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ейскурант 2026 - копия\Прейскурант 2026\"/>
    </mc:Choice>
  </mc:AlternateContent>
  <xr:revisionPtr revIDLastSave="0" documentId="13_ncr:1_{3AD72C9B-1189-4A4B-B3C1-A91E9AAC9806}" xr6:coauthVersionLast="45" xr6:coauthVersionMax="45" xr10:uidLastSave="{00000000-0000-0000-0000-000000000000}"/>
  <bookViews>
    <workbookView xWindow="-108" yWindow="-108" windowWidth="23256" windowHeight="12576" tabRatio="601" firstSheet="7" activeTab="7" xr2:uid="{00000000-000D-0000-FFFF-FFFF00000000}"/>
  </bookViews>
  <sheets>
    <sheet name="нормы времени" sheetId="23" state="hidden" r:id="rId1"/>
    <sheet name="2 Расчет доп. ФОТ " sheetId="16" state="hidden" r:id="rId2"/>
    <sheet name="1 накл. расходы " sheetId="8" state="hidden" r:id="rId3"/>
    <sheet name="5 зарплата(2)" sheetId="5" state="hidden" r:id="rId4"/>
    <sheet name="6 план. кальк.(3)" sheetId="17" state="hidden" r:id="rId5"/>
    <sheet name="зп. за 1 мин.(1)" sheetId="24" state="hidden" r:id="rId6"/>
    <sheet name="рассчет(4)" sheetId="22" state="hidden" r:id="rId7"/>
    <sheet name="Уведомление(5)" sheetId="20" r:id="rId8"/>
  </sheets>
  <externalReferences>
    <externalReference r:id="rId9"/>
  </externalReferences>
  <definedNames>
    <definedName name="_xlnm.Print_Titles" localSheetId="3">'5 зарплата(2)'!$7:$7</definedName>
    <definedName name="_xlnm.Print_Titles" localSheetId="4">'6 план. кальк.(3)'!$7:$7</definedName>
    <definedName name="_xlnm.Print_Titles" localSheetId="0">'нормы времени'!$9:$9</definedName>
    <definedName name="_xlnm.Print_Area" localSheetId="7">'Уведомление(5)'!$A$1:$X$27</definedName>
  </definedName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2" i="20" l="1"/>
  <c r="W92" i="20" s="1"/>
  <c r="X92" i="20" s="1"/>
  <c r="P92" i="20"/>
  <c r="U92" i="20" s="1"/>
  <c r="V92" i="20" s="1"/>
  <c r="G92" i="20"/>
  <c r="F92" i="20"/>
  <c r="N92" i="20" s="1"/>
  <c r="E92" i="20"/>
  <c r="D92" i="20"/>
  <c r="M92" i="20" s="1"/>
  <c r="W91" i="20"/>
  <c r="X91" i="20" s="1"/>
  <c r="R91" i="20"/>
  <c r="S91" i="20" s="1"/>
  <c r="P91" i="20"/>
  <c r="U91" i="20" s="1"/>
  <c r="V91" i="20" s="1"/>
  <c r="M91" i="20"/>
  <c r="G91" i="20"/>
  <c r="F91" i="20"/>
  <c r="N91" i="20" s="1"/>
  <c r="E91" i="20"/>
  <c r="D91" i="20"/>
  <c r="W90" i="20"/>
  <c r="X90" i="20" s="1"/>
  <c r="U90" i="20"/>
  <c r="V90" i="20" s="1"/>
  <c r="R90" i="20"/>
  <c r="S90" i="20" s="1"/>
  <c r="P90" i="20"/>
  <c r="Q90" i="20" s="1"/>
  <c r="M90" i="20"/>
  <c r="G90" i="20"/>
  <c r="F90" i="20"/>
  <c r="N90" i="20" s="1"/>
  <c r="E90" i="20"/>
  <c r="D90" i="20"/>
  <c r="U89" i="20"/>
  <c r="V89" i="20" s="1"/>
  <c r="R89" i="20"/>
  <c r="W89" i="20" s="1"/>
  <c r="X89" i="20" s="1"/>
  <c r="P89" i="20"/>
  <c r="Q89" i="20" s="1"/>
  <c r="G89" i="20"/>
  <c r="F89" i="20"/>
  <c r="N89" i="20" s="1"/>
  <c r="E89" i="20"/>
  <c r="D89" i="20"/>
  <c r="M89" i="20" s="1"/>
  <c r="R87" i="20"/>
  <c r="W87" i="20" s="1"/>
  <c r="X87" i="20" s="1"/>
  <c r="P87" i="20"/>
  <c r="U87" i="20" s="1"/>
  <c r="V87" i="20" s="1"/>
  <c r="G87" i="20"/>
  <c r="F87" i="20"/>
  <c r="N87" i="20" s="1"/>
  <c r="E87" i="20"/>
  <c r="D87" i="20"/>
  <c r="M87" i="20" s="1"/>
  <c r="W85" i="20"/>
  <c r="X85" i="20" s="1"/>
  <c r="R85" i="20"/>
  <c r="S85" i="20" s="1"/>
  <c r="P85" i="20"/>
  <c r="U85" i="20" s="1"/>
  <c r="V85" i="20" s="1"/>
  <c r="M85" i="20"/>
  <c r="G85" i="20"/>
  <c r="F85" i="20"/>
  <c r="N85" i="20" s="1"/>
  <c r="E85" i="20"/>
  <c r="D85" i="20"/>
  <c r="W83" i="20"/>
  <c r="X83" i="20" s="1"/>
  <c r="U83" i="20"/>
  <c r="V83" i="20" s="1"/>
  <c r="R83" i="20"/>
  <c r="S83" i="20" s="1"/>
  <c r="P83" i="20"/>
  <c r="Q83" i="20" s="1"/>
  <c r="M83" i="20"/>
  <c r="G83" i="20"/>
  <c r="F83" i="20"/>
  <c r="N83" i="20" s="1"/>
  <c r="E83" i="20"/>
  <c r="D83" i="20"/>
  <c r="U81" i="20"/>
  <c r="V81" i="20" s="1"/>
  <c r="R81" i="20"/>
  <c r="W81" i="20" s="1"/>
  <c r="X81" i="20" s="1"/>
  <c r="P81" i="20"/>
  <c r="Q81" i="20" s="1"/>
  <c r="G81" i="20"/>
  <c r="F81" i="20"/>
  <c r="N81" i="20" s="1"/>
  <c r="E81" i="20"/>
  <c r="D81" i="20"/>
  <c r="M81" i="20" s="1"/>
  <c r="R79" i="20"/>
  <c r="W79" i="20" s="1"/>
  <c r="X79" i="20" s="1"/>
  <c r="P79" i="20"/>
  <c r="U79" i="20" s="1"/>
  <c r="V79" i="20" s="1"/>
  <c r="G79" i="20"/>
  <c r="F79" i="20"/>
  <c r="N79" i="20" s="1"/>
  <c r="E79" i="20"/>
  <c r="D79" i="20"/>
  <c r="M79" i="20" s="1"/>
  <c r="W77" i="20"/>
  <c r="X77" i="20" s="1"/>
  <c r="R77" i="20"/>
  <c r="S77" i="20" s="1"/>
  <c r="P77" i="20"/>
  <c r="U77" i="20" s="1"/>
  <c r="V77" i="20" s="1"/>
  <c r="M77" i="20"/>
  <c r="G77" i="20"/>
  <c r="F77" i="20"/>
  <c r="N77" i="20" s="1"/>
  <c r="E77" i="20"/>
  <c r="D77" i="20"/>
  <c r="W75" i="20"/>
  <c r="X75" i="20" s="1"/>
  <c r="U75" i="20"/>
  <c r="V75" i="20" s="1"/>
  <c r="R75" i="20"/>
  <c r="S75" i="20" s="1"/>
  <c r="P75" i="20"/>
  <c r="Q75" i="20" s="1"/>
  <c r="M75" i="20"/>
  <c r="G75" i="20"/>
  <c r="F75" i="20"/>
  <c r="N75" i="20" s="1"/>
  <c r="E75" i="20"/>
  <c r="D75" i="20"/>
  <c r="U73" i="20"/>
  <c r="V73" i="20" s="1"/>
  <c r="R73" i="20"/>
  <c r="W73" i="20" s="1"/>
  <c r="X73" i="20" s="1"/>
  <c r="P73" i="20"/>
  <c r="Q73" i="20" s="1"/>
  <c r="G73" i="20"/>
  <c r="F73" i="20"/>
  <c r="N73" i="20" s="1"/>
  <c r="E73" i="20"/>
  <c r="D73" i="20"/>
  <c r="M73" i="20" s="1"/>
  <c r="R71" i="20"/>
  <c r="W71" i="20" s="1"/>
  <c r="X71" i="20" s="1"/>
  <c r="P71" i="20"/>
  <c r="U71" i="20" s="1"/>
  <c r="V71" i="20" s="1"/>
  <c r="G71" i="20"/>
  <c r="F71" i="20"/>
  <c r="N71" i="20" s="1"/>
  <c r="E71" i="20"/>
  <c r="D71" i="20"/>
  <c r="M71" i="20" s="1"/>
  <c r="W70" i="20"/>
  <c r="U70" i="20"/>
  <c r="R69" i="20"/>
  <c r="W69" i="20" s="1"/>
  <c r="X69" i="20" s="1"/>
  <c r="P69" i="20"/>
  <c r="U69" i="20" s="1"/>
  <c r="V69" i="20" s="1"/>
  <c r="G69" i="20"/>
  <c r="F69" i="20"/>
  <c r="N69" i="20" s="1"/>
  <c r="E69" i="20"/>
  <c r="D69" i="20"/>
  <c r="M69" i="20" s="1"/>
  <c r="W68" i="20"/>
  <c r="X68" i="20" s="1"/>
  <c r="R68" i="20"/>
  <c r="S68" i="20" s="1"/>
  <c r="P68" i="20"/>
  <c r="U68" i="20" s="1"/>
  <c r="V68" i="20" s="1"/>
  <c r="M68" i="20"/>
  <c r="G68" i="20"/>
  <c r="F68" i="20"/>
  <c r="N68" i="20" s="1"/>
  <c r="E68" i="20"/>
  <c r="D68" i="20"/>
  <c r="W67" i="20"/>
  <c r="U67" i="20"/>
  <c r="W66" i="20"/>
  <c r="X66" i="20" s="1"/>
  <c r="R66" i="20"/>
  <c r="S66" i="20" s="1"/>
  <c r="P66" i="20"/>
  <c r="U66" i="20" s="1"/>
  <c r="V66" i="20" s="1"/>
  <c r="M66" i="20"/>
  <c r="G66" i="20"/>
  <c r="F66" i="20"/>
  <c r="N66" i="20" s="1"/>
  <c r="E66" i="20"/>
  <c r="D66" i="20"/>
  <c r="W65" i="20"/>
  <c r="U65" i="20"/>
  <c r="W64" i="20"/>
  <c r="X64" i="20" s="1"/>
  <c r="R64" i="20"/>
  <c r="S64" i="20" s="1"/>
  <c r="P64" i="20"/>
  <c r="U64" i="20" s="1"/>
  <c r="V64" i="20" s="1"/>
  <c r="M64" i="20"/>
  <c r="G64" i="20"/>
  <c r="F64" i="20"/>
  <c r="N64" i="20" s="1"/>
  <c r="E64" i="20"/>
  <c r="D64" i="20"/>
  <c r="W62" i="20"/>
  <c r="X62" i="20" s="1"/>
  <c r="U62" i="20"/>
  <c r="V62" i="20" s="1"/>
  <c r="R62" i="20"/>
  <c r="S62" i="20" s="1"/>
  <c r="P62" i="20"/>
  <c r="Q62" i="20" s="1"/>
  <c r="M62" i="20"/>
  <c r="G62" i="20"/>
  <c r="F62" i="20"/>
  <c r="N62" i="20" s="1"/>
  <c r="E62" i="20"/>
  <c r="D62" i="20"/>
  <c r="U61" i="20"/>
  <c r="V61" i="20" s="1"/>
  <c r="R61" i="20"/>
  <c r="W61" i="20" s="1"/>
  <c r="X61" i="20" s="1"/>
  <c r="P61" i="20"/>
  <c r="Q61" i="20" s="1"/>
  <c r="G61" i="20"/>
  <c r="F61" i="20"/>
  <c r="N61" i="20" s="1"/>
  <c r="E61" i="20"/>
  <c r="D61" i="20"/>
  <c r="M61" i="20" s="1"/>
  <c r="R59" i="20"/>
  <c r="W59" i="20" s="1"/>
  <c r="X59" i="20" s="1"/>
  <c r="P59" i="20"/>
  <c r="U59" i="20" s="1"/>
  <c r="V59" i="20" s="1"/>
  <c r="G59" i="20"/>
  <c r="F59" i="20"/>
  <c r="N59" i="20" s="1"/>
  <c r="E59" i="20"/>
  <c r="D59" i="20"/>
  <c r="M59" i="20" s="1"/>
  <c r="W58" i="20"/>
  <c r="U58" i="20"/>
  <c r="R57" i="20"/>
  <c r="W57" i="20" s="1"/>
  <c r="X57" i="20" s="1"/>
  <c r="P57" i="20"/>
  <c r="U57" i="20" s="1"/>
  <c r="V57" i="20" s="1"/>
  <c r="E57" i="20"/>
  <c r="G57" i="20" s="1"/>
  <c r="D57" i="20"/>
  <c r="M57" i="20" s="1"/>
  <c r="W56" i="20"/>
  <c r="X56" i="20" s="1"/>
  <c r="R56" i="20"/>
  <c r="S56" i="20" s="1"/>
  <c r="P56" i="20"/>
  <c r="U56" i="20" s="1"/>
  <c r="V56" i="20" s="1"/>
  <c r="M56" i="20"/>
  <c r="G56" i="20"/>
  <c r="F56" i="20"/>
  <c r="N56" i="20" s="1"/>
  <c r="E56" i="20"/>
  <c r="D56" i="20"/>
  <c r="W55" i="20"/>
  <c r="X55" i="20" s="1"/>
  <c r="U55" i="20"/>
  <c r="V55" i="20" s="1"/>
  <c r="R55" i="20"/>
  <c r="S55" i="20" s="1"/>
  <c r="P55" i="20"/>
  <c r="Q55" i="20" s="1"/>
  <c r="M55" i="20"/>
  <c r="G55" i="20"/>
  <c r="F55" i="20"/>
  <c r="N55" i="20" s="1"/>
  <c r="E55" i="20"/>
  <c r="D55" i="20"/>
  <c r="U54" i="20"/>
  <c r="V54" i="20" s="1"/>
  <c r="R54" i="20"/>
  <c r="W54" i="20" s="1"/>
  <c r="X54" i="20" s="1"/>
  <c r="P54" i="20"/>
  <c r="Q54" i="20" s="1"/>
  <c r="G54" i="20"/>
  <c r="F54" i="20"/>
  <c r="N54" i="20" s="1"/>
  <c r="E54" i="20"/>
  <c r="D54" i="20"/>
  <c r="M54" i="20" s="1"/>
  <c r="R52" i="20"/>
  <c r="W52" i="20" s="1"/>
  <c r="X52" i="20" s="1"/>
  <c r="P52" i="20"/>
  <c r="U52" i="20" s="1"/>
  <c r="V52" i="20" s="1"/>
  <c r="G52" i="20"/>
  <c r="F52" i="20"/>
  <c r="N52" i="20" s="1"/>
  <c r="E52" i="20"/>
  <c r="D52" i="20"/>
  <c r="M52" i="20" s="1"/>
  <c r="W50" i="20"/>
  <c r="X50" i="20" s="1"/>
  <c r="R50" i="20"/>
  <c r="S50" i="20" s="1"/>
  <c r="P50" i="20"/>
  <c r="U50" i="20" s="1"/>
  <c r="V50" i="20" s="1"/>
  <c r="M50" i="20"/>
  <c r="G50" i="20"/>
  <c r="F50" i="20"/>
  <c r="N50" i="20" s="1"/>
  <c r="E50" i="20"/>
  <c r="D50" i="20"/>
  <c r="W48" i="20"/>
  <c r="X48" i="20" s="1"/>
  <c r="U48" i="20"/>
  <c r="V48" i="20" s="1"/>
  <c r="R48" i="20"/>
  <c r="S48" i="20" s="1"/>
  <c r="P48" i="20"/>
  <c r="Q48" i="20" s="1"/>
  <c r="M48" i="20"/>
  <c r="G48" i="20"/>
  <c r="F48" i="20"/>
  <c r="N48" i="20" s="1"/>
  <c r="E48" i="20"/>
  <c r="D48" i="20"/>
  <c r="U47" i="20"/>
  <c r="V47" i="20" s="1"/>
  <c r="R47" i="20"/>
  <c r="W47" i="20" s="1"/>
  <c r="X47" i="20" s="1"/>
  <c r="P47" i="20"/>
  <c r="Q47" i="20" s="1"/>
  <c r="G47" i="20"/>
  <c r="F47" i="20"/>
  <c r="N47" i="20" s="1"/>
  <c r="E47" i="20"/>
  <c r="D47" i="20"/>
  <c r="M47" i="20" s="1"/>
  <c r="R45" i="20"/>
  <c r="W45" i="20" s="1"/>
  <c r="X45" i="20" s="1"/>
  <c r="P45" i="20"/>
  <c r="U45" i="20" s="1"/>
  <c r="V45" i="20" s="1"/>
  <c r="G45" i="20"/>
  <c r="F45" i="20"/>
  <c r="N45" i="20" s="1"/>
  <c r="E45" i="20"/>
  <c r="D45" i="20"/>
  <c r="M45" i="20" s="1"/>
  <c r="W43" i="20"/>
  <c r="X43" i="20" s="1"/>
  <c r="R43" i="20"/>
  <c r="S43" i="20" s="1"/>
  <c r="P43" i="20"/>
  <c r="U43" i="20" s="1"/>
  <c r="V43" i="20" s="1"/>
  <c r="M43" i="20"/>
  <c r="G43" i="20"/>
  <c r="F43" i="20"/>
  <c r="N43" i="20" s="1"/>
  <c r="E43" i="20"/>
  <c r="D43" i="20"/>
  <c r="U17" i="20"/>
  <c r="V17" i="20" s="1"/>
  <c r="P23" i="20"/>
  <c r="Q23" i="20" s="1"/>
  <c r="P11" i="20"/>
  <c r="Q11" i="20" s="1"/>
  <c r="R11" i="20"/>
  <c r="S11" i="20" s="1"/>
  <c r="P12" i="20"/>
  <c r="Q12" i="20" s="1"/>
  <c r="R12" i="20"/>
  <c r="S12" i="20" s="1"/>
  <c r="P13" i="20"/>
  <c r="Q13" i="20" s="1"/>
  <c r="R13" i="20"/>
  <c r="S13" i="20" s="1"/>
  <c r="P14" i="20"/>
  <c r="Q14" i="20" s="1"/>
  <c r="R14" i="20"/>
  <c r="S14" i="20" s="1"/>
  <c r="P15" i="20"/>
  <c r="Q15" i="20" s="1"/>
  <c r="R15" i="20"/>
  <c r="S15" i="20" s="1"/>
  <c r="P16" i="20"/>
  <c r="Q16" i="20" s="1"/>
  <c r="R16" i="20"/>
  <c r="S16" i="20" s="1"/>
  <c r="P17" i="20"/>
  <c r="Q17" i="20" s="1"/>
  <c r="R17" i="20"/>
  <c r="S17" i="20" s="1"/>
  <c r="P18" i="20"/>
  <c r="Q18" i="20" s="1"/>
  <c r="R18" i="20"/>
  <c r="S18" i="20" s="1"/>
  <c r="P19" i="20"/>
  <c r="Q19" i="20" s="1"/>
  <c r="R19" i="20"/>
  <c r="S19" i="20" s="1"/>
  <c r="P20" i="20"/>
  <c r="Q20" i="20" s="1"/>
  <c r="R20" i="20"/>
  <c r="S20" i="20" s="1"/>
  <c r="P21" i="20"/>
  <c r="Q21" i="20" s="1"/>
  <c r="R21" i="20"/>
  <c r="S21" i="20" s="1"/>
  <c r="P22" i="20"/>
  <c r="Q22" i="20" s="1"/>
  <c r="R22" i="20"/>
  <c r="S22" i="20" s="1"/>
  <c r="R23" i="20"/>
  <c r="S23" i="20" s="1"/>
  <c r="P24" i="20"/>
  <c r="Q24" i="20" s="1"/>
  <c r="R24" i="20"/>
  <c r="S24" i="20" s="1"/>
  <c r="P25" i="20"/>
  <c r="Q25" i="20" s="1"/>
  <c r="R25" i="20"/>
  <c r="S25" i="20" s="1"/>
  <c r="R10" i="20"/>
  <c r="S10" i="20" s="1"/>
  <c r="P10" i="20"/>
  <c r="Q10" i="20" s="1"/>
  <c r="E12" i="24"/>
  <c r="E11" i="24"/>
  <c r="E10" i="24"/>
  <c r="I5" i="17"/>
  <c r="F12" i="24"/>
  <c r="F11" i="24"/>
  <c r="I11" i="24" s="1"/>
  <c r="F10" i="24"/>
  <c r="I10" i="24" s="1"/>
  <c r="J12" i="24"/>
  <c r="J11" i="24"/>
  <c r="J10" i="24"/>
  <c r="C12" i="24"/>
  <c r="C11" i="24"/>
  <c r="C10" i="24"/>
  <c r="E5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9" i="17"/>
  <c r="N10" i="17"/>
  <c r="Q45" i="20" l="1"/>
  <c r="S47" i="20"/>
  <c r="Q52" i="20"/>
  <c r="S54" i="20"/>
  <c r="Q57" i="20"/>
  <c r="Q59" i="20"/>
  <c r="S61" i="20"/>
  <c r="Q69" i="20"/>
  <c r="Q71" i="20"/>
  <c r="S73" i="20"/>
  <c r="Q79" i="20"/>
  <c r="S81" i="20"/>
  <c r="Q87" i="20"/>
  <c r="S89" i="20"/>
  <c r="Q92" i="20"/>
  <c r="Q43" i="20"/>
  <c r="S45" i="20"/>
  <c r="Q50" i="20"/>
  <c r="S52" i="20"/>
  <c r="Q56" i="20"/>
  <c r="S57" i="20"/>
  <c r="S59" i="20"/>
  <c r="Q64" i="20"/>
  <c r="Q66" i="20"/>
  <c r="Q68" i="20"/>
  <c r="S69" i="20"/>
  <c r="S71" i="20"/>
  <c r="Q77" i="20"/>
  <c r="S79" i="20"/>
  <c r="Q85" i="20"/>
  <c r="S87" i="20"/>
  <c r="Q91" i="20"/>
  <c r="S92" i="20"/>
  <c r="F57" i="20"/>
  <c r="N57" i="20" s="1"/>
  <c r="U18" i="20"/>
  <c r="V18" i="20" s="1"/>
  <c r="U14" i="20"/>
  <c r="V14" i="20" s="1"/>
  <c r="U13" i="20"/>
  <c r="V13" i="20" s="1"/>
  <c r="U10" i="20"/>
  <c r="V10" i="20" s="1"/>
  <c r="W24" i="20"/>
  <c r="X24" i="20" s="1"/>
  <c r="W10" i="20"/>
  <c r="X10" i="20" s="1"/>
  <c r="W21" i="20"/>
  <c r="X21" i="20" s="1"/>
  <c r="U22" i="20"/>
  <c r="V22" i="20" s="1"/>
  <c r="W17" i="20"/>
  <c r="X17" i="20" s="1"/>
  <c r="U21" i="20"/>
  <c r="V21" i="20" s="1"/>
  <c r="W13" i="20"/>
  <c r="X13" i="20" s="1"/>
  <c r="U25" i="20"/>
  <c r="V25" i="20" s="1"/>
  <c r="W20" i="20"/>
  <c r="X20" i="20" s="1"/>
  <c r="W16" i="20"/>
  <c r="X16" i="20" s="1"/>
  <c r="W12" i="20"/>
  <c r="X12" i="20" s="1"/>
  <c r="W25" i="20"/>
  <c r="X25" i="20" s="1"/>
  <c r="U23" i="20"/>
  <c r="V23" i="20" s="1"/>
  <c r="U19" i="20"/>
  <c r="V19" i="20" s="1"/>
  <c r="U15" i="20"/>
  <c r="V15" i="20" s="1"/>
  <c r="U11" i="20"/>
  <c r="V11" i="20" s="1"/>
  <c r="W22" i="20"/>
  <c r="X22" i="20" s="1"/>
  <c r="W18" i="20"/>
  <c r="X18" i="20" s="1"/>
  <c r="W14" i="20"/>
  <c r="X14" i="20" s="1"/>
  <c r="U24" i="20"/>
  <c r="V24" i="20" s="1"/>
  <c r="U20" i="20"/>
  <c r="V20" i="20" s="1"/>
  <c r="U16" i="20"/>
  <c r="V16" i="20" s="1"/>
  <c r="U12" i="20"/>
  <c r="V12" i="20" s="1"/>
  <c r="W23" i="20"/>
  <c r="X23" i="20" s="1"/>
  <c r="W19" i="20"/>
  <c r="X19" i="20" s="1"/>
  <c r="W15" i="20"/>
  <c r="X15" i="20" s="1"/>
  <c r="W11" i="20"/>
  <c r="X11" i="20" s="1"/>
  <c r="I12" i="24"/>
  <c r="K12" i="24" s="1"/>
  <c r="L12" i="24" s="1"/>
  <c r="K11" i="24"/>
  <c r="L11" i="24" s="1"/>
  <c r="G11" i="24" s="1"/>
  <c r="K10" i="24"/>
  <c r="L10" i="24" s="1"/>
  <c r="F38" i="5" l="1"/>
  <c r="F34" i="5"/>
  <c r="G34" i="5" s="1"/>
  <c r="F30" i="5"/>
  <c r="H30" i="5" s="1"/>
  <c r="F26" i="5"/>
  <c r="H26" i="5" s="1"/>
  <c r="F21" i="5"/>
  <c r="G21" i="5" s="1"/>
  <c r="I21" i="5" s="1"/>
  <c r="F18" i="5"/>
  <c r="H18" i="5" s="1"/>
  <c r="F14" i="5"/>
  <c r="G14" i="5" s="1"/>
  <c r="F36" i="5"/>
  <c r="H36" i="5" s="1"/>
  <c r="F32" i="5"/>
  <c r="F28" i="5"/>
  <c r="H28" i="5" s="1"/>
  <c r="F23" i="5"/>
  <c r="G23" i="5" s="1"/>
  <c r="I23" i="5" s="1"/>
  <c r="F20" i="5"/>
  <c r="G20" i="5" s="1"/>
  <c r="F16" i="5"/>
  <c r="H16" i="5" s="1"/>
  <c r="F12" i="5"/>
  <c r="H12" i="5" s="1"/>
  <c r="G12" i="24"/>
  <c r="G10" i="24"/>
  <c r="H38" i="5"/>
  <c r="G38" i="5"/>
  <c r="H32" i="5"/>
  <c r="G32" i="5"/>
  <c r="H20" i="5"/>
  <c r="G16" i="5"/>
  <c r="G30" i="5"/>
  <c r="F11" i="5" l="1"/>
  <c r="F39" i="5"/>
  <c r="H21" i="5"/>
  <c r="J21" i="5" s="1"/>
  <c r="H23" i="5"/>
  <c r="J23" i="5" s="1"/>
  <c r="G26" i="5"/>
  <c r="I25" i="5" s="1"/>
  <c r="D23" i="17" s="1"/>
  <c r="G36" i="5"/>
  <c r="F17" i="5"/>
  <c r="G17" i="5" s="1"/>
  <c r="F27" i="5"/>
  <c r="H27" i="5" s="1"/>
  <c r="F33" i="5"/>
  <c r="H33" i="5" s="1"/>
  <c r="F19" i="5"/>
  <c r="G19" i="5" s="1"/>
  <c r="I19" i="5" s="1"/>
  <c r="D17" i="17" s="1"/>
  <c r="F25" i="5"/>
  <c r="G25" i="5" s="1"/>
  <c r="G33" i="5"/>
  <c r="I33" i="5" s="1"/>
  <c r="D31" i="17" s="1"/>
  <c r="F37" i="5"/>
  <c r="G18" i="5"/>
  <c r="I17" i="5" s="1"/>
  <c r="D15" i="17" s="1"/>
  <c r="H11" i="5"/>
  <c r="G11" i="5"/>
  <c r="G27" i="5"/>
  <c r="H25" i="5"/>
  <c r="J25" i="5" s="1"/>
  <c r="D24" i="17" s="1"/>
  <c r="F29" i="5"/>
  <c r="H29" i="5" s="1"/>
  <c r="F15" i="5"/>
  <c r="G15" i="5" s="1"/>
  <c r="I15" i="5" s="1"/>
  <c r="D13" i="17" s="1"/>
  <c r="H34" i="5"/>
  <c r="J33" i="5" s="1"/>
  <c r="D32" i="17" s="1"/>
  <c r="G28" i="5"/>
  <c r="H14" i="5"/>
  <c r="F13" i="5"/>
  <c r="F31" i="5"/>
  <c r="F35" i="5"/>
  <c r="G12" i="5"/>
  <c r="J27" i="5"/>
  <c r="D26" i="17" s="1"/>
  <c r="J11" i="5"/>
  <c r="D10" i="17" s="1"/>
  <c r="D21" i="17"/>
  <c r="D19" i="17"/>
  <c r="D22" i="17"/>
  <c r="D20" i="17"/>
  <c r="J29" i="5"/>
  <c r="D28" i="17" s="1"/>
  <c r="H17" i="5" l="1"/>
  <c r="J17" i="5" s="1"/>
  <c r="D16" i="17" s="1"/>
  <c r="G29" i="5"/>
  <c r="I29" i="5" s="1"/>
  <c r="D27" i="17" s="1"/>
  <c r="H19" i="5"/>
  <c r="J19" i="5" s="1"/>
  <c r="D18" i="17" s="1"/>
  <c r="G37" i="5"/>
  <c r="I37" i="5" s="1"/>
  <c r="D35" i="17" s="1"/>
  <c r="I35" i="17" s="1"/>
  <c r="H37" i="5"/>
  <c r="J37" i="5" s="1"/>
  <c r="D36" i="17" s="1"/>
  <c r="I36" i="17" s="1"/>
  <c r="H15" i="5"/>
  <c r="J15" i="5" s="1"/>
  <c r="D14" i="17" s="1"/>
  <c r="I14" i="17" s="1"/>
  <c r="I27" i="5"/>
  <c r="D25" i="17" s="1"/>
  <c r="I25" i="17" s="1"/>
  <c r="I11" i="5"/>
  <c r="D9" i="17" s="1"/>
  <c r="E9" i="17" s="1"/>
  <c r="H9" i="17" s="1"/>
  <c r="H39" i="5"/>
  <c r="J39" i="5" s="1"/>
  <c r="D38" i="17" s="1"/>
  <c r="E38" i="17" s="1"/>
  <c r="H38" i="17" s="1"/>
  <c r="G39" i="5"/>
  <c r="I39" i="5" s="1"/>
  <c r="D37" i="17" s="1"/>
  <c r="I37" i="17" s="1"/>
  <c r="I18" i="17"/>
  <c r="E18" i="17"/>
  <c r="H18" i="17" s="1"/>
  <c r="I10" i="17"/>
  <c r="E10" i="17"/>
  <c r="H10" i="17" s="1"/>
  <c r="E13" i="17"/>
  <c r="H13" i="17" s="1"/>
  <c r="I13" i="17"/>
  <c r="I26" i="17"/>
  <c r="E26" i="17"/>
  <c r="H26" i="17" s="1"/>
  <c r="G13" i="5"/>
  <c r="I13" i="5" s="1"/>
  <c r="D11" i="17" s="1"/>
  <c r="H13" i="5"/>
  <c r="J13" i="5" s="1"/>
  <c r="D12" i="17" s="1"/>
  <c r="E32" i="17"/>
  <c r="H32" i="17" s="1"/>
  <c r="I32" i="17"/>
  <c r="E35" i="17"/>
  <c r="H35" i="17" s="1"/>
  <c r="I22" i="17"/>
  <c r="E22" i="17"/>
  <c r="H22" i="17" s="1"/>
  <c r="I19" i="17"/>
  <c r="E19" i="17"/>
  <c r="H19" i="17" s="1"/>
  <c r="I31" i="17"/>
  <c r="E31" i="17"/>
  <c r="H31" i="17" s="1"/>
  <c r="I15" i="17"/>
  <c r="E15" i="17"/>
  <c r="H15" i="17" s="1"/>
  <c r="G35" i="5"/>
  <c r="I35" i="5" s="1"/>
  <c r="D33" i="17" s="1"/>
  <c r="H35" i="5"/>
  <c r="J35" i="5" s="1"/>
  <c r="D34" i="17" s="1"/>
  <c r="E28" i="17"/>
  <c r="H28" i="17" s="1"/>
  <c r="I28" i="17"/>
  <c r="I23" i="17"/>
  <c r="E23" i="17"/>
  <c r="H23" i="17" s="1"/>
  <c r="I9" i="17"/>
  <c r="E20" i="17"/>
  <c r="H20" i="17" s="1"/>
  <c r="I20" i="17"/>
  <c r="E21" i="17"/>
  <c r="H21" i="17" s="1"/>
  <c r="I21" i="17"/>
  <c r="E24" i="17"/>
  <c r="G24" i="17" s="1"/>
  <c r="I24" i="17"/>
  <c r="I27" i="17"/>
  <c r="E27" i="17"/>
  <c r="H27" i="17" s="1"/>
  <c r="E17" i="17"/>
  <c r="H17" i="17" s="1"/>
  <c r="I17" i="17"/>
  <c r="E16" i="17"/>
  <c r="H16" i="17" s="1"/>
  <c r="I16" i="17"/>
  <c r="G31" i="5"/>
  <c r="I31" i="5" s="1"/>
  <c r="D29" i="17" s="1"/>
  <c r="H31" i="5"/>
  <c r="J31" i="5" s="1"/>
  <c r="D30" i="17" s="1"/>
  <c r="G18" i="17"/>
  <c r="E14" i="17" l="1"/>
  <c r="H14" i="17" s="1"/>
  <c r="G10" i="17"/>
  <c r="G28" i="17"/>
  <c r="E37" i="17"/>
  <c r="H37" i="17" s="1"/>
  <c r="G14" i="17"/>
  <c r="F14" i="17" s="1"/>
  <c r="J14" i="17" s="1"/>
  <c r="L14" i="17" s="1"/>
  <c r="M14" i="17" s="1"/>
  <c r="E36" i="17"/>
  <c r="H36" i="17" s="1"/>
  <c r="G32" i="17"/>
  <c r="F32" i="17" s="1"/>
  <c r="J32" i="17" s="1"/>
  <c r="L32" i="17" s="1"/>
  <c r="M32" i="17" s="1"/>
  <c r="E25" i="17"/>
  <c r="H25" i="17" s="1"/>
  <c r="G16" i="17"/>
  <c r="H24" i="17"/>
  <c r="F24" i="17" s="1"/>
  <c r="J24" i="17" s="1"/>
  <c r="L24" i="17" s="1"/>
  <c r="M24" i="17" s="1"/>
  <c r="I38" i="17"/>
  <c r="G26" i="17"/>
  <c r="F26" i="17" s="1"/>
  <c r="J26" i="17" s="1"/>
  <c r="L26" i="17" s="1"/>
  <c r="M26" i="17" s="1"/>
  <c r="E29" i="17"/>
  <c r="G29" i="17" s="1"/>
  <c r="I29" i="17"/>
  <c r="E33" i="17"/>
  <c r="H33" i="17" s="1"/>
  <c r="I33" i="17"/>
  <c r="I30" i="17"/>
  <c r="E30" i="17"/>
  <c r="H30" i="17" s="1"/>
  <c r="I34" i="17"/>
  <c r="E34" i="17"/>
  <c r="G9" i="17"/>
  <c r="F9" i="17" s="1"/>
  <c r="J9" i="17" s="1"/>
  <c r="L9" i="17" s="1"/>
  <c r="M9" i="17" s="1"/>
  <c r="G36" i="17"/>
  <c r="F36" i="17" s="1"/>
  <c r="J36" i="17" s="1"/>
  <c r="L36" i="17" s="1"/>
  <c r="M36" i="17" s="1"/>
  <c r="I11" i="17"/>
  <c r="E11" i="17"/>
  <c r="H11" i="17" s="1"/>
  <c r="E12" i="17"/>
  <c r="H12" i="17" s="1"/>
  <c r="I12" i="17"/>
  <c r="G38" i="17"/>
  <c r="F38" i="17" s="1"/>
  <c r="G22" i="17"/>
  <c r="G21" i="17"/>
  <c r="F21" i="17" s="1"/>
  <c r="J21" i="17" s="1"/>
  <c r="L21" i="17" s="1"/>
  <c r="M21" i="17" s="1"/>
  <c r="G20" i="17"/>
  <c r="F20" i="17" s="1"/>
  <c r="J20" i="17" s="1"/>
  <c r="L20" i="17" s="1"/>
  <c r="M20" i="17" s="1"/>
  <c r="G19" i="17"/>
  <c r="F19" i="17" s="1"/>
  <c r="J19" i="17" s="1"/>
  <c r="L19" i="17" s="1"/>
  <c r="M19" i="17" s="1"/>
  <c r="G15" i="17"/>
  <c r="F15" i="17" s="1"/>
  <c r="J15" i="17" s="1"/>
  <c r="L15" i="17" s="1"/>
  <c r="M15" i="17" s="1"/>
  <c r="G31" i="17"/>
  <c r="F31" i="17" s="1"/>
  <c r="G35" i="17"/>
  <c r="F35" i="17" s="1"/>
  <c r="J35" i="17" s="1"/>
  <c r="L35" i="17" s="1"/>
  <c r="M35" i="17" s="1"/>
  <c r="G23" i="17"/>
  <c r="F23" i="17" s="1"/>
  <c r="J23" i="17" s="1"/>
  <c r="L23" i="17" s="1"/>
  <c r="M23" i="17" s="1"/>
  <c r="G27" i="17"/>
  <c r="F27" i="17" s="1"/>
  <c r="J27" i="17" s="1"/>
  <c r="L27" i="17" s="1"/>
  <c r="M27" i="17" s="1"/>
  <c r="G13" i="17"/>
  <c r="F13" i="17" s="1"/>
  <c r="J13" i="17" s="1"/>
  <c r="L13" i="17" s="1"/>
  <c r="M13" i="17" s="1"/>
  <c r="G17" i="17"/>
  <c r="F17" i="17" s="1"/>
  <c r="J17" i="17" s="1"/>
  <c r="L17" i="17" s="1"/>
  <c r="M17" i="17" s="1"/>
  <c r="F22" i="17"/>
  <c r="J22" i="17" s="1"/>
  <c r="L22" i="17" s="1"/>
  <c r="M22" i="17" s="1"/>
  <c r="F28" i="17"/>
  <c r="J28" i="17" s="1"/>
  <c r="L28" i="17" s="1"/>
  <c r="M28" i="17" s="1"/>
  <c r="F16" i="17"/>
  <c r="J16" i="17" s="1"/>
  <c r="L16" i="17" s="1"/>
  <c r="M16" i="17" s="1"/>
  <c r="F10" i="17"/>
  <c r="F18" i="17"/>
  <c r="J18" i="17" s="1"/>
  <c r="L18" i="17" s="1"/>
  <c r="M18" i="17" s="1"/>
  <c r="J31" i="17"/>
  <c r="L31" i="17" s="1"/>
  <c r="M31" i="17" s="1"/>
  <c r="G33" i="17" l="1"/>
  <c r="G37" i="17"/>
  <c r="F37" i="17" s="1"/>
  <c r="J37" i="17" s="1"/>
  <c r="L37" i="17" s="1"/>
  <c r="M37" i="17" s="1"/>
  <c r="G25" i="17"/>
  <c r="F25" i="17" s="1"/>
  <c r="J25" i="17" s="1"/>
  <c r="L25" i="17" s="1"/>
  <c r="M25" i="17" s="1"/>
  <c r="G30" i="17"/>
  <c r="F30" i="17" s="1"/>
  <c r="J30" i="17" s="1"/>
  <c r="L30" i="17" s="1"/>
  <c r="M30" i="17" s="1"/>
  <c r="J38" i="17"/>
  <c r="L38" i="17" s="1"/>
  <c r="H29" i="17"/>
  <c r="F29" i="17" s="1"/>
  <c r="J29" i="17" s="1"/>
  <c r="L29" i="17" s="1"/>
  <c r="M29" i="17" s="1"/>
  <c r="F33" i="17"/>
  <c r="J33" i="17" s="1"/>
  <c r="L33" i="17" s="1"/>
  <c r="M33" i="17" s="1"/>
  <c r="H34" i="17"/>
  <c r="G34" i="17"/>
  <c r="G11" i="17"/>
  <c r="F11" i="17" s="1"/>
  <c r="J11" i="17" s="1"/>
  <c r="L11" i="17" s="1"/>
  <c r="M11" i="17" s="1"/>
  <c r="G12" i="17"/>
  <c r="F12" i="17" s="1"/>
  <c r="J12" i="17" s="1"/>
  <c r="L12" i="17" s="1"/>
  <c r="M12" i="17" s="1"/>
  <c r="D21" i="22"/>
  <c r="D17" i="20" s="1"/>
  <c r="M17" i="20" s="1"/>
  <c r="D22" i="22"/>
  <c r="F17" i="20" s="1"/>
  <c r="D32" i="22"/>
  <c r="F22" i="20" s="1"/>
  <c r="D26" i="22"/>
  <c r="F19" i="20" s="1"/>
  <c r="D24" i="22"/>
  <c r="F18" i="20" s="1"/>
  <c r="D28" i="22"/>
  <c r="F20" i="20" s="1"/>
  <c r="D13" i="22"/>
  <c r="D12" i="20" s="1"/>
  <c r="M12" i="20" s="1"/>
  <c r="D25" i="22"/>
  <c r="D19" i="20" s="1"/>
  <c r="M19" i="20" s="1"/>
  <c r="J10" i="17"/>
  <c r="L10" i="17" s="1"/>
  <c r="M10" i="17" s="1"/>
  <c r="M38" i="17" l="1"/>
  <c r="D38" i="22" s="1"/>
  <c r="F25" i="20" s="1"/>
  <c r="O37" i="17"/>
  <c r="P37" i="17" s="1"/>
  <c r="E37" i="22" s="1"/>
  <c r="E25" i="20" s="1"/>
  <c r="D12" i="22"/>
  <c r="F11" i="20" s="1"/>
  <c r="D30" i="22"/>
  <c r="F21" i="20" s="1"/>
  <c r="F34" i="17"/>
  <c r="J34" i="17" s="1"/>
  <c r="L34" i="17" s="1"/>
  <c r="M34" i="17" s="1"/>
  <c r="D11" i="22"/>
  <c r="D11" i="20" s="1"/>
  <c r="M11" i="20" s="1"/>
  <c r="D20" i="22"/>
  <c r="F16" i="20" s="1"/>
  <c r="O20" i="17"/>
  <c r="P20" i="17" s="1"/>
  <c r="D14" i="22"/>
  <c r="F12" i="20" s="1"/>
  <c r="O14" i="17"/>
  <c r="P14" i="17" s="1"/>
  <c r="E14" i="22" s="1"/>
  <c r="G12" i="20" s="1"/>
  <c r="D19" i="22"/>
  <c r="D16" i="20" s="1"/>
  <c r="M16" i="20" s="1"/>
  <c r="O19" i="17"/>
  <c r="P19" i="17" s="1"/>
  <c r="D15" i="22"/>
  <c r="D14" i="20" s="1"/>
  <c r="M14" i="20" s="1"/>
  <c r="O15" i="17"/>
  <c r="P15" i="17" s="1"/>
  <c r="D17" i="22"/>
  <c r="D15" i="20" s="1"/>
  <c r="M15" i="20" s="1"/>
  <c r="O17" i="17"/>
  <c r="P17" i="17" s="1"/>
  <c r="D31" i="22"/>
  <c r="D22" i="20" s="1"/>
  <c r="M22" i="20" s="1"/>
  <c r="O31" i="17"/>
  <c r="P31" i="17" s="1"/>
  <c r="E31" i="22" s="1"/>
  <c r="E22" i="20" s="1"/>
  <c r="O30" i="17"/>
  <c r="P30" i="17" s="1"/>
  <c r="E30" i="22" s="1"/>
  <c r="G21" i="20" s="1"/>
  <c r="D36" i="22"/>
  <c r="F24" i="20" s="1"/>
  <c r="O36" i="17"/>
  <c r="P36" i="17" s="1"/>
  <c r="E36" i="22" s="1"/>
  <c r="G24" i="20" s="1"/>
  <c r="D23" i="22"/>
  <c r="D18" i="20" s="1"/>
  <c r="M18" i="20" s="1"/>
  <c r="O23" i="17"/>
  <c r="P23" i="17" s="1"/>
  <c r="D35" i="22"/>
  <c r="D24" i="20" s="1"/>
  <c r="M24" i="20" s="1"/>
  <c r="O35" i="17"/>
  <c r="P35" i="17" s="1"/>
  <c r="E35" i="22" s="1"/>
  <c r="E24" i="20" s="1"/>
  <c r="D27" i="22"/>
  <c r="D20" i="20" s="1"/>
  <c r="M20" i="20" s="1"/>
  <c r="O27" i="17"/>
  <c r="P27" i="17" s="1"/>
  <c r="E27" i="22" s="1"/>
  <c r="E20" i="20" s="1"/>
  <c r="D16" i="22"/>
  <c r="F14" i="20" s="1"/>
  <c r="O16" i="17"/>
  <c r="P16" i="17" s="1"/>
  <c r="D18" i="22"/>
  <c r="F15" i="20" s="1"/>
  <c r="O18" i="17"/>
  <c r="P18" i="17" s="1"/>
  <c r="O28" i="17"/>
  <c r="P28" i="17" s="1"/>
  <c r="E28" i="22" s="1"/>
  <c r="G20" i="20" s="1"/>
  <c r="O26" i="17"/>
  <c r="P26" i="17" s="1"/>
  <c r="E26" i="22" s="1"/>
  <c r="G19" i="20" s="1"/>
  <c r="O25" i="17"/>
  <c r="P25" i="17" s="1"/>
  <c r="E25" i="22" s="1"/>
  <c r="E19" i="20" s="1"/>
  <c r="O32" i="17"/>
  <c r="P32" i="17" s="1"/>
  <c r="E32" i="22" s="1"/>
  <c r="G22" i="20" s="1"/>
  <c r="O13" i="17"/>
  <c r="P13" i="17" s="1"/>
  <c r="E13" i="22" s="1"/>
  <c r="E12" i="20" s="1"/>
  <c r="O12" i="17"/>
  <c r="P12" i="17" s="1"/>
  <c r="E12" i="22" s="1"/>
  <c r="G11" i="20" s="1"/>
  <c r="O21" i="17"/>
  <c r="P21" i="17" s="1"/>
  <c r="O24" i="17"/>
  <c r="P24" i="17" s="1"/>
  <c r="O38" i="17"/>
  <c r="P38" i="17" s="1"/>
  <c r="E38" i="22" s="1"/>
  <c r="G25" i="20" s="1"/>
  <c r="O22" i="17"/>
  <c r="P22" i="17" s="1"/>
  <c r="D37" i="22" l="1"/>
  <c r="D25" i="20" s="1"/>
  <c r="M25" i="20" s="1"/>
  <c r="O11" i="17"/>
  <c r="P11" i="17" s="1"/>
  <c r="E11" i="22" s="1"/>
  <c r="E11" i="20" s="1"/>
  <c r="D29" i="22"/>
  <c r="D21" i="20" s="1"/>
  <c r="M21" i="20" s="1"/>
  <c r="O29" i="17"/>
  <c r="P29" i="17" s="1"/>
  <c r="E29" i="22" s="1"/>
  <c r="E21" i="20" s="1"/>
  <c r="D33" i="22"/>
  <c r="D23" i="20" s="1"/>
  <c r="M23" i="20" s="1"/>
  <c r="O33" i="17"/>
  <c r="P33" i="17" s="1"/>
  <c r="E33" i="22" s="1"/>
  <c r="E23" i="20" s="1"/>
  <c r="D10" i="22"/>
  <c r="F10" i="20" s="1"/>
  <c r="O10" i="17"/>
  <c r="P10" i="17" s="1"/>
  <c r="E10" i="22" s="1"/>
  <c r="G10" i="20" s="1"/>
  <c r="E22" i="22"/>
  <c r="G17" i="20" s="1"/>
  <c r="E21" i="22"/>
  <c r="E17" i="20" s="1"/>
  <c r="E19" i="22"/>
  <c r="E16" i="20" s="1"/>
  <c r="E20" i="22"/>
  <c r="G16" i="20" s="1"/>
  <c r="E24" i="22"/>
  <c r="G18" i="20" s="1"/>
  <c r="E18" i="22"/>
  <c r="G15" i="20" s="1"/>
  <c r="E16" i="22"/>
  <c r="G14" i="20" s="1"/>
  <c r="E23" i="22"/>
  <c r="E18" i="20" s="1"/>
  <c r="E17" i="22"/>
  <c r="E15" i="20" s="1"/>
  <c r="E15" i="22"/>
  <c r="E14" i="20" s="1"/>
  <c r="G13" i="20"/>
  <c r="E13" i="20"/>
  <c r="D9" i="22"/>
  <c r="D10" i="20" s="1"/>
  <c r="M10" i="20" s="1"/>
  <c r="O34" i="17" l="1"/>
  <c r="P34" i="17" s="1"/>
  <c r="E34" i="22" s="1"/>
  <c r="G23" i="20" s="1"/>
  <c r="D34" i="22"/>
  <c r="F23" i="20" s="1"/>
  <c r="F13" i="20"/>
  <c r="N13" i="20" s="1"/>
  <c r="D13" i="20"/>
  <c r="M13" i="20" s="1"/>
  <c r="O9" i="17"/>
  <c r="P9" i="17" s="1"/>
  <c r="E9" i="22" s="1"/>
  <c r="E10" i="20" s="1"/>
</calcChain>
</file>

<file path=xl/sharedStrings.xml><?xml version="1.0" encoding="utf-8"?>
<sst xmlns="http://schemas.openxmlformats.org/spreadsheetml/2006/main" count="739" uniqueCount="290">
  <si>
    <t>без НДС, руб.</t>
  </si>
  <si>
    <t>№ п/п</t>
  </si>
  <si>
    <t>Наименования статей затрат</t>
  </si>
  <si>
    <t>отчисления в Фонд социальной защиты населения Министерства труда и социальной защиты Республики Беларусь</t>
  </si>
  <si>
    <t>страховой взнос по обязательному страхованию от несчастных случаев на производстве и профессиональных заболеваний</t>
  </si>
  <si>
    <t>Прочие расходы</t>
  </si>
  <si>
    <t>Себестоимость услуги</t>
  </si>
  <si>
    <t>Рентабельность к себестоимости</t>
  </si>
  <si>
    <t>Итого</t>
  </si>
  <si>
    <t>Количество рабочих часов в месяц (ч)</t>
  </si>
  <si>
    <t>Заработная плата в месяц, в том числе (руб.)</t>
  </si>
  <si>
    <t>должностной оклад</t>
  </si>
  <si>
    <t>Заработная плата за одну минуту (руб.)</t>
  </si>
  <si>
    <t>Заработная плата специалиста за одну минуту</t>
  </si>
  <si>
    <t>Единица измерения</t>
  </si>
  <si>
    <t>Всего расходов (тыс. руб.)</t>
  </si>
  <si>
    <t>Начисления на оплату труда (к пункту 1):</t>
  </si>
  <si>
    <t>2.1</t>
  </si>
  <si>
    <t>2.2</t>
  </si>
  <si>
    <t>Эксплуатационные расходы по содержанию зданий, сооружений, оборудования и т. п.</t>
  </si>
  <si>
    <t>Оплата коммунальных услуг</t>
  </si>
  <si>
    <t>В том числе:</t>
  </si>
  <si>
    <t>5.1</t>
  </si>
  <si>
    <t>5.2</t>
  </si>
  <si>
    <t>5.3</t>
  </si>
  <si>
    <t>Оплата услуг связи</t>
  </si>
  <si>
    <t>Плата за кредиты и услуги банка</t>
  </si>
  <si>
    <t>Командировочные расходы</t>
  </si>
  <si>
    <t>Транспортные расходы</t>
  </si>
  <si>
    <t>Основная заработная плата за соответствующий период</t>
  </si>
  <si>
    <t>Процент накладных расходов (стр.18/стр. 19* 100)</t>
  </si>
  <si>
    <t>руб.</t>
  </si>
  <si>
    <t>часов в месяц</t>
  </si>
  <si>
    <t>всего з/пл. в мес.</t>
  </si>
  <si>
    <t>зарплата за 1 час</t>
  </si>
  <si>
    <t>зарплата за 1 мин.</t>
  </si>
  <si>
    <t>Содержание</t>
  </si>
  <si>
    <t>Сумма (тыс. руб.)</t>
  </si>
  <si>
    <t>Основная оплата труда</t>
  </si>
  <si>
    <t>Уровень дополнительной оплаты труда, %</t>
  </si>
  <si>
    <t>Накладные расходы</t>
  </si>
  <si>
    <t>Тариф без НДС</t>
  </si>
  <si>
    <t>НДС</t>
  </si>
  <si>
    <t>Сумма НДС</t>
  </si>
  <si>
    <t>Тариф с учетом НДС</t>
  </si>
  <si>
    <t xml:space="preserve"> Дополнительная зарплата, руб.</t>
  </si>
  <si>
    <t>Начисления на оплату труда, руб.</t>
  </si>
  <si>
    <t>Основная зарплата, руб.</t>
  </si>
  <si>
    <t>с учетом НДС, в руб.</t>
  </si>
  <si>
    <t>Фельдшер-лаборант</t>
  </si>
  <si>
    <t>отчисления в Фонд социальной защиты населения Министерства труда и социальной защиты РБ (34%)</t>
  </si>
  <si>
    <t>Врач-лаборант</t>
  </si>
  <si>
    <t>исследование</t>
  </si>
  <si>
    <t>2.3</t>
  </si>
  <si>
    <t>Норма времени (мин)</t>
  </si>
  <si>
    <t>Заработная плата специалиста (гр. 3 * гр. 5)</t>
  </si>
  <si>
    <t>1-е исследование</t>
  </si>
  <si>
    <t>2-е и кажд. посл. исследование</t>
  </si>
  <si>
    <t>Характеристика работ</t>
  </si>
  <si>
    <t>Дополнительная оплата труда (оплата за неотработанное время, трудовых и дополнительных отпусков, выполнением государственных обязанностей и другие выплаты, предусмотренные законодательством)</t>
  </si>
  <si>
    <t>Приложение №1</t>
  </si>
  <si>
    <t>Приложение №5</t>
  </si>
  <si>
    <t>единичное</t>
  </si>
  <si>
    <t>каждое последующее</t>
  </si>
  <si>
    <t>без учета НДС</t>
  </si>
  <si>
    <t>с учетом НДС</t>
  </si>
  <si>
    <t>Тариф, руб.</t>
  </si>
  <si>
    <t>Фельдшер-лаборант 2 кат.</t>
  </si>
  <si>
    <t xml:space="preserve"> исследование</t>
  </si>
  <si>
    <t>платеж на профессиональное пенсионное страхование в Фонд соцзащиты населения</t>
  </si>
  <si>
    <t>Заработная плата административно-управленческого, хозяйственно-обслуживающего персонала</t>
  </si>
  <si>
    <t>выплаты премий и надбавок всех видов, в пределах норматива  соответствии с законодательством Республики Беларусь</t>
  </si>
  <si>
    <t>Приложение № 3</t>
  </si>
  <si>
    <t>Арендная плата</t>
  </si>
  <si>
    <t>за тепловую энергию</t>
  </si>
  <si>
    <t>за электрическую энергию</t>
  </si>
  <si>
    <t>за прочие коммунальные услуги</t>
  </si>
  <si>
    <t>Расходы на обеспечение противопожарной и сторожевой охраны</t>
  </si>
  <si>
    <t>Амортизация</t>
  </si>
  <si>
    <t>Расходы на консультационные и информационные услуги</t>
  </si>
  <si>
    <t>Приобретение материалов и предметов для текущих и хозяйственных нужд</t>
  </si>
  <si>
    <t>Расходы на ремонт и техническое обслуживание медицинской техники</t>
  </si>
  <si>
    <t>Расходы на текущий ремонт зданий, сооружений</t>
  </si>
  <si>
    <t>Приложение № 6</t>
  </si>
  <si>
    <t>4.</t>
  </si>
  <si>
    <t>Измерения (исследования) физических факторов окружающей и производственной среды:</t>
  </si>
  <si>
    <t>4.1.</t>
  </si>
  <si>
    <t>измерение напряженности электростатического поля</t>
  </si>
  <si>
    <t>изучение нормативной и технической документации на объект контроля; определение точек и условий контроля; подготовка средств измерений к работе; проведение и регистрация (оформление рабочих записей) измерений; анализ и обработка результатов измерений (расчет и регистрация оцениваемых значений); оценка полученных данных (выбор норматива)</t>
  </si>
  <si>
    <t>4.2.</t>
  </si>
  <si>
    <t>измерение напряженности электрической или магнитной составляющей электромагнитного поля в радиочастотном диапазоне до 300 МГц</t>
  </si>
  <si>
    <t>4.3.</t>
  </si>
  <si>
    <t>измерение напряженности электрической или магнитной составляющей электромагнитного поля промышленной частоты</t>
  </si>
  <si>
    <t>4.7.</t>
  </si>
  <si>
    <t>4.8.</t>
  </si>
  <si>
    <t>измерение теплового (инфракрасного) спектра излучения</t>
  </si>
  <si>
    <t>измерение ультрафиолетового спектра излучения</t>
  </si>
  <si>
    <t>4.9.</t>
  </si>
  <si>
    <t>измерение естественной или искусственной освещенности</t>
  </si>
  <si>
    <t>4.12.</t>
  </si>
  <si>
    <t xml:space="preserve">изучение нормативной и технической документации на объект контроля; определение точек и условий контроля; подготовка средств измерений к работе; проведение и регистрация (оформление рабочих записей) измерений; анализ и обработка результатов измерений (расчет и регистрация оцениваемых значений); оценка полученных </t>
  </si>
  <si>
    <t>4.13.</t>
  </si>
  <si>
    <t>измерение скорости движения воздуха</t>
  </si>
  <si>
    <t>4.15.</t>
  </si>
  <si>
    <t>измерение уровня звука, уровней звукового давления в октавных (третьоктавных) полосах частот</t>
  </si>
  <si>
    <t>4.16.</t>
  </si>
  <si>
    <t>измерение эквивалентного и максимального уровней звука</t>
  </si>
  <si>
    <t>4.17.</t>
  </si>
  <si>
    <t>измерение корректированного и спектральных уровней вибрации в октавных (третьоктавных) полосах частот</t>
  </si>
  <si>
    <t>4.18.</t>
  </si>
  <si>
    <t>измерение эквивалентных корректированного и спектральных уровней вибрации в октавных (третьоктавных) полосах частот</t>
  </si>
  <si>
    <t>4.19.</t>
  </si>
  <si>
    <t>измерение эквивалентного общего уровня звука в дБLin, эквивалентных уровней звукового давления в октавных полосах частот непостоянного инфразвука</t>
  </si>
  <si>
    <t>4.20.</t>
  </si>
  <si>
    <t>измерение общего уровня звука в дБLin, уровней звукового давления в октавных полосах частот постоянного инфразвука</t>
  </si>
  <si>
    <t>4.25.</t>
  </si>
  <si>
    <t>оформление протокола исследований (измерений)</t>
  </si>
  <si>
    <t>электронный набор текстовой части, эскизов, таблиц, результатов исследований, сверка протокола с рабочими записями, сбор подписей</t>
  </si>
  <si>
    <t>врач-лаборант (инженер, фельдшер-лаборант, помощник врача-гигиениста, техник)</t>
  </si>
  <si>
    <t>Инженер 2 кат.</t>
  </si>
  <si>
    <t>Врач-лаборант2 кат.</t>
  </si>
  <si>
    <t>премия не более 20%</t>
  </si>
  <si>
    <t>измерение температуры или относительной влажности воздуха</t>
  </si>
  <si>
    <t>Приложение №2</t>
  </si>
  <si>
    <t>Приложение № 4</t>
  </si>
  <si>
    <t>Приложение №7</t>
  </si>
  <si>
    <t>Должность специалиста, оказывающего платную  услугу</t>
  </si>
  <si>
    <t>страховой взнос по обязательному страхованию от несчастных случаев на производстве и  профессиональных заболеваний (0,09%)</t>
  </si>
  <si>
    <t>Нормы времени на платные санитарно-эпидемиологические услуги, оказываемые в установленном порядке организациям, физическим лицам, в том числе индивидуальным предпринимателям»</t>
  </si>
  <si>
    <t>Расчет дополнительного фонда оплаты труда на платные санитарно-эпидемиологические услуги за 2022год</t>
  </si>
  <si>
    <t>Расчет процента накладных расходов на платные санитарно-эпидемиологические услуги за 2022 год</t>
  </si>
  <si>
    <t>Расчет заработной платы специалистов на платные санитарно-эпидемиологические услуги</t>
  </si>
  <si>
    <t xml:space="preserve">Плановая калькуляция на платные санитарно-эпидемиологические услуги </t>
  </si>
  <si>
    <t>Расчет заработной платы специалистов за одну минуту на платные санитарно-эпидемиологические услуги</t>
  </si>
  <si>
    <t>Расчет тарифов на платные санитарно-эпидемиологические услуги</t>
  </si>
  <si>
    <t>Наименование платной санитарно-эпидемиологической услуги</t>
  </si>
  <si>
    <t>Стоимость услуги,(руб)</t>
  </si>
  <si>
    <t>Специалисты, оказывающие платную санитарно-эпидемиологическую услугу</t>
  </si>
  <si>
    <t xml:space="preserve">единичное </t>
  </si>
  <si>
    <t>Скидка на единичное исследование</t>
  </si>
  <si>
    <t>Скидка на каждое последующие исследование</t>
  </si>
  <si>
    <t>Прейскурант №1 по санитарно-гигиеническим,</t>
  </si>
  <si>
    <t xml:space="preserve"> микробиологическим и токсикологическим исследованиям</t>
  </si>
  <si>
    <t>Тариф, руб. на 31.12.2024г.</t>
  </si>
  <si>
    <t>Тариф, руб. с 31.12.2025г.</t>
  </si>
  <si>
    <t>Тариф, руб. с 01.01.2026г.</t>
  </si>
  <si>
    <t>УТВЕРЖДЕНО   
Приказом Кобриского зонального ЦГиЭ  №191 от 10.12.2025г.</t>
  </si>
  <si>
    <t>Примечание: В тарифах  не  учтена  стоимость  лекарственных  средств изделий  медицинского  назначения и других материалов, которые оплачиваются заказчиком дополнительно.</t>
  </si>
  <si>
    <t xml:space="preserve">Тариф, руб. с 31.12.2025г.   
</t>
  </si>
  <si>
    <t xml:space="preserve">Тариф, руб. с 01.01.2026г.   
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</si>
  <si>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</si>
  <si>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</t>
  </si>
  <si>
    <t>Отбор проб, органолептические и физико-химические (санитарно-химические) исследования объектов окружающей среды:</t>
  </si>
  <si>
    <t>2.1.</t>
  </si>
  <si>
    <t>воздух:</t>
  </si>
  <si>
    <t>2.1.1.</t>
  </si>
  <si>
    <t>воздух атмосферы, жилых, общественных, административных и бытовых помещений:</t>
  </si>
  <si>
    <t>2.1.1.1.</t>
  </si>
  <si>
    <t xml:space="preserve"> определение диоксида азота:</t>
  </si>
  <si>
    <t>2.1.1.1.2.</t>
  </si>
  <si>
    <t>определение диоксида азота (СФМ, на сорбционные трубки)</t>
  </si>
  <si>
    <t>6,28</t>
  </si>
  <si>
    <t>7,54</t>
  </si>
  <si>
    <t>2.1.1.10.</t>
  </si>
  <si>
    <t>определение аммиака:</t>
  </si>
  <si>
    <t>2.1.1.10.1.</t>
  </si>
  <si>
    <t>определение аммиака (СФМ)</t>
  </si>
  <si>
    <t>6,13</t>
  </si>
  <si>
    <t>7,36</t>
  </si>
  <si>
    <t>2.1.1.31.</t>
  </si>
  <si>
    <t>определение двуокиси серы:</t>
  </si>
  <si>
    <t>2.1.1.31.2.</t>
  </si>
  <si>
    <t xml:space="preserve">определение диоксида серы (ангидрида сернистого) (ФЭК, с хлоридом бария) </t>
  </si>
  <si>
    <t>2.1.1.70.</t>
  </si>
  <si>
    <t xml:space="preserve">определение пыли (взвешенных веществ)  </t>
  </si>
  <si>
    <t>5,20</t>
  </si>
  <si>
    <t>6,24</t>
  </si>
  <si>
    <t>2.1.1.76.</t>
  </si>
  <si>
    <t>определение сероводорода:</t>
  </si>
  <si>
    <t>2.1.1.76.2</t>
  </si>
  <si>
    <t>определение сероводорода (СФМ, на сорбционные трубки)</t>
  </si>
  <si>
    <t>9,19</t>
  </si>
  <si>
    <t>11,03</t>
  </si>
  <si>
    <t>2.1.1.91.</t>
  </si>
  <si>
    <t>определение фенола:</t>
  </si>
  <si>
    <t>2.1.1.91.2</t>
  </si>
  <si>
    <t xml:space="preserve">определение фенола с аминоантипирином-4 (СФМ, ФЭК) </t>
  </si>
  <si>
    <t>7,71</t>
  </si>
  <si>
    <t>9,25</t>
  </si>
  <si>
    <t>2.1.1.94.</t>
  </si>
  <si>
    <t>определение формальдегида:</t>
  </si>
  <si>
    <t>2.1.1.94.1.</t>
  </si>
  <si>
    <t xml:space="preserve">определение формальдегида (СФМ, ФЭК) </t>
  </si>
  <si>
    <t>8,19</t>
  </si>
  <si>
    <t>2.1.1.110.</t>
  </si>
  <si>
    <t>оформление протокола исследования атмосферного воздуха и воздуха помещений</t>
  </si>
  <si>
    <t>0,58</t>
  </si>
  <si>
    <t>0,70</t>
  </si>
  <si>
    <t>2.1.1.111.</t>
  </si>
  <si>
    <t>регистрация результатов исследований</t>
  </si>
  <si>
    <t>2.1.2.1</t>
  </si>
  <si>
    <t>определение альдегидов и их производных</t>
  </si>
  <si>
    <t>2.1.2.1.6.</t>
  </si>
  <si>
    <t xml:space="preserve"> определение формальдегида (СФМ, ФЭК) исследование</t>
  </si>
  <si>
    <t>3,50</t>
  </si>
  <si>
    <t>4,20</t>
  </si>
  <si>
    <t>2.1.2.4.</t>
  </si>
  <si>
    <t>определение едких щелочей:</t>
  </si>
  <si>
    <t>2.1.2.4.1.</t>
  </si>
  <si>
    <t>определение едких щелочей (визуально-колориметрический метод)</t>
  </si>
  <si>
    <t>2.1.2.4.2.</t>
  </si>
  <si>
    <t>определение аэрозолей едких щелочей (СФМ, ФЭК)</t>
  </si>
  <si>
    <t>5,72</t>
  </si>
  <si>
    <t>6,86</t>
  </si>
  <si>
    <t>2.1.2.12.</t>
  </si>
  <si>
    <t>определение хрома и его соединений:</t>
  </si>
  <si>
    <t>2.1.2.12.2.</t>
  </si>
  <si>
    <t>определение оксида хрома (СФМ, ФЭК)</t>
  </si>
  <si>
    <t>8,12</t>
  </si>
  <si>
    <t>9,74</t>
  </si>
  <si>
    <t>2.1.2.23.</t>
  </si>
  <si>
    <t>2.1.2.23.1.</t>
  </si>
  <si>
    <t>определение диоксида азота (СФМ, ФЭК)</t>
  </si>
  <si>
    <t>5,57</t>
  </si>
  <si>
    <t>6,68</t>
  </si>
  <si>
    <t>2.1.2.25.</t>
  </si>
  <si>
    <t>2.1.2.25.1.</t>
  </si>
  <si>
    <t>определение аммиака (СФМ, ФЭК)</t>
  </si>
  <si>
    <t>2.1.2.33.</t>
  </si>
  <si>
    <t>определение хлорида водорода (СФМ, ФЭК) исследование</t>
  </si>
  <si>
    <t>4,49</t>
  </si>
  <si>
    <t>5,39</t>
  </si>
  <si>
    <t>2.1.2.52.</t>
  </si>
  <si>
    <t>определение железа и его соединений:</t>
  </si>
  <si>
    <t>2.1.2.52.1.</t>
  </si>
  <si>
    <t>определение оксида железа (СФМ, ФЭК)</t>
  </si>
  <si>
    <t>4,73</t>
  </si>
  <si>
    <t>5,68</t>
  </si>
  <si>
    <t>2.1.2.54.</t>
  </si>
  <si>
    <t>определение марганца и его соединений:</t>
  </si>
  <si>
    <t>2.1.2.54.2.</t>
  </si>
  <si>
    <t>определение марганца (СФМ, ФЭК)</t>
  </si>
  <si>
    <t>2.1.2.56.</t>
  </si>
  <si>
    <t xml:space="preserve"> определение серной кислоты:</t>
  </si>
  <si>
    <t>2.1.2.56.1</t>
  </si>
  <si>
    <t>определение серной кислоты (СФМ, ФЭК) исследование</t>
  </si>
  <si>
    <t>2.1.2.57.</t>
  </si>
  <si>
    <t>определение уксусной кислоты и ее производных:</t>
  </si>
  <si>
    <t>2.1.2.57.1.</t>
  </si>
  <si>
    <t>определение уксусной кислоты (СФМ, ФЭК)</t>
  </si>
  <si>
    <t>5,99</t>
  </si>
  <si>
    <t>7,19</t>
  </si>
  <si>
    <t>2.1.2.60.</t>
  </si>
  <si>
    <t>определение меди и ее соединений:</t>
  </si>
  <si>
    <t>2.1.2.60.2.</t>
  </si>
  <si>
    <t>определение меди (СФМ, ФЭК)</t>
  </si>
  <si>
    <t>2.1.2.73.</t>
  </si>
  <si>
    <t>определение ртути и ее производных:</t>
  </si>
  <si>
    <t>2.1.2.73.1.</t>
  </si>
  <si>
    <t>определение ртути (СФМ, ФЭК)</t>
  </si>
  <si>
    <t>2.1.2.81.</t>
  </si>
  <si>
    <t>определение свинца и его производных:</t>
  </si>
  <si>
    <t>2.1.2.81.1.</t>
  </si>
  <si>
    <t>определение свинца (СФМ, ФЭК)</t>
  </si>
  <si>
    <t>2.1.2.82</t>
  </si>
  <si>
    <t>определение сероводорода и сероуглерода:</t>
  </si>
  <si>
    <t>2.1.2.82.1.</t>
  </si>
  <si>
    <t>определение сероводорода (СФМ, ФЭК)</t>
  </si>
  <si>
    <t>4,63</t>
  </si>
  <si>
    <t>5,56</t>
  </si>
  <si>
    <t>2.1.2.92.</t>
  </si>
  <si>
    <t>определение озона:</t>
  </si>
  <si>
    <t>2.1.2.92.1.</t>
  </si>
  <si>
    <t>определение озона (СФМ, ФЭК)</t>
  </si>
  <si>
    <t>2.1.2.180.</t>
  </si>
  <si>
    <t>измерение пыли (запыленности воздуха):</t>
  </si>
  <si>
    <t>2.1.2.181.1.</t>
  </si>
  <si>
    <t>измерение запыленности воздуха (гравиметрический метод)</t>
  </si>
  <si>
    <t>2,24</t>
  </si>
  <si>
    <t>2,69</t>
  </si>
  <si>
    <t>2.1.2.197.</t>
  </si>
  <si>
    <t xml:space="preserve">экспресс-измерение на универсальном переносном газоанализаторе типа УГ-2: аэрозоль масел; ацетальдегид; ацетон; бензин; бензол; бутилацетат; кислота уксусная; ксилол; озон; спирт этиловый; спирт бутиловый; спирт пропиловый; спирт изопропиловый; спирт метиловый; стирол; толуол; трихлорэтилен; углеводороды предельные; углерод четыреххлористый; фенол; формальдегид; хлористый водород; хлороформ; эпихлоргидрин; этилацетат; диэтиловый эфир; пары ртути; азота диоксид; акролеин; аммиак; гексан; двуокись серы; сероводород; сольвент-нафта; уайт-спирит; винил хлористый; оксид углерода; хлор </t>
  </si>
  <si>
    <t>3,22</t>
  </si>
  <si>
    <t>3,86</t>
  </si>
  <si>
    <t>2.1.2.201.</t>
  </si>
  <si>
    <t>оформление протокола результатов испытаний</t>
  </si>
  <si>
    <t>2.1.2.202.</t>
  </si>
  <si>
    <t>учет поступления образца в лабораторию</t>
  </si>
  <si>
    <t>1,17</t>
  </si>
  <si>
    <t>1,40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</si>
</sst>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23" x14ac:knownFonts="1">
    <font>
      <sz val="10"/>
      <name val="Arial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Arial"/>
      <family val="2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b/>
      <sz val="14"/>
      <color indexed="8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6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wrapText="1"/>
    </xf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/>
    <xf numFmtId="0" fontId="2" fillId="2" borderId="0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wrapText="1"/>
    </xf>
    <xf numFmtId="0" fontId="8" fillId="2" borderId="0" xfId="0" applyFont="1" applyFill="1"/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5" fillId="0" borderId="0" xfId="0" applyFont="1" applyFill="1"/>
    <xf numFmtId="9" fontId="13" fillId="0" borderId="1" xfId="0" applyNumberFormat="1" applyFont="1" applyBorder="1" applyAlignment="1">
      <alignment horizontal="center" vertical="center" textRotation="90" wrapText="1"/>
    </xf>
    <xf numFmtId="164" fontId="2" fillId="0" borderId="0" xfId="0" applyNumberFormat="1" applyFont="1"/>
    <xf numFmtId="165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6" fontId="13" fillId="0" borderId="1" xfId="0" applyNumberFormat="1" applyFont="1" applyBorder="1" applyAlignment="1">
      <alignment horizontal="center" vertical="center" textRotation="90" wrapText="1"/>
    </xf>
    <xf numFmtId="0" fontId="0" fillId="0" borderId="0" xfId="0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textRotation="90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textRotation="90"/>
    </xf>
    <xf numFmtId="0" fontId="2" fillId="0" borderId="4" xfId="0" applyFont="1" applyBorder="1" applyAlignment="1">
      <alignment vertical="center" wrapText="1"/>
    </xf>
    <xf numFmtId="0" fontId="6" fillId="0" borderId="0" xfId="0" applyFont="1" applyAlignment="1"/>
    <xf numFmtId="49" fontId="9" fillId="0" borderId="1" xfId="0" applyNumberFormat="1" applyFont="1" applyFill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5" fontId="0" fillId="0" borderId="0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65" fontId="7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165" fontId="9" fillId="0" borderId="0" xfId="0" applyNumberFormat="1" applyFont="1" applyBorder="1" applyAlignment="1">
      <alignment vertical="center"/>
    </xf>
    <xf numFmtId="0" fontId="16" fillId="0" borderId="0" xfId="0" applyFont="1" applyFill="1"/>
    <xf numFmtId="164" fontId="2" fillId="0" borderId="1" xfId="0" applyNumberFormat="1" applyFont="1" applyBorder="1"/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/>
    <xf numFmtId="4" fontId="1" fillId="0" borderId="1" xfId="0" applyNumberFormat="1" applyFont="1" applyBorder="1"/>
    <xf numFmtId="4" fontId="2" fillId="0" borderId="1" xfId="0" applyNumberFormat="1" applyFont="1" applyFill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9" fontId="0" fillId="0" borderId="0" xfId="0" applyNumberFormat="1" applyAlignment="1">
      <alignment vertical="center"/>
    </xf>
    <xf numFmtId="4" fontId="4" fillId="0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" fillId="3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49" fontId="9" fillId="3" borderId="1" xfId="0" applyNumberFormat="1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Border="1" applyAlignment="1">
      <alignment horizontal="center" vertical="center" textRotation="90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3" borderId="0" xfId="0" applyNumberFormat="1" applyFont="1" applyFill="1" applyBorder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165" fontId="2" fillId="3" borderId="0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textRotation="90" wrapText="1"/>
    </xf>
    <xf numFmtId="4" fontId="1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16" fontId="2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 wrapText="1" shrinkToFit="1"/>
    </xf>
    <xf numFmtId="0" fontId="2" fillId="3" borderId="6" xfId="0" applyFont="1" applyFill="1" applyBorder="1" applyAlignment="1">
      <alignment vertical="center" wrapText="1" shrinkToFit="1"/>
    </xf>
    <xf numFmtId="0" fontId="2" fillId="3" borderId="5" xfId="0" applyFont="1" applyFill="1" applyBorder="1" applyAlignment="1">
      <alignment vertical="center" wrapText="1" shrinkToFi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textRotation="90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textRotation="90"/>
    </xf>
    <xf numFmtId="0" fontId="0" fillId="3" borderId="6" xfId="0" applyFill="1" applyBorder="1" applyAlignment="1">
      <alignment vertical="center" wrapText="1" shrinkToFit="1"/>
    </xf>
    <xf numFmtId="0" fontId="0" fillId="3" borderId="5" xfId="0" applyFill="1" applyBorder="1" applyAlignment="1">
      <alignment vertical="center" wrapText="1" shrinkToFi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6" fontId="2" fillId="3" borderId="3" xfId="0" applyNumberFormat="1" applyFont="1" applyFill="1" applyBorder="1" applyAlignment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textRotation="90"/>
    </xf>
    <xf numFmtId="0" fontId="2" fillId="3" borderId="6" xfId="0" applyFont="1" applyFill="1" applyBorder="1" applyAlignment="1">
      <alignment horizontal="center" vertical="center" textRotation="90"/>
    </xf>
    <xf numFmtId="0" fontId="9" fillId="3" borderId="7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textRotation="90"/>
    </xf>
    <xf numFmtId="0" fontId="2" fillId="3" borderId="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4" fontId="2" fillId="3" borderId="3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4" fontId="0" fillId="3" borderId="5" xfId="0" applyNumberFormat="1" applyFill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/>
    </xf>
    <xf numFmtId="16" fontId="2" fillId="3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17" fontId="2" fillId="3" borderId="3" xfId="0" applyNumberFormat="1" applyFont="1" applyFill="1" applyBorder="1" applyAlignment="1">
      <alignment horizontal="center" vertical="center" wrapText="1"/>
    </xf>
    <xf numFmtId="17" fontId="2" fillId="3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vertical="center" wrapText="1"/>
    </xf>
    <xf numFmtId="1" fontId="4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16" fontId="2" fillId="0" borderId="7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2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%20&#1090;&#1072;&#1088;&#1080;&#1092;&#1086;&#1074;(2018&#1075;&#1086;&#1076;.)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 времени"/>
      <sheetName val="2 Расчет доп. ФОТ "/>
      <sheetName val="1 накл. расходы "/>
      <sheetName val="5 зарплата(2)"/>
      <sheetName val="6 план. кальк.(3)"/>
      <sheetName val="зп. за 1 мин.(1)"/>
      <sheetName val="рассчет(4)"/>
      <sheetName val="Уведомление(5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>
        <row r="40">
          <cell r="D40">
            <v>4.63</v>
          </cell>
          <cell r="E40">
            <v>5.56</v>
          </cell>
        </row>
        <row r="41">
          <cell r="D41">
            <v>13.7</v>
          </cell>
          <cell r="E41">
            <v>16.440000000000001</v>
          </cell>
        </row>
        <row r="44">
          <cell r="D44">
            <v>19.7</v>
          </cell>
          <cell r="E44">
            <v>23.64</v>
          </cell>
        </row>
        <row r="47">
          <cell r="D47">
            <v>14.68</v>
          </cell>
          <cell r="E47">
            <v>17.62</v>
          </cell>
        </row>
        <row r="48">
          <cell r="D48">
            <v>7.33</v>
          </cell>
          <cell r="E48">
            <v>8.8000000000000007</v>
          </cell>
        </row>
        <row r="51">
          <cell r="D51">
            <v>7.33</v>
          </cell>
          <cell r="E51">
            <v>8.8000000000000007</v>
          </cell>
        </row>
        <row r="52">
          <cell r="D52">
            <v>12.35</v>
          </cell>
          <cell r="E52">
            <v>14.82</v>
          </cell>
        </row>
        <row r="55">
          <cell r="D55">
            <v>12.75</v>
          </cell>
          <cell r="E55">
            <v>15.3</v>
          </cell>
        </row>
        <row r="58">
          <cell r="D58">
            <v>12.75</v>
          </cell>
          <cell r="E58">
            <v>15.3</v>
          </cell>
        </row>
        <row r="59">
          <cell r="D59">
            <v>5.03</v>
          </cell>
          <cell r="E59">
            <v>6.04</v>
          </cell>
        </row>
        <row r="61">
          <cell r="D61">
            <v>12.75</v>
          </cell>
          <cell r="E61">
            <v>15.3</v>
          </cell>
        </row>
        <row r="64">
          <cell r="E64">
            <v>17.62</v>
          </cell>
        </row>
        <row r="65">
          <cell r="E65">
            <v>7.19</v>
          </cell>
        </row>
        <row r="67">
          <cell r="D67">
            <v>12.75</v>
          </cell>
          <cell r="E67">
            <v>15.3</v>
          </cell>
        </row>
        <row r="68">
          <cell r="D68">
            <v>5.03</v>
          </cell>
          <cell r="E68">
            <v>6.04</v>
          </cell>
        </row>
        <row r="70">
          <cell r="D70">
            <v>14.68</v>
          </cell>
          <cell r="E70">
            <v>17.62</v>
          </cell>
        </row>
        <row r="73">
          <cell r="D73">
            <v>15.64</v>
          </cell>
          <cell r="E73">
            <v>18.77</v>
          </cell>
        </row>
        <row r="76">
          <cell r="D76">
            <v>13.31</v>
          </cell>
          <cell r="E76">
            <v>15.97</v>
          </cell>
        </row>
        <row r="79">
          <cell r="D79">
            <v>13.31</v>
          </cell>
          <cell r="E79">
            <v>15.97</v>
          </cell>
        </row>
        <row r="80">
          <cell r="D80">
            <v>4.63</v>
          </cell>
          <cell r="E80">
            <v>5.56</v>
          </cell>
        </row>
        <row r="83">
          <cell r="D83">
            <v>2.31</v>
          </cell>
          <cell r="E83">
            <v>2.77</v>
          </cell>
        </row>
        <row r="84">
          <cell r="D84">
            <v>4.25</v>
          </cell>
          <cell r="E84">
            <v>5.0999999999999996</v>
          </cell>
        </row>
        <row r="86">
          <cell r="D86">
            <v>4.0599999999999996</v>
          </cell>
          <cell r="E86">
            <v>4.87</v>
          </cell>
        </row>
        <row r="87">
          <cell r="D87">
            <v>0.82</v>
          </cell>
          <cell r="E87">
            <v>0.98</v>
          </cell>
        </row>
        <row r="89">
          <cell r="D89">
            <v>1.17</v>
          </cell>
          <cell r="E89">
            <v>1.4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H8425"/>
  <sheetViews>
    <sheetView zoomScale="70" zoomScaleNormal="70" workbookViewId="0">
      <selection activeCell="Q13" sqref="Q13"/>
    </sheetView>
  </sheetViews>
  <sheetFormatPr defaultColWidth="9.109375" defaultRowHeight="15.6" x14ac:dyDescent="0.3"/>
  <cols>
    <col min="1" max="1" width="9.88671875" style="63" customWidth="1"/>
    <col min="2" max="2" width="18.33203125" style="62" customWidth="1"/>
    <col min="3" max="3" width="11.44140625" style="73" customWidth="1"/>
    <col min="4" max="4" width="35.109375" style="74" customWidth="1"/>
    <col min="5" max="5" width="15" style="69" customWidth="1"/>
    <col min="6" max="6" width="7.5546875" style="70" customWidth="1"/>
    <col min="7" max="7" width="8.33203125" style="68" customWidth="1"/>
    <col min="8" max="16384" width="9.109375" style="2"/>
  </cols>
  <sheetData>
    <row r="1" spans="1:8" x14ac:dyDescent="0.3">
      <c r="C1" s="71"/>
      <c r="D1" s="72"/>
      <c r="E1" s="225" t="s">
        <v>60</v>
      </c>
      <c r="F1" s="225"/>
      <c r="G1" s="225"/>
    </row>
    <row r="2" spans="1:8" s="12" customFormat="1" ht="15.75" customHeight="1" x14ac:dyDescent="0.3">
      <c r="A2" s="61"/>
      <c r="B2" s="58"/>
      <c r="C2" s="62"/>
      <c r="D2" s="62"/>
      <c r="E2" s="58"/>
      <c r="F2" s="63"/>
      <c r="G2" s="64"/>
    </row>
    <row r="3" spans="1:8" s="12" customFormat="1" ht="18.75" customHeight="1" x14ac:dyDescent="0.3">
      <c r="A3" s="61"/>
      <c r="B3" s="58"/>
      <c r="C3" s="65"/>
      <c r="D3" s="227"/>
      <c r="E3" s="227"/>
      <c r="F3" s="66"/>
      <c r="G3" s="64"/>
    </row>
    <row r="4" spans="1:8" s="12" customFormat="1" ht="33" customHeight="1" x14ac:dyDescent="0.3">
      <c r="A4" s="228" t="s">
        <v>128</v>
      </c>
      <c r="B4" s="228"/>
      <c r="C4" s="228"/>
      <c r="D4" s="228"/>
      <c r="E4" s="228"/>
      <c r="F4" s="228"/>
      <c r="G4" s="228"/>
    </row>
    <row r="5" spans="1:8" s="12" customFormat="1" ht="22.5" customHeight="1" x14ac:dyDescent="0.3">
      <c r="A5" s="229"/>
      <c r="B5" s="229"/>
      <c r="C5" s="229"/>
      <c r="D5" s="229"/>
      <c r="E5" s="229"/>
      <c r="F5" s="229"/>
      <c r="G5" s="229"/>
      <c r="H5" s="129"/>
    </row>
    <row r="6" spans="1:8" s="12" customFormat="1" ht="86.25" customHeight="1" x14ac:dyDescent="0.3">
      <c r="A6" s="230"/>
      <c r="B6" s="230"/>
      <c r="C6" s="230"/>
      <c r="D6" s="230"/>
      <c r="E6" s="230"/>
      <c r="F6" s="230"/>
      <c r="G6" s="230"/>
      <c r="H6" s="129"/>
    </row>
    <row r="7" spans="1:8" s="12" customFormat="1" ht="32.25" customHeight="1" x14ac:dyDescent="0.3">
      <c r="A7" s="214" t="s">
        <v>1</v>
      </c>
      <c r="B7" s="214" t="s">
        <v>135</v>
      </c>
      <c r="C7" s="214" t="s">
        <v>14</v>
      </c>
      <c r="D7" s="214" t="s">
        <v>58</v>
      </c>
      <c r="E7" s="214" t="s">
        <v>137</v>
      </c>
      <c r="F7" s="226" t="s">
        <v>54</v>
      </c>
      <c r="G7" s="226"/>
      <c r="H7" s="129"/>
    </row>
    <row r="8" spans="1:8" ht="95.25" customHeight="1" x14ac:dyDescent="0.3">
      <c r="A8" s="214"/>
      <c r="B8" s="214"/>
      <c r="C8" s="214"/>
      <c r="D8" s="214"/>
      <c r="E8" s="214"/>
      <c r="F8" s="165" t="s">
        <v>138</v>
      </c>
      <c r="G8" s="165" t="s">
        <v>63</v>
      </c>
      <c r="H8" s="131"/>
    </row>
    <row r="9" spans="1:8" s="3" customFormat="1" x14ac:dyDescent="0.3">
      <c r="A9" s="132">
        <v>1</v>
      </c>
      <c r="B9" s="133">
        <v>2</v>
      </c>
      <c r="C9" s="134">
        <v>3</v>
      </c>
      <c r="D9" s="130">
        <v>4</v>
      </c>
      <c r="E9" s="130">
        <v>5</v>
      </c>
      <c r="F9" s="130">
        <v>6</v>
      </c>
      <c r="G9" s="134">
        <v>7</v>
      </c>
      <c r="H9" s="135"/>
    </row>
    <row r="10" spans="1:8" ht="23.25" customHeight="1" x14ac:dyDescent="0.3">
      <c r="A10" s="136" t="s">
        <v>84</v>
      </c>
      <c r="B10" s="220" t="s">
        <v>85</v>
      </c>
      <c r="C10" s="221"/>
      <c r="D10" s="221"/>
      <c r="E10" s="221"/>
      <c r="F10" s="221"/>
      <c r="G10" s="222"/>
      <c r="H10" s="131"/>
    </row>
    <row r="11" spans="1:8" ht="16.5" customHeight="1" x14ac:dyDescent="0.3">
      <c r="A11" s="216" t="s">
        <v>86</v>
      </c>
      <c r="B11" s="206" t="s">
        <v>87</v>
      </c>
      <c r="C11" s="218" t="s">
        <v>52</v>
      </c>
      <c r="D11" s="200" t="s">
        <v>88</v>
      </c>
      <c r="E11" s="194" t="s">
        <v>51</v>
      </c>
      <c r="F11" s="194">
        <v>100</v>
      </c>
      <c r="G11" s="197">
        <v>55</v>
      </c>
      <c r="H11" s="131"/>
    </row>
    <row r="12" spans="1:8" ht="24" customHeight="1" x14ac:dyDescent="0.3">
      <c r="A12" s="217"/>
      <c r="B12" s="207"/>
      <c r="C12" s="219"/>
      <c r="D12" s="212"/>
      <c r="E12" s="204"/>
      <c r="F12" s="204"/>
      <c r="G12" s="210"/>
      <c r="H12" s="131"/>
    </row>
    <row r="13" spans="1:8" ht="19.5" customHeight="1" x14ac:dyDescent="0.3">
      <c r="A13" s="217"/>
      <c r="B13" s="207"/>
      <c r="C13" s="219"/>
      <c r="D13" s="212"/>
      <c r="E13" s="204"/>
      <c r="F13" s="204"/>
      <c r="G13" s="210"/>
      <c r="H13" s="131"/>
    </row>
    <row r="14" spans="1:8" ht="20.25" customHeight="1" x14ac:dyDescent="0.3">
      <c r="A14" s="217"/>
      <c r="B14" s="207"/>
      <c r="C14" s="219"/>
      <c r="D14" s="212"/>
      <c r="E14" s="204"/>
      <c r="F14" s="204"/>
      <c r="G14" s="210"/>
      <c r="H14" s="131"/>
    </row>
    <row r="15" spans="1:8" ht="24.75" customHeight="1" x14ac:dyDescent="0.3">
      <c r="A15" s="217"/>
      <c r="B15" s="207"/>
      <c r="C15" s="219"/>
      <c r="D15" s="212"/>
      <c r="E15" s="203"/>
      <c r="F15" s="203"/>
      <c r="G15" s="224"/>
      <c r="H15" s="131"/>
    </row>
    <row r="16" spans="1:8" ht="42.75" customHeight="1" x14ac:dyDescent="0.3">
      <c r="A16" s="217"/>
      <c r="B16" s="207"/>
      <c r="C16" s="219"/>
      <c r="D16" s="212"/>
      <c r="E16" s="204" t="s">
        <v>49</v>
      </c>
      <c r="F16" s="204">
        <v>50</v>
      </c>
      <c r="G16" s="210">
        <v>35</v>
      </c>
      <c r="H16" s="131"/>
    </row>
    <row r="17" spans="1:8" ht="32.25" customHeight="1" x14ac:dyDescent="0.3">
      <c r="A17" s="217"/>
      <c r="B17" s="207"/>
      <c r="C17" s="219"/>
      <c r="D17" s="212"/>
      <c r="E17" s="204"/>
      <c r="F17" s="204"/>
      <c r="G17" s="210"/>
      <c r="H17" s="131"/>
    </row>
    <row r="18" spans="1:8" ht="28.5" customHeight="1" x14ac:dyDescent="0.3">
      <c r="A18" s="217"/>
      <c r="B18" s="207"/>
      <c r="C18" s="219"/>
      <c r="D18" s="212"/>
      <c r="E18" s="204"/>
      <c r="F18" s="204"/>
      <c r="G18" s="210"/>
      <c r="H18" s="131"/>
    </row>
    <row r="19" spans="1:8" ht="9.75" customHeight="1" x14ac:dyDescent="0.3">
      <c r="A19" s="217"/>
      <c r="B19" s="207"/>
      <c r="C19" s="219"/>
      <c r="D19" s="213"/>
      <c r="E19" s="204"/>
      <c r="F19" s="204"/>
      <c r="G19" s="210"/>
      <c r="H19" s="131"/>
    </row>
    <row r="20" spans="1:8" ht="111.75" customHeight="1" x14ac:dyDescent="0.3">
      <c r="A20" s="205" t="s">
        <v>89</v>
      </c>
      <c r="B20" s="215" t="s">
        <v>90</v>
      </c>
      <c r="C20" s="223" t="s">
        <v>52</v>
      </c>
      <c r="D20" s="189" t="s">
        <v>88</v>
      </c>
      <c r="E20" s="130" t="s">
        <v>51</v>
      </c>
      <c r="F20" s="130">
        <v>140</v>
      </c>
      <c r="G20" s="134">
        <v>75</v>
      </c>
      <c r="H20" s="131"/>
    </row>
    <row r="21" spans="1:8" ht="63" customHeight="1" x14ac:dyDescent="0.3">
      <c r="A21" s="205"/>
      <c r="B21" s="215"/>
      <c r="C21" s="223"/>
      <c r="D21" s="190"/>
      <c r="E21" s="214" t="s">
        <v>49</v>
      </c>
      <c r="F21" s="214">
        <v>75</v>
      </c>
      <c r="G21" s="205">
        <v>45</v>
      </c>
      <c r="H21" s="131"/>
    </row>
    <row r="22" spans="1:8" ht="31.5" customHeight="1" x14ac:dyDescent="0.3">
      <c r="A22" s="205"/>
      <c r="B22" s="215"/>
      <c r="C22" s="223"/>
      <c r="D22" s="191"/>
      <c r="E22" s="214"/>
      <c r="F22" s="214"/>
      <c r="G22" s="205"/>
      <c r="H22" s="131"/>
    </row>
    <row r="23" spans="1:8" ht="17.25" customHeight="1" x14ac:dyDescent="0.3">
      <c r="A23" s="205" t="s">
        <v>91</v>
      </c>
      <c r="B23" s="215" t="s">
        <v>92</v>
      </c>
      <c r="C23" s="209" t="s">
        <v>52</v>
      </c>
      <c r="D23" s="189" t="s">
        <v>88</v>
      </c>
      <c r="E23" s="194" t="s">
        <v>51</v>
      </c>
      <c r="F23" s="194">
        <v>100</v>
      </c>
      <c r="G23" s="197">
        <v>50</v>
      </c>
      <c r="H23" s="131"/>
    </row>
    <row r="24" spans="1:8" ht="7.5" customHeight="1" x14ac:dyDescent="0.3">
      <c r="A24" s="205"/>
      <c r="B24" s="215"/>
      <c r="C24" s="209"/>
      <c r="D24" s="192"/>
      <c r="E24" s="204"/>
      <c r="F24" s="204"/>
      <c r="G24" s="210"/>
      <c r="H24" s="131"/>
    </row>
    <row r="25" spans="1:8" ht="26.25" customHeight="1" x14ac:dyDescent="0.3">
      <c r="A25" s="205"/>
      <c r="B25" s="215"/>
      <c r="C25" s="209"/>
      <c r="D25" s="192"/>
      <c r="E25" s="204"/>
      <c r="F25" s="204"/>
      <c r="G25" s="210"/>
      <c r="H25" s="131"/>
    </row>
    <row r="26" spans="1:8" ht="48.75" customHeight="1" x14ac:dyDescent="0.3">
      <c r="A26" s="205"/>
      <c r="B26" s="215"/>
      <c r="C26" s="209"/>
      <c r="D26" s="192"/>
      <c r="E26" s="194" t="s">
        <v>49</v>
      </c>
      <c r="F26" s="194">
        <v>45</v>
      </c>
      <c r="G26" s="197">
        <v>25</v>
      </c>
      <c r="H26" s="131"/>
    </row>
    <row r="27" spans="1:8" ht="70.5" customHeight="1" x14ac:dyDescent="0.3">
      <c r="A27" s="205"/>
      <c r="B27" s="215"/>
      <c r="C27" s="209"/>
      <c r="D27" s="192"/>
      <c r="E27" s="204"/>
      <c r="F27" s="204"/>
      <c r="G27" s="210"/>
      <c r="H27" s="131"/>
    </row>
    <row r="28" spans="1:8" ht="34.5" customHeight="1" x14ac:dyDescent="0.3">
      <c r="A28" s="205"/>
      <c r="B28" s="215"/>
      <c r="C28" s="209"/>
      <c r="D28" s="192"/>
      <c r="E28" s="204"/>
      <c r="F28" s="204"/>
      <c r="G28" s="210"/>
      <c r="H28" s="131"/>
    </row>
    <row r="29" spans="1:8" ht="23.25" customHeight="1" x14ac:dyDescent="0.3">
      <c r="A29" s="205"/>
      <c r="B29" s="215"/>
      <c r="C29" s="209"/>
      <c r="D29" s="193"/>
      <c r="E29" s="204"/>
      <c r="F29" s="204"/>
      <c r="G29" s="210"/>
      <c r="H29" s="131"/>
    </row>
    <row r="30" spans="1:8" ht="21" customHeight="1" x14ac:dyDescent="0.3">
      <c r="A30" s="205" t="s">
        <v>93</v>
      </c>
      <c r="B30" s="206" t="s">
        <v>95</v>
      </c>
      <c r="C30" s="209" t="s">
        <v>52</v>
      </c>
      <c r="D30" s="189" t="s">
        <v>88</v>
      </c>
      <c r="E30" s="194" t="s">
        <v>51</v>
      </c>
      <c r="F30" s="194">
        <v>100</v>
      </c>
      <c r="G30" s="197">
        <v>50</v>
      </c>
      <c r="H30" s="131"/>
    </row>
    <row r="31" spans="1:8" ht="81" customHeight="1" x14ac:dyDescent="0.3">
      <c r="A31" s="205"/>
      <c r="B31" s="207"/>
      <c r="C31" s="209"/>
      <c r="D31" s="190"/>
      <c r="E31" s="204"/>
      <c r="F31" s="204"/>
      <c r="G31" s="210"/>
      <c r="H31" s="131"/>
    </row>
    <row r="32" spans="1:8" ht="117.75" customHeight="1" x14ac:dyDescent="0.3">
      <c r="A32" s="205"/>
      <c r="B32" s="207"/>
      <c r="C32" s="211"/>
      <c r="D32" s="191"/>
      <c r="E32" s="137" t="s">
        <v>49</v>
      </c>
      <c r="F32" s="137">
        <v>60</v>
      </c>
      <c r="G32" s="138">
        <v>40</v>
      </c>
      <c r="H32" s="131"/>
    </row>
    <row r="33" spans="1:8" ht="70.5" customHeight="1" x14ac:dyDescent="0.3">
      <c r="A33" s="197" t="s">
        <v>94</v>
      </c>
      <c r="B33" s="206" t="s">
        <v>96</v>
      </c>
      <c r="C33" s="218" t="s">
        <v>52</v>
      </c>
      <c r="D33" s="189" t="s">
        <v>88</v>
      </c>
      <c r="E33" s="194" t="s">
        <v>51</v>
      </c>
      <c r="F33" s="194">
        <v>105</v>
      </c>
      <c r="G33" s="197">
        <v>55</v>
      </c>
      <c r="H33" s="131"/>
    </row>
    <row r="34" spans="1:8" ht="60" customHeight="1" x14ac:dyDescent="0.3">
      <c r="A34" s="210"/>
      <c r="B34" s="207"/>
      <c r="C34" s="219"/>
      <c r="D34" s="190"/>
      <c r="E34" s="203"/>
      <c r="F34" s="204"/>
      <c r="G34" s="210"/>
      <c r="H34" s="131"/>
    </row>
    <row r="35" spans="1:8" ht="90" customHeight="1" x14ac:dyDescent="0.3">
      <c r="A35" s="210"/>
      <c r="B35" s="207"/>
      <c r="C35" s="219"/>
      <c r="D35" s="191"/>
      <c r="E35" s="139" t="s">
        <v>49</v>
      </c>
      <c r="F35" s="137">
        <v>65</v>
      </c>
      <c r="G35" s="138">
        <v>45</v>
      </c>
      <c r="H35" s="131"/>
    </row>
    <row r="36" spans="1:8" ht="21" customHeight="1" x14ac:dyDescent="0.3">
      <c r="A36" s="205" t="s">
        <v>97</v>
      </c>
      <c r="B36" s="215" t="s">
        <v>98</v>
      </c>
      <c r="C36" s="209" t="s">
        <v>52</v>
      </c>
      <c r="D36" s="189" t="s">
        <v>88</v>
      </c>
      <c r="E36" s="194" t="s">
        <v>49</v>
      </c>
      <c r="F36" s="194">
        <v>100</v>
      </c>
      <c r="G36" s="197">
        <v>45</v>
      </c>
      <c r="H36" s="131"/>
    </row>
    <row r="37" spans="1:8" ht="20.25" customHeight="1" x14ac:dyDescent="0.3">
      <c r="A37" s="205"/>
      <c r="B37" s="215"/>
      <c r="C37" s="209"/>
      <c r="D37" s="192"/>
      <c r="E37" s="195"/>
      <c r="F37" s="195"/>
      <c r="G37" s="198"/>
      <c r="H37" s="131"/>
    </row>
    <row r="38" spans="1:8" ht="33.75" customHeight="1" x14ac:dyDescent="0.3">
      <c r="A38" s="205"/>
      <c r="B38" s="215"/>
      <c r="C38" s="209"/>
      <c r="D38" s="192"/>
      <c r="E38" s="195"/>
      <c r="F38" s="195"/>
      <c r="G38" s="198"/>
      <c r="H38" s="131"/>
    </row>
    <row r="39" spans="1:8" ht="86.25" customHeight="1" x14ac:dyDescent="0.3">
      <c r="A39" s="205"/>
      <c r="B39" s="215"/>
      <c r="C39" s="209"/>
      <c r="D39" s="192"/>
      <c r="E39" s="195"/>
      <c r="F39" s="195"/>
      <c r="G39" s="198"/>
      <c r="H39" s="131"/>
    </row>
    <row r="40" spans="1:8" ht="37.5" customHeight="1" x14ac:dyDescent="0.3">
      <c r="A40" s="205"/>
      <c r="B40" s="215"/>
      <c r="C40" s="209"/>
      <c r="D40" s="192"/>
      <c r="E40" s="195"/>
      <c r="F40" s="195"/>
      <c r="G40" s="198"/>
      <c r="H40" s="131"/>
    </row>
    <row r="41" spans="1:8" ht="32.25" customHeight="1" x14ac:dyDescent="0.3">
      <c r="A41" s="205"/>
      <c r="B41" s="215"/>
      <c r="C41" s="209"/>
      <c r="D41" s="193"/>
      <c r="E41" s="196"/>
      <c r="F41" s="196"/>
      <c r="G41" s="199"/>
      <c r="H41" s="131"/>
    </row>
    <row r="42" spans="1:8" ht="25.5" customHeight="1" x14ac:dyDescent="0.3">
      <c r="A42" s="205" t="s">
        <v>99</v>
      </c>
      <c r="B42" s="215" t="s">
        <v>122</v>
      </c>
      <c r="C42" s="209" t="s">
        <v>52</v>
      </c>
      <c r="D42" s="200" t="s">
        <v>100</v>
      </c>
      <c r="E42" s="194" t="s">
        <v>49</v>
      </c>
      <c r="F42" s="194">
        <v>90</v>
      </c>
      <c r="G42" s="197">
        <v>50</v>
      </c>
      <c r="H42" s="131"/>
    </row>
    <row r="43" spans="1:8" ht="33.75" customHeight="1" x14ac:dyDescent="0.3">
      <c r="A43" s="205"/>
      <c r="B43" s="215"/>
      <c r="C43" s="209"/>
      <c r="D43" s="201"/>
      <c r="E43" s="195"/>
      <c r="F43" s="195"/>
      <c r="G43" s="198"/>
      <c r="H43" s="131"/>
    </row>
    <row r="44" spans="1:8" x14ac:dyDescent="0.3">
      <c r="A44" s="205"/>
      <c r="B44" s="215"/>
      <c r="C44" s="209"/>
      <c r="D44" s="201"/>
      <c r="E44" s="195"/>
      <c r="F44" s="195"/>
      <c r="G44" s="198"/>
      <c r="H44" s="131"/>
    </row>
    <row r="45" spans="1:8" x14ac:dyDescent="0.3">
      <c r="A45" s="205"/>
      <c r="B45" s="215"/>
      <c r="C45" s="209"/>
      <c r="D45" s="201"/>
      <c r="E45" s="195"/>
      <c r="F45" s="195"/>
      <c r="G45" s="198"/>
      <c r="H45" s="131"/>
    </row>
    <row r="46" spans="1:8" ht="15.75" customHeight="1" x14ac:dyDescent="0.3">
      <c r="A46" s="205"/>
      <c r="B46" s="215"/>
      <c r="C46" s="209"/>
      <c r="D46" s="201"/>
      <c r="E46" s="195"/>
      <c r="F46" s="195"/>
      <c r="G46" s="198"/>
      <c r="H46" s="131"/>
    </row>
    <row r="47" spans="1:8" x14ac:dyDescent="0.3">
      <c r="A47" s="205"/>
      <c r="B47" s="215"/>
      <c r="C47" s="209"/>
      <c r="D47" s="201"/>
      <c r="E47" s="195"/>
      <c r="F47" s="195"/>
      <c r="G47" s="198"/>
      <c r="H47" s="131"/>
    </row>
    <row r="48" spans="1:8" x14ac:dyDescent="0.3">
      <c r="A48" s="205"/>
      <c r="B48" s="215"/>
      <c r="C48" s="209"/>
      <c r="D48" s="201"/>
      <c r="E48" s="195"/>
      <c r="F48" s="195"/>
      <c r="G48" s="198"/>
      <c r="H48" s="131"/>
    </row>
    <row r="49" spans="1:8" ht="24.75" customHeight="1" x14ac:dyDescent="0.3">
      <c r="A49" s="205"/>
      <c r="B49" s="215"/>
      <c r="C49" s="209"/>
      <c r="D49" s="201"/>
      <c r="E49" s="195"/>
      <c r="F49" s="195"/>
      <c r="G49" s="198"/>
      <c r="H49" s="131"/>
    </row>
    <row r="50" spans="1:8" ht="34.5" customHeight="1" x14ac:dyDescent="0.3">
      <c r="A50" s="205"/>
      <c r="B50" s="215"/>
      <c r="C50" s="209"/>
      <c r="D50" s="202"/>
      <c r="E50" s="196"/>
      <c r="F50" s="196"/>
      <c r="G50" s="199"/>
      <c r="H50" s="131"/>
    </row>
    <row r="51" spans="1:8" ht="20.25" customHeight="1" x14ac:dyDescent="0.3">
      <c r="A51" s="205" t="s">
        <v>101</v>
      </c>
      <c r="B51" s="215" t="s">
        <v>102</v>
      </c>
      <c r="C51" s="209" t="s">
        <v>52</v>
      </c>
      <c r="D51" s="200" t="s">
        <v>88</v>
      </c>
      <c r="E51" s="194" t="s">
        <v>51</v>
      </c>
      <c r="F51" s="194">
        <v>50</v>
      </c>
      <c r="G51" s="197">
        <v>35</v>
      </c>
      <c r="H51" s="131"/>
    </row>
    <row r="52" spans="1:8" ht="18.75" customHeight="1" x14ac:dyDescent="0.3">
      <c r="A52" s="205"/>
      <c r="B52" s="215"/>
      <c r="C52" s="209"/>
      <c r="D52" s="201"/>
      <c r="E52" s="204"/>
      <c r="F52" s="204"/>
      <c r="G52" s="210"/>
      <c r="H52" s="131"/>
    </row>
    <row r="53" spans="1:8" ht="71.25" customHeight="1" x14ac:dyDescent="0.3">
      <c r="A53" s="205"/>
      <c r="B53" s="215"/>
      <c r="C53" s="209"/>
      <c r="D53" s="201"/>
      <c r="E53" s="204"/>
      <c r="F53" s="204"/>
      <c r="G53" s="210"/>
      <c r="H53" s="131"/>
    </row>
    <row r="54" spans="1:8" x14ac:dyDescent="0.3">
      <c r="A54" s="205"/>
      <c r="B54" s="215"/>
      <c r="C54" s="209"/>
      <c r="D54" s="201"/>
      <c r="E54" s="204"/>
      <c r="F54" s="204"/>
      <c r="G54" s="210"/>
      <c r="H54" s="131"/>
    </row>
    <row r="55" spans="1:8" x14ac:dyDescent="0.3">
      <c r="A55" s="205"/>
      <c r="B55" s="215"/>
      <c r="C55" s="209"/>
      <c r="D55" s="201"/>
      <c r="E55" s="214" t="s">
        <v>49</v>
      </c>
      <c r="F55" s="214">
        <v>25</v>
      </c>
      <c r="G55" s="205">
        <v>20</v>
      </c>
      <c r="H55" s="131"/>
    </row>
    <row r="56" spans="1:8" x14ac:dyDescent="0.3">
      <c r="A56" s="205"/>
      <c r="B56" s="215"/>
      <c r="C56" s="209"/>
      <c r="D56" s="201"/>
      <c r="E56" s="214"/>
      <c r="F56" s="214"/>
      <c r="G56" s="205"/>
      <c r="H56" s="131"/>
    </row>
    <row r="57" spans="1:8" x14ac:dyDescent="0.3">
      <c r="A57" s="205"/>
      <c r="B57" s="215"/>
      <c r="C57" s="209"/>
      <c r="D57" s="201"/>
      <c r="E57" s="214"/>
      <c r="F57" s="214"/>
      <c r="G57" s="205"/>
      <c r="H57" s="131"/>
    </row>
    <row r="58" spans="1:8" x14ac:dyDescent="0.3">
      <c r="A58" s="205"/>
      <c r="B58" s="215"/>
      <c r="C58" s="209"/>
      <c r="D58" s="201"/>
      <c r="E58" s="214"/>
      <c r="F58" s="214"/>
      <c r="G58" s="205"/>
      <c r="H58" s="131"/>
    </row>
    <row r="59" spans="1:8" x14ac:dyDescent="0.3">
      <c r="A59" s="205"/>
      <c r="B59" s="215"/>
      <c r="C59" s="209"/>
      <c r="D59" s="202"/>
      <c r="E59" s="214"/>
      <c r="F59" s="214"/>
      <c r="G59" s="205"/>
      <c r="H59" s="131"/>
    </row>
    <row r="60" spans="1:8" x14ac:dyDescent="0.3">
      <c r="A60" s="205" t="s">
        <v>103</v>
      </c>
      <c r="B60" s="206" t="s">
        <v>104</v>
      </c>
      <c r="C60" s="209"/>
      <c r="D60" s="200" t="s">
        <v>88</v>
      </c>
      <c r="E60" s="194" t="s">
        <v>51</v>
      </c>
      <c r="F60" s="194">
        <v>130</v>
      </c>
      <c r="G60" s="197">
        <v>55</v>
      </c>
      <c r="H60" s="131"/>
    </row>
    <row r="61" spans="1:8" x14ac:dyDescent="0.3">
      <c r="A61" s="205"/>
      <c r="B61" s="207"/>
      <c r="C61" s="209"/>
      <c r="D61" s="201"/>
      <c r="E61" s="204"/>
      <c r="F61" s="204"/>
      <c r="G61" s="210"/>
      <c r="H61" s="131"/>
    </row>
    <row r="62" spans="1:8" x14ac:dyDescent="0.3">
      <c r="A62" s="205"/>
      <c r="B62" s="207"/>
      <c r="C62" s="209"/>
      <c r="D62" s="201"/>
      <c r="E62" s="204"/>
      <c r="F62" s="204"/>
      <c r="G62" s="210"/>
      <c r="H62" s="131"/>
    </row>
    <row r="63" spans="1:8" ht="21" customHeight="1" x14ac:dyDescent="0.3">
      <c r="A63" s="205"/>
      <c r="B63" s="207"/>
      <c r="C63" s="209"/>
      <c r="D63" s="201"/>
      <c r="E63" s="204"/>
      <c r="F63" s="204"/>
      <c r="G63" s="210"/>
      <c r="H63" s="131"/>
    </row>
    <row r="64" spans="1:8" ht="8.25" customHeight="1" x14ac:dyDescent="0.3">
      <c r="A64" s="205"/>
      <c r="B64" s="207"/>
      <c r="C64" s="209"/>
      <c r="D64" s="201"/>
      <c r="E64" s="204"/>
      <c r="F64" s="204"/>
      <c r="G64" s="210"/>
      <c r="H64" s="131"/>
    </row>
    <row r="65" spans="1:8" ht="33.75" customHeight="1" x14ac:dyDescent="0.3">
      <c r="A65" s="205"/>
      <c r="B65" s="207"/>
      <c r="C65" s="209"/>
      <c r="D65" s="201"/>
      <c r="E65" s="204"/>
      <c r="F65" s="204"/>
      <c r="G65" s="210"/>
      <c r="H65" s="131"/>
    </row>
    <row r="66" spans="1:8" ht="54.75" customHeight="1" x14ac:dyDescent="0.3">
      <c r="A66" s="205"/>
      <c r="B66" s="207"/>
      <c r="C66" s="209"/>
      <c r="D66" s="201"/>
      <c r="E66" s="194" t="s">
        <v>49</v>
      </c>
      <c r="F66" s="194">
        <v>80</v>
      </c>
      <c r="G66" s="197">
        <v>45</v>
      </c>
      <c r="H66" s="131"/>
    </row>
    <row r="67" spans="1:8" ht="33" customHeight="1" x14ac:dyDescent="0.3">
      <c r="A67" s="205"/>
      <c r="B67" s="207"/>
      <c r="C67" s="209"/>
      <c r="D67" s="201"/>
      <c r="E67" s="204"/>
      <c r="F67" s="204"/>
      <c r="G67" s="210"/>
      <c r="H67" s="131"/>
    </row>
    <row r="68" spans="1:8" ht="18" customHeight="1" x14ac:dyDescent="0.3">
      <c r="A68" s="205"/>
      <c r="B68" s="207"/>
      <c r="C68" s="209"/>
      <c r="D68" s="201"/>
      <c r="E68" s="204"/>
      <c r="F68" s="204"/>
      <c r="G68" s="210"/>
      <c r="H68" s="131"/>
    </row>
    <row r="69" spans="1:8" ht="27" customHeight="1" x14ac:dyDescent="0.3">
      <c r="A69" s="205"/>
      <c r="B69" s="207"/>
      <c r="C69" s="209"/>
      <c r="D69" s="201"/>
      <c r="E69" s="204"/>
      <c r="F69" s="204"/>
      <c r="G69" s="210"/>
      <c r="H69" s="131"/>
    </row>
    <row r="70" spans="1:8" hidden="1" x14ac:dyDescent="0.3">
      <c r="A70" s="205"/>
      <c r="B70" s="207"/>
      <c r="C70" s="209"/>
      <c r="D70" s="202"/>
      <c r="E70" s="204"/>
      <c r="F70" s="204"/>
      <c r="G70" s="210"/>
      <c r="H70" s="131"/>
    </row>
    <row r="71" spans="1:8" x14ac:dyDescent="0.3">
      <c r="A71" s="205" t="s">
        <v>105</v>
      </c>
      <c r="B71" s="215" t="s">
        <v>106</v>
      </c>
      <c r="C71" s="209" t="s">
        <v>52</v>
      </c>
      <c r="D71" s="200" t="s">
        <v>88</v>
      </c>
      <c r="E71" s="194" t="s">
        <v>51</v>
      </c>
      <c r="F71" s="194">
        <v>150</v>
      </c>
      <c r="G71" s="197">
        <v>75</v>
      </c>
      <c r="H71" s="131"/>
    </row>
    <row r="72" spans="1:8" x14ac:dyDescent="0.3">
      <c r="A72" s="205"/>
      <c r="B72" s="215"/>
      <c r="C72" s="209"/>
      <c r="D72" s="201"/>
      <c r="E72" s="204"/>
      <c r="F72" s="204"/>
      <c r="G72" s="210"/>
      <c r="H72" s="131"/>
    </row>
    <row r="73" spans="1:8" x14ac:dyDescent="0.3">
      <c r="A73" s="205"/>
      <c r="B73" s="215"/>
      <c r="C73" s="209"/>
      <c r="D73" s="201"/>
      <c r="E73" s="204"/>
      <c r="F73" s="204"/>
      <c r="G73" s="210"/>
      <c r="H73" s="131"/>
    </row>
    <row r="74" spans="1:8" ht="36" customHeight="1" x14ac:dyDescent="0.3">
      <c r="A74" s="205"/>
      <c r="B74" s="215"/>
      <c r="C74" s="209"/>
      <c r="D74" s="201"/>
      <c r="E74" s="204"/>
      <c r="F74" s="204"/>
      <c r="G74" s="210"/>
      <c r="H74" s="131"/>
    </row>
    <row r="75" spans="1:8" x14ac:dyDescent="0.3">
      <c r="A75" s="205"/>
      <c r="B75" s="215"/>
      <c r="C75" s="209"/>
      <c r="D75" s="201"/>
      <c r="E75" s="214" t="s">
        <v>49</v>
      </c>
      <c r="F75" s="214">
        <v>85</v>
      </c>
      <c r="G75" s="205">
        <v>50</v>
      </c>
      <c r="H75" s="131"/>
    </row>
    <row r="76" spans="1:8" x14ac:dyDescent="0.3">
      <c r="A76" s="205"/>
      <c r="B76" s="215"/>
      <c r="C76" s="209"/>
      <c r="D76" s="201"/>
      <c r="E76" s="214"/>
      <c r="F76" s="214"/>
      <c r="G76" s="205"/>
      <c r="H76" s="131"/>
    </row>
    <row r="77" spans="1:8" x14ac:dyDescent="0.3">
      <c r="A77" s="205"/>
      <c r="B77" s="215"/>
      <c r="C77" s="209"/>
      <c r="D77" s="201"/>
      <c r="E77" s="214"/>
      <c r="F77" s="214"/>
      <c r="G77" s="205"/>
      <c r="H77" s="131"/>
    </row>
    <row r="78" spans="1:8" x14ac:dyDescent="0.3">
      <c r="A78" s="205"/>
      <c r="B78" s="215"/>
      <c r="C78" s="209"/>
      <c r="D78" s="201"/>
      <c r="E78" s="214"/>
      <c r="F78" s="214"/>
      <c r="G78" s="205"/>
      <c r="H78" s="131"/>
    </row>
    <row r="79" spans="1:8" x14ac:dyDescent="0.3">
      <c r="A79" s="205"/>
      <c r="B79" s="215"/>
      <c r="C79" s="209"/>
      <c r="D79" s="201"/>
      <c r="E79" s="214"/>
      <c r="F79" s="214"/>
      <c r="G79" s="205"/>
      <c r="H79" s="131"/>
    </row>
    <row r="80" spans="1:8" ht="40.5" customHeight="1" x14ac:dyDescent="0.3">
      <c r="A80" s="205"/>
      <c r="B80" s="215"/>
      <c r="C80" s="209"/>
      <c r="D80" s="202"/>
      <c r="E80" s="214"/>
      <c r="F80" s="214"/>
      <c r="G80" s="205"/>
      <c r="H80" s="131"/>
    </row>
    <row r="81" spans="1:8" x14ac:dyDescent="0.3">
      <c r="A81" s="205" t="s">
        <v>107</v>
      </c>
      <c r="B81" s="206" t="s">
        <v>108</v>
      </c>
      <c r="C81" s="209" t="s">
        <v>52</v>
      </c>
      <c r="D81" s="200" t="s">
        <v>88</v>
      </c>
      <c r="E81" s="194" t="s">
        <v>51</v>
      </c>
      <c r="F81" s="194">
        <v>170</v>
      </c>
      <c r="G81" s="197">
        <v>95</v>
      </c>
      <c r="H81" s="131"/>
    </row>
    <row r="82" spans="1:8" x14ac:dyDescent="0.3">
      <c r="A82" s="205"/>
      <c r="B82" s="207"/>
      <c r="C82" s="209"/>
      <c r="D82" s="201"/>
      <c r="E82" s="204"/>
      <c r="F82" s="204"/>
      <c r="G82" s="210"/>
      <c r="H82" s="131"/>
    </row>
    <row r="83" spans="1:8" ht="38.25" customHeight="1" x14ac:dyDescent="0.3">
      <c r="A83" s="205"/>
      <c r="B83" s="207"/>
      <c r="C83" s="209"/>
      <c r="D83" s="201"/>
      <c r="E83" s="204"/>
      <c r="F83" s="204"/>
      <c r="G83" s="210"/>
      <c r="H83" s="131"/>
    </row>
    <row r="84" spans="1:8" x14ac:dyDescent="0.3">
      <c r="A84" s="205"/>
      <c r="B84" s="207"/>
      <c r="C84" s="209"/>
      <c r="D84" s="201"/>
      <c r="E84" s="194" t="s">
        <v>49</v>
      </c>
      <c r="F84" s="194">
        <v>100</v>
      </c>
      <c r="G84" s="197">
        <v>65</v>
      </c>
      <c r="H84" s="131"/>
    </row>
    <row r="85" spans="1:8" ht="48" customHeight="1" x14ac:dyDescent="0.3">
      <c r="A85" s="205"/>
      <c r="B85" s="207"/>
      <c r="C85" s="209"/>
      <c r="D85" s="201"/>
      <c r="E85" s="204"/>
      <c r="F85" s="204"/>
      <c r="G85" s="210"/>
      <c r="H85" s="131"/>
    </row>
    <row r="86" spans="1:8" ht="82.5" customHeight="1" x14ac:dyDescent="0.3">
      <c r="A86" s="205"/>
      <c r="B86" s="207"/>
      <c r="C86" s="209"/>
      <c r="D86" s="202"/>
      <c r="E86" s="204"/>
      <c r="F86" s="204"/>
      <c r="G86" s="210"/>
      <c r="H86" s="131"/>
    </row>
    <row r="87" spans="1:8" x14ac:dyDescent="0.3">
      <c r="A87" s="205" t="s">
        <v>109</v>
      </c>
      <c r="B87" s="206" t="s">
        <v>110</v>
      </c>
      <c r="C87" s="209" t="s">
        <v>52</v>
      </c>
      <c r="D87" s="200" t="s">
        <v>88</v>
      </c>
      <c r="E87" s="194" t="s">
        <v>51</v>
      </c>
      <c r="F87" s="194">
        <v>190</v>
      </c>
      <c r="G87" s="197">
        <v>115</v>
      </c>
      <c r="H87" s="131"/>
    </row>
    <row r="88" spans="1:8" x14ac:dyDescent="0.3">
      <c r="A88" s="205"/>
      <c r="B88" s="207"/>
      <c r="C88" s="209"/>
      <c r="D88" s="212"/>
      <c r="E88" s="204"/>
      <c r="F88" s="204"/>
      <c r="G88" s="210"/>
      <c r="H88" s="131"/>
    </row>
    <row r="89" spans="1:8" ht="45.75" customHeight="1" x14ac:dyDescent="0.3">
      <c r="A89" s="205"/>
      <c r="B89" s="207"/>
      <c r="C89" s="209"/>
      <c r="D89" s="212"/>
      <c r="E89" s="204"/>
      <c r="F89" s="204"/>
      <c r="G89" s="210"/>
      <c r="H89" s="131"/>
    </row>
    <row r="90" spans="1:8" ht="33.75" customHeight="1" x14ac:dyDescent="0.3">
      <c r="A90" s="205"/>
      <c r="B90" s="207"/>
      <c r="C90" s="209"/>
      <c r="D90" s="212"/>
      <c r="E90" s="194" t="s">
        <v>49</v>
      </c>
      <c r="F90" s="194">
        <v>120</v>
      </c>
      <c r="G90" s="197">
        <v>85</v>
      </c>
      <c r="H90" s="131"/>
    </row>
    <row r="91" spans="1:8" ht="24" customHeight="1" x14ac:dyDescent="0.3">
      <c r="A91" s="205"/>
      <c r="B91" s="207"/>
      <c r="C91" s="209"/>
      <c r="D91" s="212"/>
      <c r="E91" s="204"/>
      <c r="F91" s="204"/>
      <c r="G91" s="210"/>
      <c r="H91" s="131"/>
    </row>
    <row r="92" spans="1:8" ht="48" customHeight="1" x14ac:dyDescent="0.3">
      <c r="A92" s="205"/>
      <c r="B92" s="207"/>
      <c r="C92" s="209"/>
      <c r="D92" s="212"/>
      <c r="E92" s="204"/>
      <c r="F92" s="204"/>
      <c r="G92" s="210"/>
      <c r="H92" s="131"/>
    </row>
    <row r="93" spans="1:8" ht="42.75" customHeight="1" x14ac:dyDescent="0.3">
      <c r="A93" s="205"/>
      <c r="B93" s="207"/>
      <c r="C93" s="211"/>
      <c r="D93" s="213"/>
      <c r="E93" s="204"/>
      <c r="F93" s="204"/>
      <c r="G93" s="210"/>
      <c r="H93" s="131"/>
    </row>
    <row r="94" spans="1:8" ht="46.5" customHeight="1" x14ac:dyDescent="0.3">
      <c r="A94" s="205" t="s">
        <v>111</v>
      </c>
      <c r="B94" s="206" t="s">
        <v>112</v>
      </c>
      <c r="C94" s="209" t="s">
        <v>52</v>
      </c>
      <c r="D94" s="200" t="s">
        <v>88</v>
      </c>
      <c r="E94" s="194" t="s">
        <v>51</v>
      </c>
      <c r="F94" s="194">
        <v>120</v>
      </c>
      <c r="G94" s="197">
        <v>60</v>
      </c>
      <c r="H94" s="131"/>
    </row>
    <row r="95" spans="1:8" x14ac:dyDescent="0.3">
      <c r="A95" s="205"/>
      <c r="B95" s="207"/>
      <c r="C95" s="209"/>
      <c r="D95" s="201"/>
      <c r="E95" s="204"/>
      <c r="F95" s="204"/>
      <c r="G95" s="210"/>
      <c r="H95" s="131"/>
    </row>
    <row r="96" spans="1:8" x14ac:dyDescent="0.3">
      <c r="A96" s="205"/>
      <c r="B96" s="207"/>
      <c r="C96" s="209"/>
      <c r="D96" s="201"/>
      <c r="E96" s="204"/>
      <c r="F96" s="204"/>
      <c r="G96" s="210"/>
      <c r="H96" s="131"/>
    </row>
    <row r="97" spans="1:8" x14ac:dyDescent="0.3">
      <c r="A97" s="205"/>
      <c r="B97" s="207"/>
      <c r="C97" s="209"/>
      <c r="D97" s="201"/>
      <c r="E97" s="194" t="s">
        <v>49</v>
      </c>
      <c r="F97" s="194">
        <v>70</v>
      </c>
      <c r="G97" s="197">
        <v>45</v>
      </c>
      <c r="H97" s="131"/>
    </row>
    <row r="98" spans="1:8" x14ac:dyDescent="0.3">
      <c r="A98" s="205"/>
      <c r="B98" s="207"/>
      <c r="C98" s="209"/>
      <c r="D98" s="201"/>
      <c r="E98" s="204"/>
      <c r="F98" s="204"/>
      <c r="G98" s="210"/>
      <c r="H98" s="131"/>
    </row>
    <row r="99" spans="1:8" x14ac:dyDescent="0.3">
      <c r="A99" s="205"/>
      <c r="B99" s="207"/>
      <c r="C99" s="209"/>
      <c r="D99" s="201"/>
      <c r="E99" s="204"/>
      <c r="F99" s="204"/>
      <c r="G99" s="210"/>
      <c r="H99" s="131"/>
    </row>
    <row r="100" spans="1:8" ht="92.25" customHeight="1" x14ac:dyDescent="0.3">
      <c r="A100" s="205"/>
      <c r="B100" s="207"/>
      <c r="C100" s="209"/>
      <c r="D100" s="202"/>
      <c r="E100" s="204"/>
      <c r="F100" s="204"/>
      <c r="G100" s="210"/>
      <c r="H100" s="131"/>
    </row>
    <row r="101" spans="1:8" ht="43.5" customHeight="1" x14ac:dyDescent="0.3">
      <c r="A101" s="205" t="s">
        <v>113</v>
      </c>
      <c r="B101" s="206" t="s">
        <v>114</v>
      </c>
      <c r="C101" s="209" t="s">
        <v>52</v>
      </c>
      <c r="D101" s="200" t="s">
        <v>88</v>
      </c>
      <c r="E101" s="194" t="s">
        <v>51</v>
      </c>
      <c r="F101" s="194">
        <v>120</v>
      </c>
      <c r="G101" s="197">
        <v>60</v>
      </c>
      <c r="H101" s="131"/>
    </row>
    <row r="102" spans="1:8" ht="33.75" customHeight="1" x14ac:dyDescent="0.3">
      <c r="A102" s="205"/>
      <c r="B102" s="207"/>
      <c r="C102" s="209"/>
      <c r="D102" s="201"/>
      <c r="E102" s="204"/>
      <c r="F102" s="204"/>
      <c r="G102" s="210"/>
      <c r="H102" s="131"/>
    </row>
    <row r="103" spans="1:8" ht="26.25" customHeight="1" x14ac:dyDescent="0.3">
      <c r="A103" s="205"/>
      <c r="B103" s="207"/>
      <c r="C103" s="209"/>
      <c r="D103" s="201"/>
      <c r="E103" s="204"/>
      <c r="F103" s="204"/>
      <c r="G103" s="210"/>
      <c r="H103" s="131"/>
    </row>
    <row r="104" spans="1:8" ht="26.25" customHeight="1" x14ac:dyDescent="0.3">
      <c r="A104" s="205"/>
      <c r="B104" s="207"/>
      <c r="C104" s="209"/>
      <c r="D104" s="201"/>
      <c r="E104" s="204"/>
      <c r="F104" s="204"/>
      <c r="G104" s="210"/>
      <c r="H104" s="131"/>
    </row>
    <row r="105" spans="1:8" ht="24.75" customHeight="1" x14ac:dyDescent="0.3">
      <c r="A105" s="205"/>
      <c r="B105" s="207"/>
      <c r="C105" s="209"/>
      <c r="D105" s="201"/>
      <c r="E105" s="194" t="s">
        <v>49</v>
      </c>
      <c r="F105" s="194">
        <v>70</v>
      </c>
      <c r="G105" s="197">
        <v>45</v>
      </c>
      <c r="H105" s="131"/>
    </row>
    <row r="106" spans="1:8" x14ac:dyDescent="0.3">
      <c r="A106" s="205"/>
      <c r="B106" s="207"/>
      <c r="C106" s="209"/>
      <c r="D106" s="201"/>
      <c r="E106" s="204"/>
      <c r="F106" s="204"/>
      <c r="G106" s="210"/>
      <c r="H106" s="131"/>
    </row>
    <row r="107" spans="1:8" ht="42.75" customHeight="1" x14ac:dyDescent="0.3">
      <c r="A107" s="205"/>
      <c r="B107" s="207"/>
      <c r="C107" s="209"/>
      <c r="D107" s="202"/>
      <c r="E107" s="204"/>
      <c r="F107" s="204"/>
      <c r="G107" s="210"/>
      <c r="H107" s="131"/>
    </row>
    <row r="108" spans="1:8" x14ac:dyDescent="0.3">
      <c r="A108" s="205" t="s">
        <v>115</v>
      </c>
      <c r="B108" s="206" t="s">
        <v>116</v>
      </c>
      <c r="C108" s="209" t="s">
        <v>52</v>
      </c>
      <c r="D108" s="189" t="s">
        <v>117</v>
      </c>
      <c r="E108" s="194" t="s">
        <v>118</v>
      </c>
      <c r="F108" s="194">
        <v>30</v>
      </c>
      <c r="G108" s="197">
        <v>10</v>
      </c>
      <c r="H108" s="131"/>
    </row>
    <row r="109" spans="1:8" ht="42.75" customHeight="1" x14ac:dyDescent="0.3">
      <c r="A109" s="205"/>
      <c r="B109" s="207"/>
      <c r="C109" s="209"/>
      <c r="D109" s="192"/>
      <c r="E109" s="204"/>
      <c r="F109" s="204"/>
      <c r="G109" s="210"/>
      <c r="H109" s="131"/>
    </row>
    <row r="110" spans="1:8" ht="36.75" customHeight="1" x14ac:dyDescent="0.3">
      <c r="A110" s="205"/>
      <c r="B110" s="207"/>
      <c r="C110" s="209"/>
      <c r="D110" s="192"/>
      <c r="E110" s="195"/>
      <c r="F110" s="195"/>
      <c r="G110" s="198"/>
      <c r="H110" s="131"/>
    </row>
    <row r="111" spans="1:8" x14ac:dyDescent="0.3">
      <c r="A111" s="205"/>
      <c r="B111" s="207"/>
      <c r="C111" s="209"/>
      <c r="D111" s="192"/>
      <c r="E111" s="195"/>
      <c r="F111" s="195"/>
      <c r="G111" s="198"/>
      <c r="H111" s="131"/>
    </row>
    <row r="112" spans="1:8" ht="32.25" customHeight="1" x14ac:dyDescent="0.3">
      <c r="A112" s="205"/>
      <c r="B112" s="208"/>
      <c r="C112" s="209"/>
      <c r="D112" s="193"/>
      <c r="E112" s="196"/>
      <c r="F112" s="196"/>
      <c r="G112" s="199"/>
      <c r="H112" s="131"/>
    </row>
    <row r="113" spans="1:8" x14ac:dyDescent="0.3">
      <c r="A113" s="135"/>
      <c r="B113" s="140"/>
      <c r="C113" s="141"/>
      <c r="D113" s="142"/>
      <c r="E113" s="143"/>
      <c r="F113" s="144"/>
      <c r="G113" s="145"/>
      <c r="H113" s="131"/>
    </row>
    <row r="114" spans="1:8" x14ac:dyDescent="0.3">
      <c r="B114" s="231"/>
      <c r="C114" s="231"/>
      <c r="D114" s="72"/>
    </row>
    <row r="115" spans="1:8" x14ac:dyDescent="0.3">
      <c r="C115" s="71"/>
      <c r="D115" s="72"/>
    </row>
    <row r="116" spans="1:8" x14ac:dyDescent="0.3">
      <c r="B116" s="231"/>
      <c r="C116" s="231"/>
      <c r="D116" s="72"/>
      <c r="E116" s="232"/>
      <c r="F116" s="232"/>
    </row>
    <row r="117" spans="1:8" x14ac:dyDescent="0.3">
      <c r="C117" s="71"/>
      <c r="D117" s="72"/>
    </row>
    <row r="118" spans="1:8" x14ac:dyDescent="0.3">
      <c r="C118" s="71"/>
      <c r="D118" s="72"/>
    </row>
    <row r="119" spans="1:8" x14ac:dyDescent="0.3">
      <c r="C119" s="71"/>
      <c r="D119" s="72"/>
    </row>
    <row r="120" spans="1:8" x14ac:dyDescent="0.3">
      <c r="C120" s="71"/>
      <c r="D120" s="72"/>
    </row>
    <row r="121" spans="1:8" x14ac:dyDescent="0.3">
      <c r="C121" s="71"/>
      <c r="D121" s="72"/>
    </row>
    <row r="122" spans="1:8" x14ac:dyDescent="0.3">
      <c r="C122" s="71"/>
      <c r="D122" s="72"/>
    </row>
    <row r="123" spans="1:8" x14ac:dyDescent="0.3">
      <c r="C123" s="71"/>
      <c r="D123" s="72"/>
    </row>
    <row r="124" spans="1:8" x14ac:dyDescent="0.3">
      <c r="C124" s="71"/>
      <c r="D124" s="72"/>
    </row>
    <row r="125" spans="1:8" x14ac:dyDescent="0.3">
      <c r="C125" s="71"/>
      <c r="D125" s="72"/>
    </row>
    <row r="126" spans="1:8" x14ac:dyDescent="0.3">
      <c r="C126" s="71"/>
      <c r="D126" s="72"/>
    </row>
    <row r="127" spans="1:8" x14ac:dyDescent="0.3">
      <c r="C127" s="71"/>
      <c r="D127" s="72"/>
    </row>
    <row r="128" spans="1:8" x14ac:dyDescent="0.3">
      <c r="C128" s="71"/>
      <c r="D128" s="72"/>
    </row>
    <row r="129" spans="3:4" x14ac:dyDescent="0.3">
      <c r="C129" s="71"/>
      <c r="D129" s="72"/>
    </row>
    <row r="130" spans="3:4" x14ac:dyDescent="0.3">
      <c r="C130" s="71"/>
      <c r="D130" s="72"/>
    </row>
    <row r="131" spans="3:4" x14ac:dyDescent="0.3">
      <c r="C131" s="71"/>
      <c r="D131" s="72"/>
    </row>
    <row r="132" spans="3:4" x14ac:dyDescent="0.3">
      <c r="C132" s="71"/>
      <c r="D132" s="72"/>
    </row>
    <row r="133" spans="3:4" x14ac:dyDescent="0.3">
      <c r="C133" s="71"/>
      <c r="D133" s="72"/>
    </row>
    <row r="134" spans="3:4" x14ac:dyDescent="0.3">
      <c r="C134" s="71"/>
      <c r="D134" s="72"/>
    </row>
    <row r="135" spans="3:4" x14ac:dyDescent="0.3">
      <c r="C135" s="71"/>
      <c r="D135" s="72"/>
    </row>
    <row r="136" spans="3:4" x14ac:dyDescent="0.3">
      <c r="C136" s="71"/>
      <c r="D136" s="72"/>
    </row>
    <row r="137" spans="3:4" x14ac:dyDescent="0.3">
      <c r="C137" s="71"/>
      <c r="D137" s="72"/>
    </row>
    <row r="138" spans="3:4" x14ac:dyDescent="0.3">
      <c r="C138" s="71"/>
      <c r="D138" s="72"/>
    </row>
    <row r="139" spans="3:4" x14ac:dyDescent="0.3">
      <c r="C139" s="71"/>
      <c r="D139" s="72"/>
    </row>
    <row r="140" spans="3:4" x14ac:dyDescent="0.3">
      <c r="C140" s="71"/>
      <c r="D140" s="72"/>
    </row>
    <row r="141" spans="3:4" x14ac:dyDescent="0.3">
      <c r="C141" s="71"/>
      <c r="D141" s="72"/>
    </row>
    <row r="142" spans="3:4" x14ac:dyDescent="0.3">
      <c r="C142" s="71"/>
      <c r="D142" s="72"/>
    </row>
    <row r="143" spans="3:4" x14ac:dyDescent="0.3">
      <c r="C143" s="71"/>
      <c r="D143" s="72"/>
    </row>
    <row r="144" spans="3:4" x14ac:dyDescent="0.3">
      <c r="C144" s="71"/>
      <c r="D144" s="72"/>
    </row>
    <row r="145" spans="3:4" x14ac:dyDescent="0.3">
      <c r="C145" s="71"/>
      <c r="D145" s="72"/>
    </row>
    <row r="146" spans="3:4" x14ac:dyDescent="0.3">
      <c r="C146" s="71"/>
      <c r="D146" s="72"/>
    </row>
    <row r="147" spans="3:4" x14ac:dyDescent="0.3">
      <c r="C147" s="71"/>
      <c r="D147" s="72"/>
    </row>
    <row r="148" spans="3:4" x14ac:dyDescent="0.3">
      <c r="C148" s="71"/>
      <c r="D148" s="72"/>
    </row>
    <row r="149" spans="3:4" x14ac:dyDescent="0.3">
      <c r="C149" s="71"/>
      <c r="D149" s="72"/>
    </row>
    <row r="150" spans="3:4" x14ac:dyDescent="0.3">
      <c r="C150" s="71"/>
      <c r="D150" s="72"/>
    </row>
    <row r="151" spans="3:4" x14ac:dyDescent="0.3">
      <c r="C151" s="71"/>
      <c r="D151" s="72"/>
    </row>
    <row r="152" spans="3:4" x14ac:dyDescent="0.3">
      <c r="C152" s="71"/>
      <c r="D152" s="72"/>
    </row>
    <row r="153" spans="3:4" x14ac:dyDescent="0.3">
      <c r="C153" s="71"/>
      <c r="D153" s="72"/>
    </row>
    <row r="154" spans="3:4" x14ac:dyDescent="0.3">
      <c r="C154" s="71"/>
      <c r="D154" s="72"/>
    </row>
    <row r="155" spans="3:4" x14ac:dyDescent="0.3">
      <c r="C155" s="71"/>
      <c r="D155" s="72"/>
    </row>
    <row r="156" spans="3:4" x14ac:dyDescent="0.3">
      <c r="C156" s="71"/>
      <c r="D156" s="72"/>
    </row>
    <row r="157" spans="3:4" x14ac:dyDescent="0.3">
      <c r="C157" s="71"/>
      <c r="D157" s="72"/>
    </row>
    <row r="158" spans="3:4" x14ac:dyDescent="0.3">
      <c r="C158" s="71"/>
      <c r="D158" s="72"/>
    </row>
    <row r="159" spans="3:4" x14ac:dyDescent="0.3">
      <c r="C159" s="71"/>
      <c r="D159" s="72"/>
    </row>
    <row r="160" spans="3:4" x14ac:dyDescent="0.3">
      <c r="C160" s="71"/>
      <c r="D160" s="72"/>
    </row>
    <row r="161" spans="3:4" x14ac:dyDescent="0.3">
      <c r="C161" s="71"/>
      <c r="D161" s="72"/>
    </row>
    <row r="162" spans="3:4" x14ac:dyDescent="0.3">
      <c r="C162" s="71"/>
      <c r="D162" s="72"/>
    </row>
    <row r="163" spans="3:4" x14ac:dyDescent="0.3">
      <c r="C163" s="71"/>
      <c r="D163" s="72"/>
    </row>
    <row r="164" spans="3:4" x14ac:dyDescent="0.3">
      <c r="C164" s="71"/>
      <c r="D164" s="72"/>
    </row>
    <row r="165" spans="3:4" x14ac:dyDescent="0.3">
      <c r="C165" s="71"/>
      <c r="D165" s="72"/>
    </row>
    <row r="166" spans="3:4" x14ac:dyDescent="0.3">
      <c r="C166" s="71"/>
      <c r="D166" s="72"/>
    </row>
    <row r="167" spans="3:4" x14ac:dyDescent="0.3">
      <c r="C167" s="71"/>
      <c r="D167" s="72"/>
    </row>
    <row r="168" spans="3:4" x14ac:dyDescent="0.3">
      <c r="C168" s="71"/>
      <c r="D168" s="72"/>
    </row>
    <row r="169" spans="3:4" x14ac:dyDescent="0.3">
      <c r="C169" s="71"/>
      <c r="D169" s="72"/>
    </row>
    <row r="170" spans="3:4" x14ac:dyDescent="0.3">
      <c r="C170" s="71"/>
      <c r="D170" s="72"/>
    </row>
    <row r="171" spans="3:4" x14ac:dyDescent="0.3">
      <c r="C171" s="71"/>
      <c r="D171" s="72"/>
    </row>
    <row r="172" spans="3:4" x14ac:dyDescent="0.3">
      <c r="C172" s="71"/>
      <c r="D172" s="72"/>
    </row>
    <row r="173" spans="3:4" x14ac:dyDescent="0.3">
      <c r="C173" s="71"/>
      <c r="D173" s="72"/>
    </row>
    <row r="174" spans="3:4" x14ac:dyDescent="0.3">
      <c r="C174" s="71"/>
      <c r="D174" s="72"/>
    </row>
    <row r="175" spans="3:4" x14ac:dyDescent="0.3">
      <c r="C175" s="71"/>
      <c r="D175" s="72"/>
    </row>
    <row r="176" spans="3:4" x14ac:dyDescent="0.3">
      <c r="C176" s="71"/>
      <c r="D176" s="72"/>
    </row>
    <row r="177" spans="3:4" x14ac:dyDescent="0.3">
      <c r="C177" s="71"/>
      <c r="D177" s="72"/>
    </row>
    <row r="178" spans="3:4" x14ac:dyDescent="0.3">
      <c r="C178" s="71"/>
      <c r="D178" s="72"/>
    </row>
    <row r="179" spans="3:4" x14ac:dyDescent="0.3">
      <c r="C179" s="71"/>
      <c r="D179" s="72"/>
    </row>
    <row r="180" spans="3:4" x14ac:dyDescent="0.3">
      <c r="C180" s="71"/>
      <c r="D180" s="72"/>
    </row>
    <row r="181" spans="3:4" x14ac:dyDescent="0.3">
      <c r="C181" s="71"/>
      <c r="D181" s="72"/>
    </row>
    <row r="182" spans="3:4" x14ac:dyDescent="0.3">
      <c r="C182" s="71"/>
      <c r="D182" s="72"/>
    </row>
    <row r="183" spans="3:4" x14ac:dyDescent="0.3">
      <c r="C183" s="71"/>
      <c r="D183" s="72"/>
    </row>
    <row r="184" spans="3:4" x14ac:dyDescent="0.3">
      <c r="C184" s="71"/>
      <c r="D184" s="72"/>
    </row>
    <row r="185" spans="3:4" x14ac:dyDescent="0.3">
      <c r="C185" s="71"/>
      <c r="D185" s="72"/>
    </row>
    <row r="186" spans="3:4" x14ac:dyDescent="0.3">
      <c r="C186" s="71"/>
      <c r="D186" s="72"/>
    </row>
    <row r="187" spans="3:4" x14ac:dyDescent="0.3">
      <c r="C187" s="71"/>
      <c r="D187" s="72"/>
    </row>
    <row r="188" spans="3:4" x14ac:dyDescent="0.3">
      <c r="C188" s="71"/>
      <c r="D188" s="72"/>
    </row>
    <row r="189" spans="3:4" x14ac:dyDescent="0.3">
      <c r="C189" s="71"/>
      <c r="D189" s="72"/>
    </row>
    <row r="190" spans="3:4" x14ac:dyDescent="0.3">
      <c r="C190" s="71"/>
      <c r="D190" s="72"/>
    </row>
    <row r="191" spans="3:4" x14ac:dyDescent="0.3">
      <c r="C191" s="71"/>
      <c r="D191" s="72"/>
    </row>
    <row r="192" spans="3:4" x14ac:dyDescent="0.3">
      <c r="C192" s="71"/>
      <c r="D192" s="72"/>
    </row>
    <row r="193" spans="3:4" x14ac:dyDescent="0.3">
      <c r="C193" s="71"/>
      <c r="D193" s="72"/>
    </row>
    <row r="194" spans="3:4" x14ac:dyDescent="0.3">
      <c r="C194" s="71"/>
      <c r="D194" s="72"/>
    </row>
    <row r="195" spans="3:4" x14ac:dyDescent="0.3">
      <c r="C195" s="71"/>
      <c r="D195" s="72"/>
    </row>
    <row r="196" spans="3:4" x14ac:dyDescent="0.3">
      <c r="C196" s="71"/>
      <c r="D196" s="72"/>
    </row>
    <row r="197" spans="3:4" x14ac:dyDescent="0.3">
      <c r="C197" s="71"/>
      <c r="D197" s="72"/>
    </row>
    <row r="198" spans="3:4" x14ac:dyDescent="0.3">
      <c r="C198" s="71"/>
      <c r="D198" s="72"/>
    </row>
    <row r="199" spans="3:4" x14ac:dyDescent="0.3">
      <c r="C199" s="71"/>
      <c r="D199" s="72"/>
    </row>
    <row r="200" spans="3:4" x14ac:dyDescent="0.3">
      <c r="C200" s="71"/>
      <c r="D200" s="72"/>
    </row>
    <row r="201" spans="3:4" x14ac:dyDescent="0.3">
      <c r="C201" s="71"/>
      <c r="D201" s="72"/>
    </row>
    <row r="202" spans="3:4" x14ac:dyDescent="0.3">
      <c r="C202" s="71"/>
      <c r="D202" s="72"/>
    </row>
    <row r="203" spans="3:4" x14ac:dyDescent="0.3">
      <c r="C203" s="71"/>
      <c r="D203" s="72"/>
    </row>
    <row r="204" spans="3:4" x14ac:dyDescent="0.3">
      <c r="C204" s="71"/>
      <c r="D204" s="72"/>
    </row>
    <row r="205" spans="3:4" x14ac:dyDescent="0.3">
      <c r="C205" s="71"/>
      <c r="D205" s="72"/>
    </row>
    <row r="206" spans="3:4" x14ac:dyDescent="0.3">
      <c r="C206" s="71"/>
      <c r="D206" s="72"/>
    </row>
    <row r="207" spans="3:4" x14ac:dyDescent="0.3">
      <c r="C207" s="71"/>
      <c r="D207" s="72"/>
    </row>
    <row r="208" spans="3:4" x14ac:dyDescent="0.3">
      <c r="C208" s="71"/>
      <c r="D208" s="72"/>
    </row>
    <row r="209" spans="3:4" x14ac:dyDescent="0.3">
      <c r="C209" s="71"/>
      <c r="D209" s="72"/>
    </row>
    <row r="210" spans="3:4" x14ac:dyDescent="0.3">
      <c r="C210" s="71"/>
      <c r="D210" s="72"/>
    </row>
    <row r="211" spans="3:4" x14ac:dyDescent="0.3">
      <c r="C211" s="71"/>
      <c r="D211" s="72"/>
    </row>
    <row r="212" spans="3:4" x14ac:dyDescent="0.3">
      <c r="C212" s="71"/>
      <c r="D212" s="72"/>
    </row>
    <row r="213" spans="3:4" x14ac:dyDescent="0.3">
      <c r="C213" s="71"/>
      <c r="D213" s="72"/>
    </row>
    <row r="214" spans="3:4" x14ac:dyDescent="0.3">
      <c r="C214" s="71"/>
      <c r="D214" s="72"/>
    </row>
    <row r="215" spans="3:4" x14ac:dyDescent="0.3">
      <c r="C215" s="71"/>
      <c r="D215" s="72"/>
    </row>
    <row r="216" spans="3:4" x14ac:dyDescent="0.3">
      <c r="C216" s="71"/>
      <c r="D216" s="72"/>
    </row>
    <row r="217" spans="3:4" x14ac:dyDescent="0.3">
      <c r="C217" s="71"/>
      <c r="D217" s="72"/>
    </row>
    <row r="218" spans="3:4" x14ac:dyDescent="0.3">
      <c r="C218" s="71"/>
      <c r="D218" s="72"/>
    </row>
    <row r="219" spans="3:4" x14ac:dyDescent="0.3">
      <c r="C219" s="71"/>
      <c r="D219" s="72"/>
    </row>
    <row r="220" spans="3:4" x14ac:dyDescent="0.3">
      <c r="C220" s="71"/>
      <c r="D220" s="72"/>
    </row>
    <row r="221" spans="3:4" x14ac:dyDescent="0.3">
      <c r="C221" s="71"/>
      <c r="D221" s="72"/>
    </row>
    <row r="222" spans="3:4" x14ac:dyDescent="0.3">
      <c r="C222" s="71"/>
      <c r="D222" s="72"/>
    </row>
    <row r="223" spans="3:4" x14ac:dyDescent="0.3">
      <c r="C223" s="71"/>
      <c r="D223" s="72"/>
    </row>
    <row r="224" spans="3:4" x14ac:dyDescent="0.3">
      <c r="C224" s="71"/>
      <c r="D224" s="72"/>
    </row>
    <row r="225" spans="3:4" x14ac:dyDescent="0.3">
      <c r="C225" s="71"/>
      <c r="D225" s="72"/>
    </row>
    <row r="226" spans="3:4" x14ac:dyDescent="0.3">
      <c r="C226" s="71"/>
      <c r="D226" s="72"/>
    </row>
    <row r="227" spans="3:4" x14ac:dyDescent="0.3">
      <c r="C227" s="71"/>
      <c r="D227" s="72"/>
    </row>
    <row r="228" spans="3:4" x14ac:dyDescent="0.3">
      <c r="C228" s="71"/>
      <c r="D228" s="72"/>
    </row>
    <row r="229" spans="3:4" x14ac:dyDescent="0.3">
      <c r="C229" s="71"/>
      <c r="D229" s="72"/>
    </row>
    <row r="230" spans="3:4" x14ac:dyDescent="0.3">
      <c r="C230" s="71"/>
      <c r="D230" s="72"/>
    </row>
    <row r="231" spans="3:4" x14ac:dyDescent="0.3">
      <c r="C231" s="71"/>
      <c r="D231" s="72"/>
    </row>
    <row r="232" spans="3:4" x14ac:dyDescent="0.3">
      <c r="C232" s="71"/>
      <c r="D232" s="72"/>
    </row>
    <row r="233" spans="3:4" x14ac:dyDescent="0.3">
      <c r="C233" s="71"/>
      <c r="D233" s="72"/>
    </row>
    <row r="234" spans="3:4" x14ac:dyDescent="0.3">
      <c r="C234" s="71"/>
      <c r="D234" s="72"/>
    </row>
    <row r="235" spans="3:4" x14ac:dyDescent="0.3">
      <c r="C235" s="71"/>
      <c r="D235" s="72"/>
    </row>
    <row r="236" spans="3:4" x14ac:dyDescent="0.3">
      <c r="C236" s="71"/>
      <c r="D236" s="72"/>
    </row>
    <row r="237" spans="3:4" x14ac:dyDescent="0.3">
      <c r="C237" s="71"/>
      <c r="D237" s="72"/>
    </row>
    <row r="238" spans="3:4" x14ac:dyDescent="0.3">
      <c r="C238" s="71"/>
      <c r="D238" s="72"/>
    </row>
    <row r="239" spans="3:4" x14ac:dyDescent="0.3">
      <c r="C239" s="71"/>
      <c r="D239" s="72"/>
    </row>
    <row r="240" spans="3:4" x14ac:dyDescent="0.3">
      <c r="C240" s="71"/>
      <c r="D240" s="72"/>
    </row>
    <row r="241" spans="3:4" x14ac:dyDescent="0.3">
      <c r="C241" s="71"/>
      <c r="D241" s="72"/>
    </row>
    <row r="242" spans="3:4" x14ac:dyDescent="0.3">
      <c r="C242" s="71"/>
      <c r="D242" s="72"/>
    </row>
    <row r="243" spans="3:4" x14ac:dyDescent="0.3">
      <c r="C243" s="71"/>
      <c r="D243" s="72"/>
    </row>
    <row r="244" spans="3:4" x14ac:dyDescent="0.3">
      <c r="C244" s="71"/>
      <c r="D244" s="72"/>
    </row>
    <row r="245" spans="3:4" x14ac:dyDescent="0.3">
      <c r="C245" s="71"/>
      <c r="D245" s="72"/>
    </row>
    <row r="246" spans="3:4" x14ac:dyDescent="0.3">
      <c r="C246" s="71"/>
      <c r="D246" s="72"/>
    </row>
    <row r="247" spans="3:4" x14ac:dyDescent="0.3">
      <c r="C247" s="71"/>
      <c r="D247" s="72"/>
    </row>
    <row r="248" spans="3:4" x14ac:dyDescent="0.3">
      <c r="C248" s="71"/>
      <c r="D248" s="72"/>
    </row>
    <row r="249" spans="3:4" x14ac:dyDescent="0.3">
      <c r="C249" s="71"/>
      <c r="D249" s="72"/>
    </row>
    <row r="250" spans="3:4" x14ac:dyDescent="0.3">
      <c r="C250" s="71"/>
      <c r="D250" s="72"/>
    </row>
    <row r="251" spans="3:4" x14ac:dyDescent="0.3">
      <c r="C251" s="71"/>
      <c r="D251" s="72"/>
    </row>
    <row r="252" spans="3:4" x14ac:dyDescent="0.3">
      <c r="C252" s="71"/>
      <c r="D252" s="72"/>
    </row>
    <row r="253" spans="3:4" x14ac:dyDescent="0.3">
      <c r="C253" s="71"/>
      <c r="D253" s="72"/>
    </row>
    <row r="254" spans="3:4" x14ac:dyDescent="0.3">
      <c r="C254" s="71"/>
      <c r="D254" s="72"/>
    </row>
    <row r="255" spans="3:4" x14ac:dyDescent="0.3">
      <c r="C255" s="71"/>
      <c r="D255" s="72"/>
    </row>
    <row r="256" spans="3:4" x14ac:dyDescent="0.3">
      <c r="C256" s="71"/>
      <c r="D256" s="72"/>
    </row>
    <row r="257" spans="3:4" x14ac:dyDescent="0.3">
      <c r="C257" s="71"/>
      <c r="D257" s="72"/>
    </row>
    <row r="258" spans="3:4" x14ac:dyDescent="0.3">
      <c r="C258" s="71"/>
      <c r="D258" s="72"/>
    </row>
    <row r="259" spans="3:4" x14ac:dyDescent="0.3">
      <c r="C259" s="71"/>
      <c r="D259" s="72"/>
    </row>
    <row r="260" spans="3:4" x14ac:dyDescent="0.3">
      <c r="C260" s="71"/>
      <c r="D260" s="72"/>
    </row>
    <row r="261" spans="3:4" x14ac:dyDescent="0.3">
      <c r="C261" s="71"/>
      <c r="D261" s="72"/>
    </row>
    <row r="262" spans="3:4" x14ac:dyDescent="0.3">
      <c r="C262" s="71"/>
      <c r="D262" s="72"/>
    </row>
    <row r="263" spans="3:4" x14ac:dyDescent="0.3">
      <c r="C263" s="71"/>
      <c r="D263" s="72"/>
    </row>
    <row r="264" spans="3:4" x14ac:dyDescent="0.3">
      <c r="C264" s="71"/>
      <c r="D264" s="72"/>
    </row>
    <row r="265" spans="3:4" x14ac:dyDescent="0.3">
      <c r="C265" s="71"/>
      <c r="D265" s="72"/>
    </row>
    <row r="266" spans="3:4" x14ac:dyDescent="0.3">
      <c r="C266" s="71"/>
      <c r="D266" s="72"/>
    </row>
    <row r="267" spans="3:4" x14ac:dyDescent="0.3">
      <c r="C267" s="71"/>
      <c r="D267" s="72"/>
    </row>
    <row r="268" spans="3:4" x14ac:dyDescent="0.3">
      <c r="C268" s="71"/>
      <c r="D268" s="72"/>
    </row>
    <row r="269" spans="3:4" x14ac:dyDescent="0.3">
      <c r="C269" s="71"/>
      <c r="D269" s="72"/>
    </row>
    <row r="270" spans="3:4" x14ac:dyDescent="0.3">
      <c r="C270" s="71"/>
      <c r="D270" s="72"/>
    </row>
    <row r="271" spans="3:4" x14ac:dyDescent="0.3">
      <c r="C271" s="71"/>
      <c r="D271" s="72"/>
    </row>
    <row r="272" spans="3:4" x14ac:dyDescent="0.3">
      <c r="C272" s="71"/>
      <c r="D272" s="72"/>
    </row>
    <row r="273" spans="3:4" x14ac:dyDescent="0.3">
      <c r="C273" s="71"/>
      <c r="D273" s="72"/>
    </row>
    <row r="274" spans="3:4" x14ac:dyDescent="0.3">
      <c r="C274" s="71"/>
      <c r="D274" s="72"/>
    </row>
    <row r="275" spans="3:4" x14ac:dyDescent="0.3">
      <c r="C275" s="71"/>
      <c r="D275" s="72"/>
    </row>
    <row r="276" spans="3:4" x14ac:dyDescent="0.3">
      <c r="C276" s="71"/>
      <c r="D276" s="72"/>
    </row>
    <row r="277" spans="3:4" x14ac:dyDescent="0.3">
      <c r="C277" s="71"/>
      <c r="D277" s="72"/>
    </row>
    <row r="278" spans="3:4" x14ac:dyDescent="0.3">
      <c r="C278" s="71"/>
      <c r="D278" s="72"/>
    </row>
    <row r="279" spans="3:4" x14ac:dyDescent="0.3">
      <c r="C279" s="71"/>
      <c r="D279" s="72"/>
    </row>
    <row r="280" spans="3:4" x14ac:dyDescent="0.3">
      <c r="C280" s="71"/>
      <c r="D280" s="72"/>
    </row>
    <row r="281" spans="3:4" x14ac:dyDescent="0.3">
      <c r="C281" s="71"/>
      <c r="D281" s="72"/>
    </row>
    <row r="282" spans="3:4" x14ac:dyDescent="0.3">
      <c r="C282" s="71"/>
      <c r="D282" s="72"/>
    </row>
    <row r="283" spans="3:4" x14ac:dyDescent="0.3">
      <c r="C283" s="71"/>
      <c r="D283" s="72"/>
    </row>
    <row r="284" spans="3:4" x14ac:dyDescent="0.3">
      <c r="C284" s="71"/>
      <c r="D284" s="72"/>
    </row>
    <row r="285" spans="3:4" x14ac:dyDescent="0.3">
      <c r="C285" s="71"/>
      <c r="D285" s="72"/>
    </row>
    <row r="286" spans="3:4" x14ac:dyDescent="0.3">
      <c r="C286" s="71"/>
      <c r="D286" s="72"/>
    </row>
    <row r="287" spans="3:4" x14ac:dyDescent="0.3">
      <c r="C287" s="71"/>
      <c r="D287" s="72"/>
    </row>
    <row r="288" spans="3:4" x14ac:dyDescent="0.3">
      <c r="C288" s="71"/>
      <c r="D288" s="72"/>
    </row>
    <row r="289" spans="3:4" x14ac:dyDescent="0.3">
      <c r="C289" s="71"/>
      <c r="D289" s="72"/>
    </row>
    <row r="290" spans="3:4" x14ac:dyDescent="0.3">
      <c r="C290" s="71"/>
      <c r="D290" s="72"/>
    </row>
    <row r="291" spans="3:4" x14ac:dyDescent="0.3">
      <c r="C291" s="71"/>
      <c r="D291" s="72"/>
    </row>
    <row r="292" spans="3:4" x14ac:dyDescent="0.3">
      <c r="C292" s="71"/>
      <c r="D292" s="72"/>
    </row>
    <row r="293" spans="3:4" x14ac:dyDescent="0.3">
      <c r="C293" s="71"/>
      <c r="D293" s="72"/>
    </row>
    <row r="294" spans="3:4" x14ac:dyDescent="0.3">
      <c r="C294" s="71"/>
      <c r="D294" s="72"/>
    </row>
    <row r="295" spans="3:4" x14ac:dyDescent="0.3">
      <c r="C295" s="71"/>
      <c r="D295" s="72"/>
    </row>
    <row r="296" spans="3:4" x14ac:dyDescent="0.3">
      <c r="C296" s="71"/>
      <c r="D296" s="72"/>
    </row>
    <row r="297" spans="3:4" x14ac:dyDescent="0.3">
      <c r="C297" s="71"/>
      <c r="D297" s="72"/>
    </row>
    <row r="298" spans="3:4" x14ac:dyDescent="0.3">
      <c r="C298" s="71"/>
      <c r="D298" s="72"/>
    </row>
    <row r="299" spans="3:4" x14ac:dyDescent="0.3">
      <c r="C299" s="71"/>
      <c r="D299" s="72"/>
    </row>
    <row r="300" spans="3:4" x14ac:dyDescent="0.3">
      <c r="C300" s="71"/>
      <c r="D300" s="72"/>
    </row>
    <row r="301" spans="3:4" x14ac:dyDescent="0.3">
      <c r="C301" s="71"/>
      <c r="D301" s="72"/>
    </row>
    <row r="302" spans="3:4" x14ac:dyDescent="0.3">
      <c r="C302" s="71"/>
      <c r="D302" s="72"/>
    </row>
    <row r="303" spans="3:4" x14ac:dyDescent="0.3">
      <c r="C303" s="71"/>
      <c r="D303" s="72"/>
    </row>
    <row r="304" spans="3:4" x14ac:dyDescent="0.3">
      <c r="C304" s="71"/>
      <c r="D304" s="72"/>
    </row>
    <row r="305" spans="3:4" x14ac:dyDescent="0.3">
      <c r="C305" s="71"/>
      <c r="D305" s="72"/>
    </row>
    <row r="306" spans="3:4" x14ac:dyDescent="0.3">
      <c r="C306" s="71"/>
      <c r="D306" s="72"/>
    </row>
    <row r="307" spans="3:4" x14ac:dyDescent="0.3">
      <c r="C307" s="71"/>
      <c r="D307" s="72"/>
    </row>
    <row r="308" spans="3:4" x14ac:dyDescent="0.3">
      <c r="C308" s="71"/>
      <c r="D308" s="72"/>
    </row>
    <row r="309" spans="3:4" x14ac:dyDescent="0.3">
      <c r="C309" s="71"/>
      <c r="D309" s="72"/>
    </row>
    <row r="310" spans="3:4" x14ac:dyDescent="0.3">
      <c r="C310" s="71"/>
      <c r="D310" s="72"/>
    </row>
    <row r="311" spans="3:4" x14ac:dyDescent="0.3">
      <c r="C311" s="71"/>
      <c r="D311" s="72"/>
    </row>
    <row r="312" spans="3:4" x14ac:dyDescent="0.3">
      <c r="C312" s="71"/>
      <c r="D312" s="72"/>
    </row>
    <row r="313" spans="3:4" x14ac:dyDescent="0.3">
      <c r="C313" s="71"/>
      <c r="D313" s="72"/>
    </row>
    <row r="314" spans="3:4" x14ac:dyDescent="0.3">
      <c r="C314" s="71"/>
      <c r="D314" s="72"/>
    </row>
    <row r="315" spans="3:4" x14ac:dyDescent="0.3">
      <c r="C315" s="71"/>
      <c r="D315" s="72"/>
    </row>
    <row r="316" spans="3:4" x14ac:dyDescent="0.3">
      <c r="C316" s="71"/>
      <c r="D316" s="72"/>
    </row>
    <row r="317" spans="3:4" x14ac:dyDescent="0.3">
      <c r="C317" s="71"/>
      <c r="D317" s="72"/>
    </row>
    <row r="318" spans="3:4" x14ac:dyDescent="0.3">
      <c r="C318" s="71"/>
      <c r="D318" s="72"/>
    </row>
    <row r="319" spans="3:4" x14ac:dyDescent="0.3">
      <c r="C319" s="71"/>
      <c r="D319" s="72"/>
    </row>
    <row r="320" spans="3:4" x14ac:dyDescent="0.3">
      <c r="C320" s="71"/>
      <c r="D320" s="72"/>
    </row>
    <row r="321" spans="3:4" x14ac:dyDescent="0.3">
      <c r="C321" s="71"/>
      <c r="D321" s="72"/>
    </row>
    <row r="322" spans="3:4" x14ac:dyDescent="0.3">
      <c r="C322" s="71"/>
      <c r="D322" s="72"/>
    </row>
    <row r="323" spans="3:4" x14ac:dyDescent="0.3">
      <c r="C323" s="71"/>
      <c r="D323" s="72"/>
    </row>
    <row r="324" spans="3:4" x14ac:dyDescent="0.3">
      <c r="C324" s="71"/>
      <c r="D324" s="72"/>
    </row>
    <row r="325" spans="3:4" x14ac:dyDescent="0.3">
      <c r="C325" s="71"/>
      <c r="D325" s="72"/>
    </row>
    <row r="326" spans="3:4" x14ac:dyDescent="0.3">
      <c r="C326" s="71"/>
      <c r="D326" s="72"/>
    </row>
    <row r="327" spans="3:4" x14ac:dyDescent="0.3">
      <c r="C327" s="71"/>
      <c r="D327" s="72"/>
    </row>
    <row r="328" spans="3:4" x14ac:dyDescent="0.3">
      <c r="C328" s="71"/>
      <c r="D328" s="72"/>
    </row>
    <row r="329" spans="3:4" x14ac:dyDescent="0.3">
      <c r="C329" s="71"/>
      <c r="D329" s="72"/>
    </row>
    <row r="330" spans="3:4" x14ac:dyDescent="0.3">
      <c r="C330" s="71"/>
      <c r="D330" s="72"/>
    </row>
    <row r="331" spans="3:4" x14ac:dyDescent="0.3">
      <c r="C331" s="71"/>
      <c r="D331" s="72"/>
    </row>
    <row r="332" spans="3:4" x14ac:dyDescent="0.3">
      <c r="C332" s="71"/>
      <c r="D332" s="72"/>
    </row>
    <row r="333" spans="3:4" x14ac:dyDescent="0.3">
      <c r="C333" s="71"/>
      <c r="D333" s="72"/>
    </row>
    <row r="334" spans="3:4" x14ac:dyDescent="0.3">
      <c r="C334" s="71"/>
      <c r="D334" s="72"/>
    </row>
    <row r="335" spans="3:4" x14ac:dyDescent="0.3">
      <c r="C335" s="71"/>
      <c r="D335" s="72"/>
    </row>
    <row r="336" spans="3:4" x14ac:dyDescent="0.3">
      <c r="C336" s="71"/>
      <c r="D336" s="72"/>
    </row>
    <row r="337" spans="3:4" x14ac:dyDescent="0.3">
      <c r="C337" s="71"/>
      <c r="D337" s="72"/>
    </row>
    <row r="338" spans="3:4" x14ac:dyDescent="0.3">
      <c r="C338" s="71"/>
      <c r="D338" s="72"/>
    </row>
    <row r="339" spans="3:4" x14ac:dyDescent="0.3">
      <c r="C339" s="71"/>
      <c r="D339" s="72"/>
    </row>
    <row r="340" spans="3:4" x14ac:dyDescent="0.3">
      <c r="C340" s="71"/>
      <c r="D340" s="72"/>
    </row>
    <row r="341" spans="3:4" x14ac:dyDescent="0.3">
      <c r="C341" s="71"/>
      <c r="D341" s="72"/>
    </row>
    <row r="342" spans="3:4" x14ac:dyDescent="0.3">
      <c r="C342" s="71"/>
      <c r="D342" s="72"/>
    </row>
    <row r="343" spans="3:4" x14ac:dyDescent="0.3">
      <c r="C343" s="71"/>
      <c r="D343" s="72"/>
    </row>
    <row r="344" spans="3:4" x14ac:dyDescent="0.3">
      <c r="C344" s="71"/>
      <c r="D344" s="72"/>
    </row>
    <row r="345" spans="3:4" x14ac:dyDescent="0.3">
      <c r="C345" s="71"/>
      <c r="D345" s="72"/>
    </row>
    <row r="346" spans="3:4" x14ac:dyDescent="0.3">
      <c r="C346" s="71"/>
      <c r="D346" s="72"/>
    </row>
    <row r="347" spans="3:4" x14ac:dyDescent="0.3">
      <c r="C347" s="71"/>
      <c r="D347" s="72"/>
    </row>
    <row r="348" spans="3:4" x14ac:dyDescent="0.3">
      <c r="C348" s="71"/>
      <c r="D348" s="72"/>
    </row>
    <row r="349" spans="3:4" x14ac:dyDescent="0.3">
      <c r="C349" s="71"/>
      <c r="D349" s="72"/>
    </row>
    <row r="350" spans="3:4" x14ac:dyDescent="0.3">
      <c r="C350" s="71"/>
      <c r="D350" s="72"/>
    </row>
    <row r="351" spans="3:4" x14ac:dyDescent="0.3">
      <c r="C351" s="71"/>
      <c r="D351" s="72"/>
    </row>
    <row r="352" spans="3:4" x14ac:dyDescent="0.3">
      <c r="C352" s="71"/>
      <c r="D352" s="72"/>
    </row>
    <row r="353" spans="3:4" x14ac:dyDescent="0.3">
      <c r="C353" s="71"/>
      <c r="D353" s="72"/>
    </row>
    <row r="354" spans="3:4" x14ac:dyDescent="0.3">
      <c r="C354" s="71"/>
      <c r="D354" s="72"/>
    </row>
    <row r="355" spans="3:4" x14ac:dyDescent="0.3">
      <c r="C355" s="71"/>
      <c r="D355" s="72"/>
    </row>
    <row r="356" spans="3:4" x14ac:dyDescent="0.3">
      <c r="C356" s="71"/>
      <c r="D356" s="72"/>
    </row>
    <row r="357" spans="3:4" x14ac:dyDescent="0.3">
      <c r="C357" s="71"/>
      <c r="D357" s="72"/>
    </row>
    <row r="358" spans="3:4" x14ac:dyDescent="0.3">
      <c r="C358" s="71"/>
      <c r="D358" s="72"/>
    </row>
    <row r="359" spans="3:4" x14ac:dyDescent="0.3">
      <c r="C359" s="71"/>
      <c r="D359" s="72"/>
    </row>
    <row r="360" spans="3:4" x14ac:dyDescent="0.3">
      <c r="C360" s="71"/>
      <c r="D360" s="72"/>
    </row>
    <row r="361" spans="3:4" x14ac:dyDescent="0.3">
      <c r="C361" s="71"/>
      <c r="D361" s="72"/>
    </row>
    <row r="362" spans="3:4" x14ac:dyDescent="0.3">
      <c r="C362" s="71"/>
      <c r="D362" s="72"/>
    </row>
    <row r="363" spans="3:4" x14ac:dyDescent="0.3">
      <c r="C363" s="71"/>
      <c r="D363" s="72"/>
    </row>
    <row r="364" spans="3:4" x14ac:dyDescent="0.3">
      <c r="C364" s="71"/>
      <c r="D364" s="72"/>
    </row>
    <row r="365" spans="3:4" x14ac:dyDescent="0.3">
      <c r="C365" s="71"/>
      <c r="D365" s="72"/>
    </row>
    <row r="366" spans="3:4" x14ac:dyDescent="0.3">
      <c r="C366" s="71"/>
      <c r="D366" s="72"/>
    </row>
    <row r="367" spans="3:4" x14ac:dyDescent="0.3">
      <c r="C367" s="71"/>
      <c r="D367" s="72"/>
    </row>
    <row r="368" spans="3:4" x14ac:dyDescent="0.3">
      <c r="C368" s="71"/>
      <c r="D368" s="72"/>
    </row>
    <row r="369" spans="3:4" x14ac:dyDescent="0.3">
      <c r="C369" s="71"/>
      <c r="D369" s="72"/>
    </row>
    <row r="370" spans="3:4" x14ac:dyDescent="0.3">
      <c r="C370" s="71"/>
      <c r="D370" s="72"/>
    </row>
    <row r="371" spans="3:4" x14ac:dyDescent="0.3">
      <c r="C371" s="71"/>
      <c r="D371" s="72"/>
    </row>
    <row r="372" spans="3:4" x14ac:dyDescent="0.3">
      <c r="C372" s="71"/>
      <c r="D372" s="72"/>
    </row>
    <row r="373" spans="3:4" x14ac:dyDescent="0.3">
      <c r="C373" s="71"/>
      <c r="D373" s="72"/>
    </row>
    <row r="374" spans="3:4" x14ac:dyDescent="0.3">
      <c r="C374" s="71"/>
      <c r="D374" s="72"/>
    </row>
    <row r="375" spans="3:4" x14ac:dyDescent="0.3">
      <c r="C375" s="71"/>
      <c r="D375" s="72"/>
    </row>
    <row r="376" spans="3:4" x14ac:dyDescent="0.3">
      <c r="C376" s="71"/>
      <c r="D376" s="72"/>
    </row>
    <row r="377" spans="3:4" x14ac:dyDescent="0.3">
      <c r="C377" s="71"/>
      <c r="D377" s="72"/>
    </row>
    <row r="378" spans="3:4" x14ac:dyDescent="0.3">
      <c r="C378" s="71"/>
      <c r="D378" s="72"/>
    </row>
    <row r="379" spans="3:4" x14ac:dyDescent="0.3">
      <c r="C379" s="71"/>
      <c r="D379" s="72"/>
    </row>
    <row r="380" spans="3:4" x14ac:dyDescent="0.3">
      <c r="C380" s="71"/>
      <c r="D380" s="72"/>
    </row>
    <row r="381" spans="3:4" x14ac:dyDescent="0.3">
      <c r="C381" s="71"/>
      <c r="D381" s="72"/>
    </row>
    <row r="382" spans="3:4" x14ac:dyDescent="0.3">
      <c r="C382" s="71"/>
      <c r="D382" s="72"/>
    </row>
    <row r="383" spans="3:4" x14ac:dyDescent="0.3">
      <c r="C383" s="71"/>
      <c r="D383" s="72"/>
    </row>
    <row r="384" spans="3:4" x14ac:dyDescent="0.3">
      <c r="C384" s="71"/>
      <c r="D384" s="72"/>
    </row>
    <row r="385" spans="3:4" x14ac:dyDescent="0.3">
      <c r="C385" s="71"/>
      <c r="D385" s="72"/>
    </row>
    <row r="386" spans="3:4" x14ac:dyDescent="0.3">
      <c r="C386" s="71"/>
      <c r="D386" s="72"/>
    </row>
    <row r="387" spans="3:4" x14ac:dyDescent="0.3">
      <c r="C387" s="71"/>
      <c r="D387" s="72"/>
    </row>
    <row r="388" spans="3:4" x14ac:dyDescent="0.3">
      <c r="C388" s="71"/>
      <c r="D388" s="72"/>
    </row>
    <row r="389" spans="3:4" x14ac:dyDescent="0.3">
      <c r="C389" s="71"/>
      <c r="D389" s="72"/>
    </row>
    <row r="390" spans="3:4" x14ac:dyDescent="0.3">
      <c r="C390" s="71"/>
      <c r="D390" s="72"/>
    </row>
    <row r="391" spans="3:4" x14ac:dyDescent="0.3">
      <c r="C391" s="71"/>
      <c r="D391" s="72"/>
    </row>
    <row r="392" spans="3:4" x14ac:dyDescent="0.3">
      <c r="C392" s="71"/>
      <c r="D392" s="72"/>
    </row>
    <row r="393" spans="3:4" x14ac:dyDescent="0.3">
      <c r="C393" s="71"/>
      <c r="D393" s="72"/>
    </row>
    <row r="394" spans="3:4" x14ac:dyDescent="0.3">
      <c r="C394" s="71"/>
      <c r="D394" s="72"/>
    </row>
    <row r="395" spans="3:4" x14ac:dyDescent="0.3">
      <c r="C395" s="71"/>
      <c r="D395" s="72"/>
    </row>
    <row r="396" spans="3:4" x14ac:dyDescent="0.3">
      <c r="C396" s="71"/>
      <c r="D396" s="72"/>
    </row>
    <row r="397" spans="3:4" x14ac:dyDescent="0.3">
      <c r="C397" s="71"/>
      <c r="D397" s="72"/>
    </row>
    <row r="398" spans="3:4" x14ac:dyDescent="0.3">
      <c r="C398" s="71"/>
      <c r="D398" s="72"/>
    </row>
    <row r="399" spans="3:4" x14ac:dyDescent="0.3">
      <c r="C399" s="71"/>
      <c r="D399" s="72"/>
    </row>
    <row r="400" spans="3:4" x14ac:dyDescent="0.3">
      <c r="C400" s="71"/>
      <c r="D400" s="72"/>
    </row>
    <row r="401" spans="3:4" x14ac:dyDescent="0.3">
      <c r="C401" s="71"/>
      <c r="D401" s="72"/>
    </row>
    <row r="402" spans="3:4" x14ac:dyDescent="0.3">
      <c r="C402" s="71"/>
      <c r="D402" s="72"/>
    </row>
    <row r="403" spans="3:4" x14ac:dyDescent="0.3">
      <c r="C403" s="71"/>
      <c r="D403" s="72"/>
    </row>
    <row r="404" spans="3:4" x14ac:dyDescent="0.3">
      <c r="C404" s="71"/>
      <c r="D404" s="72"/>
    </row>
    <row r="405" spans="3:4" x14ac:dyDescent="0.3">
      <c r="C405" s="71"/>
      <c r="D405" s="72"/>
    </row>
    <row r="406" spans="3:4" x14ac:dyDescent="0.3">
      <c r="C406" s="71"/>
      <c r="D406" s="72"/>
    </row>
    <row r="407" spans="3:4" x14ac:dyDescent="0.3">
      <c r="C407" s="71"/>
      <c r="D407" s="72"/>
    </row>
    <row r="408" spans="3:4" x14ac:dyDescent="0.3">
      <c r="C408" s="71"/>
      <c r="D408" s="72"/>
    </row>
    <row r="409" spans="3:4" x14ac:dyDescent="0.3">
      <c r="C409" s="71"/>
      <c r="D409" s="72"/>
    </row>
    <row r="410" spans="3:4" x14ac:dyDescent="0.3">
      <c r="C410" s="71"/>
      <c r="D410" s="72"/>
    </row>
    <row r="411" spans="3:4" x14ac:dyDescent="0.3">
      <c r="C411" s="71"/>
      <c r="D411" s="72"/>
    </row>
    <row r="412" spans="3:4" x14ac:dyDescent="0.3">
      <c r="C412" s="71"/>
      <c r="D412" s="72"/>
    </row>
    <row r="413" spans="3:4" x14ac:dyDescent="0.3">
      <c r="C413" s="71"/>
      <c r="D413" s="72"/>
    </row>
    <row r="414" spans="3:4" x14ac:dyDescent="0.3">
      <c r="C414" s="71"/>
      <c r="D414" s="72"/>
    </row>
    <row r="415" spans="3:4" x14ac:dyDescent="0.3">
      <c r="C415" s="71"/>
      <c r="D415" s="72"/>
    </row>
    <row r="416" spans="3:4" x14ac:dyDescent="0.3">
      <c r="C416" s="71"/>
      <c r="D416" s="72"/>
    </row>
    <row r="417" spans="3:4" x14ac:dyDescent="0.3">
      <c r="C417" s="71"/>
      <c r="D417" s="72"/>
    </row>
    <row r="418" spans="3:4" x14ac:dyDescent="0.3">
      <c r="C418" s="71"/>
      <c r="D418" s="72"/>
    </row>
    <row r="419" spans="3:4" x14ac:dyDescent="0.3">
      <c r="C419" s="71"/>
      <c r="D419" s="72"/>
    </row>
    <row r="420" spans="3:4" x14ac:dyDescent="0.3">
      <c r="C420" s="71"/>
      <c r="D420" s="72"/>
    </row>
    <row r="421" spans="3:4" x14ac:dyDescent="0.3">
      <c r="C421" s="71"/>
      <c r="D421" s="72"/>
    </row>
    <row r="422" spans="3:4" x14ac:dyDescent="0.3">
      <c r="C422" s="71"/>
      <c r="D422" s="72"/>
    </row>
    <row r="423" spans="3:4" x14ac:dyDescent="0.3">
      <c r="C423" s="71"/>
      <c r="D423" s="72"/>
    </row>
    <row r="424" spans="3:4" x14ac:dyDescent="0.3">
      <c r="C424" s="71"/>
      <c r="D424" s="72"/>
    </row>
    <row r="425" spans="3:4" x14ac:dyDescent="0.3">
      <c r="C425" s="71"/>
      <c r="D425" s="72"/>
    </row>
    <row r="426" spans="3:4" x14ac:dyDescent="0.3">
      <c r="C426" s="71"/>
      <c r="D426" s="72"/>
    </row>
    <row r="427" spans="3:4" x14ac:dyDescent="0.3">
      <c r="C427" s="71"/>
      <c r="D427" s="72"/>
    </row>
    <row r="428" spans="3:4" x14ac:dyDescent="0.3">
      <c r="C428" s="71"/>
      <c r="D428" s="72"/>
    </row>
    <row r="429" spans="3:4" x14ac:dyDescent="0.3">
      <c r="C429" s="71"/>
      <c r="D429" s="72"/>
    </row>
    <row r="430" spans="3:4" x14ac:dyDescent="0.3">
      <c r="C430" s="71"/>
      <c r="D430" s="72"/>
    </row>
    <row r="431" spans="3:4" x14ac:dyDescent="0.3">
      <c r="C431" s="71"/>
      <c r="D431" s="72"/>
    </row>
    <row r="432" spans="3:4" x14ac:dyDescent="0.3">
      <c r="C432" s="71"/>
      <c r="D432" s="72"/>
    </row>
    <row r="433" spans="3:4" x14ac:dyDescent="0.3">
      <c r="C433" s="71"/>
      <c r="D433" s="72"/>
    </row>
    <row r="434" spans="3:4" x14ac:dyDescent="0.3">
      <c r="C434" s="71"/>
      <c r="D434" s="72"/>
    </row>
    <row r="435" spans="3:4" x14ac:dyDescent="0.3">
      <c r="C435" s="71"/>
      <c r="D435" s="72"/>
    </row>
    <row r="436" spans="3:4" x14ac:dyDescent="0.3">
      <c r="C436" s="71"/>
      <c r="D436" s="72"/>
    </row>
    <row r="437" spans="3:4" x14ac:dyDescent="0.3">
      <c r="C437" s="71"/>
      <c r="D437" s="72"/>
    </row>
    <row r="438" spans="3:4" x14ac:dyDescent="0.3">
      <c r="C438" s="71"/>
      <c r="D438" s="72"/>
    </row>
    <row r="439" spans="3:4" x14ac:dyDescent="0.3">
      <c r="C439" s="71"/>
      <c r="D439" s="72"/>
    </row>
    <row r="440" spans="3:4" x14ac:dyDescent="0.3">
      <c r="C440" s="71"/>
      <c r="D440" s="72"/>
    </row>
    <row r="441" spans="3:4" x14ac:dyDescent="0.3">
      <c r="C441" s="71"/>
      <c r="D441" s="72"/>
    </row>
    <row r="442" spans="3:4" x14ac:dyDescent="0.3">
      <c r="C442" s="71"/>
      <c r="D442" s="72"/>
    </row>
    <row r="443" spans="3:4" x14ac:dyDescent="0.3">
      <c r="C443" s="71"/>
      <c r="D443" s="72"/>
    </row>
    <row r="444" spans="3:4" x14ac:dyDescent="0.3">
      <c r="C444" s="71"/>
      <c r="D444" s="72"/>
    </row>
    <row r="445" spans="3:4" x14ac:dyDescent="0.3">
      <c r="C445" s="71"/>
      <c r="D445" s="72"/>
    </row>
    <row r="446" spans="3:4" x14ac:dyDescent="0.3">
      <c r="C446" s="71"/>
      <c r="D446" s="72"/>
    </row>
    <row r="447" spans="3:4" x14ac:dyDescent="0.3">
      <c r="C447" s="71"/>
      <c r="D447" s="72"/>
    </row>
    <row r="448" spans="3:4" x14ac:dyDescent="0.3">
      <c r="C448" s="71"/>
      <c r="D448" s="72"/>
    </row>
    <row r="449" spans="3:4" x14ac:dyDescent="0.3">
      <c r="C449" s="71"/>
      <c r="D449" s="72"/>
    </row>
    <row r="450" spans="3:4" x14ac:dyDescent="0.3">
      <c r="C450" s="71"/>
      <c r="D450" s="72"/>
    </row>
    <row r="451" spans="3:4" x14ac:dyDescent="0.3">
      <c r="C451" s="71"/>
      <c r="D451" s="72"/>
    </row>
    <row r="452" spans="3:4" x14ac:dyDescent="0.3">
      <c r="C452" s="71"/>
      <c r="D452" s="72"/>
    </row>
    <row r="453" spans="3:4" x14ac:dyDescent="0.3">
      <c r="C453" s="71"/>
      <c r="D453" s="72"/>
    </row>
    <row r="454" spans="3:4" x14ac:dyDescent="0.3">
      <c r="C454" s="71"/>
      <c r="D454" s="72"/>
    </row>
    <row r="455" spans="3:4" x14ac:dyDescent="0.3">
      <c r="C455" s="71"/>
      <c r="D455" s="72"/>
    </row>
    <row r="456" spans="3:4" x14ac:dyDescent="0.3">
      <c r="C456" s="71"/>
      <c r="D456" s="72"/>
    </row>
    <row r="457" spans="3:4" x14ac:dyDescent="0.3">
      <c r="C457" s="71"/>
      <c r="D457" s="72"/>
    </row>
    <row r="458" spans="3:4" x14ac:dyDescent="0.3">
      <c r="C458" s="71"/>
      <c r="D458" s="72"/>
    </row>
    <row r="459" spans="3:4" x14ac:dyDescent="0.3">
      <c r="C459" s="71"/>
      <c r="D459" s="72"/>
    </row>
    <row r="460" spans="3:4" x14ac:dyDescent="0.3">
      <c r="C460" s="71"/>
      <c r="D460" s="72"/>
    </row>
    <row r="461" spans="3:4" x14ac:dyDescent="0.3">
      <c r="C461" s="71"/>
      <c r="D461" s="72"/>
    </row>
    <row r="462" spans="3:4" x14ac:dyDescent="0.3">
      <c r="C462" s="71"/>
      <c r="D462" s="72"/>
    </row>
    <row r="463" spans="3:4" x14ac:dyDescent="0.3">
      <c r="C463" s="71"/>
      <c r="D463" s="72"/>
    </row>
    <row r="464" spans="3:4" x14ac:dyDescent="0.3">
      <c r="C464" s="71"/>
      <c r="D464" s="72"/>
    </row>
    <row r="465" spans="3:4" x14ac:dyDescent="0.3">
      <c r="C465" s="71"/>
      <c r="D465" s="72"/>
    </row>
    <row r="466" spans="3:4" x14ac:dyDescent="0.3">
      <c r="C466" s="71"/>
      <c r="D466" s="72"/>
    </row>
    <row r="467" spans="3:4" x14ac:dyDescent="0.3">
      <c r="C467" s="71"/>
      <c r="D467" s="72"/>
    </row>
    <row r="468" spans="3:4" x14ac:dyDescent="0.3">
      <c r="C468" s="71"/>
      <c r="D468" s="72"/>
    </row>
    <row r="469" spans="3:4" x14ac:dyDescent="0.3">
      <c r="C469" s="71"/>
      <c r="D469" s="72"/>
    </row>
    <row r="470" spans="3:4" x14ac:dyDescent="0.3">
      <c r="C470" s="71"/>
      <c r="D470" s="72"/>
    </row>
    <row r="471" spans="3:4" x14ac:dyDescent="0.3">
      <c r="C471" s="71"/>
      <c r="D471" s="72"/>
    </row>
    <row r="472" spans="3:4" x14ac:dyDescent="0.3">
      <c r="C472" s="71"/>
      <c r="D472" s="72"/>
    </row>
    <row r="473" spans="3:4" x14ac:dyDescent="0.3">
      <c r="C473" s="71"/>
      <c r="D473" s="72"/>
    </row>
    <row r="474" spans="3:4" x14ac:dyDescent="0.3">
      <c r="C474" s="71"/>
      <c r="D474" s="72"/>
    </row>
    <row r="475" spans="3:4" x14ac:dyDescent="0.3">
      <c r="C475" s="71"/>
      <c r="D475" s="72"/>
    </row>
    <row r="476" spans="3:4" x14ac:dyDescent="0.3">
      <c r="C476" s="71"/>
      <c r="D476" s="72"/>
    </row>
    <row r="477" spans="3:4" x14ac:dyDescent="0.3">
      <c r="C477" s="71"/>
      <c r="D477" s="72"/>
    </row>
    <row r="478" spans="3:4" x14ac:dyDescent="0.3">
      <c r="C478" s="71"/>
      <c r="D478" s="72"/>
    </row>
    <row r="479" spans="3:4" x14ac:dyDescent="0.3">
      <c r="C479" s="71"/>
      <c r="D479" s="72"/>
    </row>
    <row r="480" spans="3:4" x14ac:dyDescent="0.3">
      <c r="C480" s="71"/>
      <c r="D480" s="72"/>
    </row>
    <row r="481" spans="3:4" x14ac:dyDescent="0.3">
      <c r="C481" s="71"/>
      <c r="D481" s="72"/>
    </row>
    <row r="482" spans="3:4" x14ac:dyDescent="0.3">
      <c r="C482" s="71"/>
      <c r="D482" s="72"/>
    </row>
    <row r="483" spans="3:4" x14ac:dyDescent="0.3">
      <c r="C483" s="71"/>
      <c r="D483" s="72"/>
    </row>
    <row r="484" spans="3:4" x14ac:dyDescent="0.3">
      <c r="C484" s="71"/>
      <c r="D484" s="72"/>
    </row>
    <row r="485" spans="3:4" x14ac:dyDescent="0.3">
      <c r="C485" s="71"/>
      <c r="D485" s="72"/>
    </row>
    <row r="486" spans="3:4" x14ac:dyDescent="0.3">
      <c r="C486" s="71"/>
      <c r="D486" s="72"/>
    </row>
    <row r="487" spans="3:4" x14ac:dyDescent="0.3">
      <c r="C487" s="71"/>
      <c r="D487" s="72"/>
    </row>
    <row r="488" spans="3:4" x14ac:dyDescent="0.3">
      <c r="C488" s="71"/>
      <c r="D488" s="72"/>
    </row>
    <row r="489" spans="3:4" x14ac:dyDescent="0.3">
      <c r="C489" s="71"/>
      <c r="D489" s="72"/>
    </row>
    <row r="490" spans="3:4" x14ac:dyDescent="0.3">
      <c r="C490" s="71"/>
      <c r="D490" s="72"/>
    </row>
    <row r="491" spans="3:4" x14ac:dyDescent="0.3">
      <c r="C491" s="71"/>
      <c r="D491" s="72"/>
    </row>
    <row r="492" spans="3:4" x14ac:dyDescent="0.3">
      <c r="C492" s="71"/>
      <c r="D492" s="72"/>
    </row>
    <row r="493" spans="3:4" x14ac:dyDescent="0.3">
      <c r="C493" s="71"/>
      <c r="D493" s="72"/>
    </row>
    <row r="494" spans="3:4" x14ac:dyDescent="0.3">
      <c r="C494" s="71"/>
      <c r="D494" s="72"/>
    </row>
    <row r="495" spans="3:4" x14ac:dyDescent="0.3">
      <c r="C495" s="71"/>
      <c r="D495" s="72"/>
    </row>
    <row r="496" spans="3:4" x14ac:dyDescent="0.3">
      <c r="C496" s="71"/>
      <c r="D496" s="72"/>
    </row>
    <row r="497" spans="3:4" x14ac:dyDescent="0.3">
      <c r="C497" s="71"/>
      <c r="D497" s="72"/>
    </row>
    <row r="498" spans="3:4" x14ac:dyDescent="0.3">
      <c r="C498" s="71"/>
      <c r="D498" s="72"/>
    </row>
    <row r="499" spans="3:4" x14ac:dyDescent="0.3">
      <c r="C499" s="71"/>
      <c r="D499" s="72"/>
    </row>
    <row r="500" spans="3:4" x14ac:dyDescent="0.3">
      <c r="C500" s="71"/>
      <c r="D500" s="72"/>
    </row>
    <row r="501" spans="3:4" x14ac:dyDescent="0.3">
      <c r="C501" s="71"/>
      <c r="D501" s="72"/>
    </row>
    <row r="502" spans="3:4" x14ac:dyDescent="0.3">
      <c r="C502" s="71"/>
      <c r="D502" s="72"/>
    </row>
    <row r="503" spans="3:4" x14ac:dyDescent="0.3">
      <c r="C503" s="71"/>
      <c r="D503" s="72"/>
    </row>
    <row r="504" spans="3:4" x14ac:dyDescent="0.3">
      <c r="C504" s="71"/>
      <c r="D504" s="72"/>
    </row>
    <row r="505" spans="3:4" x14ac:dyDescent="0.3">
      <c r="C505" s="71"/>
      <c r="D505" s="72"/>
    </row>
    <row r="506" spans="3:4" x14ac:dyDescent="0.3">
      <c r="C506" s="71"/>
      <c r="D506" s="72"/>
    </row>
    <row r="507" spans="3:4" x14ac:dyDescent="0.3">
      <c r="C507" s="71"/>
      <c r="D507" s="72"/>
    </row>
    <row r="508" spans="3:4" x14ac:dyDescent="0.3">
      <c r="C508" s="71"/>
      <c r="D508" s="72"/>
    </row>
    <row r="509" spans="3:4" x14ac:dyDescent="0.3">
      <c r="C509" s="71"/>
      <c r="D509" s="72"/>
    </row>
    <row r="510" spans="3:4" x14ac:dyDescent="0.3">
      <c r="C510" s="71"/>
      <c r="D510" s="72"/>
    </row>
    <row r="511" spans="3:4" x14ac:dyDescent="0.3">
      <c r="C511" s="71"/>
      <c r="D511" s="72"/>
    </row>
    <row r="512" spans="3:4" x14ac:dyDescent="0.3">
      <c r="C512" s="71"/>
      <c r="D512" s="72"/>
    </row>
    <row r="513" spans="3:4" x14ac:dyDescent="0.3">
      <c r="C513" s="71"/>
      <c r="D513" s="72"/>
    </row>
    <row r="514" spans="3:4" x14ac:dyDescent="0.3">
      <c r="C514" s="71"/>
      <c r="D514" s="72"/>
    </row>
    <row r="515" spans="3:4" x14ac:dyDescent="0.3">
      <c r="C515" s="71"/>
      <c r="D515" s="72"/>
    </row>
    <row r="516" spans="3:4" x14ac:dyDescent="0.3">
      <c r="C516" s="71"/>
      <c r="D516" s="72"/>
    </row>
    <row r="517" spans="3:4" x14ac:dyDescent="0.3">
      <c r="C517" s="71"/>
      <c r="D517" s="72"/>
    </row>
    <row r="518" spans="3:4" x14ac:dyDescent="0.3">
      <c r="C518" s="71"/>
      <c r="D518" s="72"/>
    </row>
    <row r="519" spans="3:4" x14ac:dyDescent="0.3">
      <c r="C519" s="71"/>
      <c r="D519" s="72"/>
    </row>
    <row r="520" spans="3:4" x14ac:dyDescent="0.3">
      <c r="C520" s="71"/>
      <c r="D520" s="72"/>
    </row>
    <row r="521" spans="3:4" x14ac:dyDescent="0.3">
      <c r="C521" s="71"/>
      <c r="D521" s="72"/>
    </row>
    <row r="522" spans="3:4" x14ac:dyDescent="0.3">
      <c r="C522" s="71"/>
      <c r="D522" s="72"/>
    </row>
    <row r="523" spans="3:4" x14ac:dyDescent="0.3">
      <c r="C523" s="71"/>
      <c r="D523" s="72"/>
    </row>
    <row r="524" spans="3:4" x14ac:dyDescent="0.3">
      <c r="C524" s="71"/>
      <c r="D524" s="72"/>
    </row>
    <row r="525" spans="3:4" x14ac:dyDescent="0.3">
      <c r="C525" s="71"/>
      <c r="D525" s="72"/>
    </row>
    <row r="526" spans="3:4" x14ac:dyDescent="0.3">
      <c r="C526" s="71"/>
      <c r="D526" s="72"/>
    </row>
    <row r="527" spans="3:4" x14ac:dyDescent="0.3">
      <c r="C527" s="71"/>
      <c r="D527" s="72"/>
    </row>
    <row r="528" spans="3:4" x14ac:dyDescent="0.3">
      <c r="C528" s="71"/>
      <c r="D528" s="72"/>
    </row>
    <row r="529" spans="3:4" x14ac:dyDescent="0.3">
      <c r="C529" s="71"/>
      <c r="D529" s="72"/>
    </row>
    <row r="530" spans="3:4" x14ac:dyDescent="0.3">
      <c r="C530" s="71"/>
      <c r="D530" s="72"/>
    </row>
    <row r="531" spans="3:4" x14ac:dyDescent="0.3">
      <c r="C531" s="71"/>
      <c r="D531" s="72"/>
    </row>
    <row r="532" spans="3:4" x14ac:dyDescent="0.3">
      <c r="C532" s="71"/>
      <c r="D532" s="72"/>
    </row>
    <row r="533" spans="3:4" x14ac:dyDescent="0.3">
      <c r="C533" s="71"/>
      <c r="D533" s="72"/>
    </row>
    <row r="534" spans="3:4" x14ac:dyDescent="0.3">
      <c r="C534" s="71"/>
      <c r="D534" s="72"/>
    </row>
    <row r="535" spans="3:4" x14ac:dyDescent="0.3">
      <c r="C535" s="71"/>
      <c r="D535" s="72"/>
    </row>
    <row r="536" spans="3:4" x14ac:dyDescent="0.3">
      <c r="C536" s="71"/>
      <c r="D536" s="72"/>
    </row>
    <row r="537" spans="3:4" x14ac:dyDescent="0.3">
      <c r="C537" s="71"/>
      <c r="D537" s="72"/>
    </row>
    <row r="538" spans="3:4" x14ac:dyDescent="0.3">
      <c r="C538" s="71"/>
      <c r="D538" s="72"/>
    </row>
    <row r="539" spans="3:4" x14ac:dyDescent="0.3">
      <c r="C539" s="71"/>
      <c r="D539" s="72"/>
    </row>
    <row r="540" spans="3:4" x14ac:dyDescent="0.3">
      <c r="C540" s="71"/>
      <c r="D540" s="72"/>
    </row>
    <row r="541" spans="3:4" x14ac:dyDescent="0.3">
      <c r="C541" s="71"/>
      <c r="D541" s="72"/>
    </row>
    <row r="542" spans="3:4" x14ac:dyDescent="0.3">
      <c r="C542" s="71"/>
      <c r="D542" s="72"/>
    </row>
    <row r="543" spans="3:4" x14ac:dyDescent="0.3">
      <c r="C543" s="71"/>
      <c r="D543" s="72"/>
    </row>
    <row r="544" spans="3:4" x14ac:dyDescent="0.3">
      <c r="C544" s="71"/>
      <c r="D544" s="72"/>
    </row>
    <row r="545" spans="3:4" x14ac:dyDescent="0.3">
      <c r="C545" s="71"/>
      <c r="D545" s="72"/>
    </row>
    <row r="546" spans="3:4" x14ac:dyDescent="0.3">
      <c r="C546" s="71"/>
      <c r="D546" s="72"/>
    </row>
    <row r="547" spans="3:4" x14ac:dyDescent="0.3">
      <c r="C547" s="71"/>
      <c r="D547" s="72"/>
    </row>
    <row r="548" spans="3:4" x14ac:dyDescent="0.3">
      <c r="C548" s="71"/>
      <c r="D548" s="72"/>
    </row>
    <row r="549" spans="3:4" x14ac:dyDescent="0.3">
      <c r="C549" s="71"/>
      <c r="D549" s="72"/>
    </row>
    <row r="550" spans="3:4" x14ac:dyDescent="0.3">
      <c r="C550" s="71"/>
      <c r="D550" s="72"/>
    </row>
    <row r="551" spans="3:4" x14ac:dyDescent="0.3">
      <c r="C551" s="71"/>
      <c r="D551" s="72"/>
    </row>
    <row r="552" spans="3:4" x14ac:dyDescent="0.3">
      <c r="C552" s="71"/>
      <c r="D552" s="72"/>
    </row>
    <row r="553" spans="3:4" x14ac:dyDescent="0.3">
      <c r="C553" s="71"/>
      <c r="D553" s="72"/>
    </row>
    <row r="554" spans="3:4" x14ac:dyDescent="0.3">
      <c r="C554" s="71"/>
      <c r="D554" s="72"/>
    </row>
    <row r="555" spans="3:4" x14ac:dyDescent="0.3">
      <c r="C555" s="71"/>
      <c r="D555" s="72"/>
    </row>
    <row r="556" spans="3:4" x14ac:dyDescent="0.3">
      <c r="C556" s="71"/>
      <c r="D556" s="72"/>
    </row>
    <row r="557" spans="3:4" x14ac:dyDescent="0.3">
      <c r="C557" s="71"/>
      <c r="D557" s="72"/>
    </row>
    <row r="558" spans="3:4" x14ac:dyDescent="0.3">
      <c r="C558" s="71"/>
      <c r="D558" s="72"/>
    </row>
    <row r="559" spans="3:4" x14ac:dyDescent="0.3">
      <c r="C559" s="71"/>
      <c r="D559" s="72"/>
    </row>
    <row r="560" spans="3:4" x14ac:dyDescent="0.3">
      <c r="C560" s="71"/>
      <c r="D560" s="72"/>
    </row>
    <row r="561" spans="3:4" x14ac:dyDescent="0.3">
      <c r="C561" s="71"/>
      <c r="D561" s="72"/>
    </row>
    <row r="562" spans="3:4" x14ac:dyDescent="0.3">
      <c r="C562" s="71"/>
      <c r="D562" s="72"/>
    </row>
    <row r="563" spans="3:4" x14ac:dyDescent="0.3">
      <c r="C563" s="71"/>
      <c r="D563" s="72"/>
    </row>
    <row r="564" spans="3:4" x14ac:dyDescent="0.3">
      <c r="C564" s="71"/>
      <c r="D564" s="72"/>
    </row>
    <row r="565" spans="3:4" x14ac:dyDescent="0.3">
      <c r="C565" s="71"/>
      <c r="D565" s="72"/>
    </row>
    <row r="566" spans="3:4" x14ac:dyDescent="0.3">
      <c r="C566" s="71"/>
      <c r="D566" s="72"/>
    </row>
    <row r="567" spans="3:4" x14ac:dyDescent="0.3">
      <c r="C567" s="71"/>
      <c r="D567" s="72"/>
    </row>
    <row r="568" spans="3:4" x14ac:dyDescent="0.3">
      <c r="C568" s="71"/>
      <c r="D568" s="72"/>
    </row>
    <row r="569" spans="3:4" x14ac:dyDescent="0.3">
      <c r="C569" s="71"/>
      <c r="D569" s="72"/>
    </row>
    <row r="570" spans="3:4" x14ac:dyDescent="0.3">
      <c r="C570" s="71"/>
      <c r="D570" s="72"/>
    </row>
    <row r="571" spans="3:4" x14ac:dyDescent="0.3">
      <c r="C571" s="71"/>
      <c r="D571" s="72"/>
    </row>
    <row r="572" spans="3:4" x14ac:dyDescent="0.3">
      <c r="C572" s="71"/>
      <c r="D572" s="72"/>
    </row>
    <row r="573" spans="3:4" x14ac:dyDescent="0.3">
      <c r="C573" s="71"/>
      <c r="D573" s="72"/>
    </row>
    <row r="574" spans="3:4" x14ac:dyDescent="0.3">
      <c r="C574" s="71"/>
      <c r="D574" s="72"/>
    </row>
    <row r="575" spans="3:4" x14ac:dyDescent="0.3">
      <c r="C575" s="71"/>
      <c r="D575" s="72"/>
    </row>
    <row r="576" spans="3:4" x14ac:dyDescent="0.3">
      <c r="C576" s="71"/>
      <c r="D576" s="72"/>
    </row>
    <row r="577" spans="3:4" x14ac:dyDescent="0.3">
      <c r="C577" s="71"/>
      <c r="D577" s="72"/>
    </row>
    <row r="578" spans="3:4" x14ac:dyDescent="0.3">
      <c r="C578" s="71"/>
      <c r="D578" s="72"/>
    </row>
    <row r="579" spans="3:4" x14ac:dyDescent="0.3">
      <c r="C579" s="71"/>
      <c r="D579" s="72"/>
    </row>
    <row r="580" spans="3:4" x14ac:dyDescent="0.3">
      <c r="C580" s="71"/>
      <c r="D580" s="72"/>
    </row>
    <row r="581" spans="3:4" x14ac:dyDescent="0.3">
      <c r="C581" s="71"/>
      <c r="D581" s="72"/>
    </row>
    <row r="582" spans="3:4" x14ac:dyDescent="0.3">
      <c r="C582" s="71"/>
      <c r="D582" s="72"/>
    </row>
    <row r="583" spans="3:4" x14ac:dyDescent="0.3">
      <c r="C583" s="71"/>
      <c r="D583" s="72"/>
    </row>
    <row r="584" spans="3:4" x14ac:dyDescent="0.3">
      <c r="C584" s="71"/>
      <c r="D584" s="72"/>
    </row>
    <row r="585" spans="3:4" x14ac:dyDescent="0.3">
      <c r="C585" s="71"/>
      <c r="D585" s="72"/>
    </row>
    <row r="586" spans="3:4" x14ac:dyDescent="0.3">
      <c r="C586" s="71"/>
      <c r="D586" s="72"/>
    </row>
    <row r="587" spans="3:4" x14ac:dyDescent="0.3">
      <c r="C587" s="71"/>
      <c r="D587" s="72"/>
    </row>
    <row r="588" spans="3:4" x14ac:dyDescent="0.3">
      <c r="C588" s="71"/>
      <c r="D588" s="72"/>
    </row>
    <row r="589" spans="3:4" x14ac:dyDescent="0.3">
      <c r="C589" s="71"/>
      <c r="D589" s="72"/>
    </row>
    <row r="590" spans="3:4" x14ac:dyDescent="0.3">
      <c r="C590" s="71"/>
      <c r="D590" s="72"/>
    </row>
    <row r="591" spans="3:4" x14ac:dyDescent="0.3">
      <c r="C591" s="71"/>
      <c r="D591" s="72"/>
    </row>
    <row r="592" spans="3:4" x14ac:dyDescent="0.3">
      <c r="C592" s="71"/>
      <c r="D592" s="72"/>
    </row>
    <row r="593" spans="3:4" x14ac:dyDescent="0.3">
      <c r="C593" s="71"/>
      <c r="D593" s="72"/>
    </row>
    <row r="594" spans="3:4" x14ac:dyDescent="0.3">
      <c r="C594" s="71"/>
      <c r="D594" s="72"/>
    </row>
    <row r="595" spans="3:4" x14ac:dyDescent="0.3">
      <c r="C595" s="71"/>
      <c r="D595" s="72"/>
    </row>
    <row r="596" spans="3:4" x14ac:dyDescent="0.3">
      <c r="C596" s="71"/>
      <c r="D596" s="72"/>
    </row>
    <row r="597" spans="3:4" x14ac:dyDescent="0.3">
      <c r="C597" s="71"/>
      <c r="D597" s="72"/>
    </row>
    <row r="598" spans="3:4" x14ac:dyDescent="0.3">
      <c r="C598" s="71"/>
      <c r="D598" s="72"/>
    </row>
    <row r="599" spans="3:4" x14ac:dyDescent="0.3">
      <c r="C599" s="71"/>
      <c r="D599" s="72"/>
    </row>
    <row r="600" spans="3:4" x14ac:dyDescent="0.3">
      <c r="C600" s="71"/>
      <c r="D600" s="72"/>
    </row>
    <row r="601" spans="3:4" x14ac:dyDescent="0.3">
      <c r="C601" s="71"/>
      <c r="D601" s="72"/>
    </row>
    <row r="602" spans="3:4" x14ac:dyDescent="0.3">
      <c r="C602" s="71"/>
      <c r="D602" s="72"/>
    </row>
    <row r="603" spans="3:4" x14ac:dyDescent="0.3">
      <c r="C603" s="71"/>
      <c r="D603" s="72"/>
    </row>
    <row r="604" spans="3:4" x14ac:dyDescent="0.3">
      <c r="C604" s="71"/>
      <c r="D604" s="72"/>
    </row>
    <row r="605" spans="3:4" x14ac:dyDescent="0.3">
      <c r="C605" s="71"/>
      <c r="D605" s="72"/>
    </row>
    <row r="606" spans="3:4" x14ac:dyDescent="0.3">
      <c r="C606" s="71"/>
      <c r="D606" s="72"/>
    </row>
    <row r="607" spans="3:4" x14ac:dyDescent="0.3">
      <c r="C607" s="71"/>
      <c r="D607" s="72"/>
    </row>
    <row r="608" spans="3:4" x14ac:dyDescent="0.3">
      <c r="C608" s="71"/>
      <c r="D608" s="72"/>
    </row>
    <row r="609" spans="3:4" x14ac:dyDescent="0.3">
      <c r="C609" s="71"/>
      <c r="D609" s="72"/>
    </row>
    <row r="610" spans="3:4" x14ac:dyDescent="0.3">
      <c r="C610" s="71"/>
      <c r="D610" s="72"/>
    </row>
    <row r="611" spans="3:4" x14ac:dyDescent="0.3">
      <c r="C611" s="71"/>
      <c r="D611" s="72"/>
    </row>
    <row r="612" spans="3:4" x14ac:dyDescent="0.3">
      <c r="C612" s="71"/>
      <c r="D612" s="72"/>
    </row>
    <row r="613" spans="3:4" x14ac:dyDescent="0.3">
      <c r="C613" s="71"/>
      <c r="D613" s="72"/>
    </row>
    <row r="614" spans="3:4" x14ac:dyDescent="0.3">
      <c r="C614" s="71"/>
      <c r="D614" s="72"/>
    </row>
    <row r="615" spans="3:4" x14ac:dyDescent="0.3">
      <c r="C615" s="71"/>
      <c r="D615" s="72"/>
    </row>
    <row r="616" spans="3:4" x14ac:dyDescent="0.3">
      <c r="C616" s="71"/>
      <c r="D616" s="72"/>
    </row>
    <row r="617" spans="3:4" x14ac:dyDescent="0.3">
      <c r="C617" s="71"/>
      <c r="D617" s="72"/>
    </row>
    <row r="618" spans="3:4" x14ac:dyDescent="0.3">
      <c r="C618" s="71"/>
      <c r="D618" s="72"/>
    </row>
    <row r="619" spans="3:4" x14ac:dyDescent="0.3">
      <c r="C619" s="71"/>
      <c r="D619" s="72"/>
    </row>
    <row r="620" spans="3:4" x14ac:dyDescent="0.3">
      <c r="C620" s="71"/>
      <c r="D620" s="72"/>
    </row>
    <row r="621" spans="3:4" x14ac:dyDescent="0.3">
      <c r="C621" s="71"/>
      <c r="D621" s="72"/>
    </row>
    <row r="622" spans="3:4" x14ac:dyDescent="0.3">
      <c r="C622" s="71"/>
      <c r="D622" s="72"/>
    </row>
    <row r="623" spans="3:4" x14ac:dyDescent="0.3">
      <c r="C623" s="71"/>
      <c r="D623" s="72"/>
    </row>
    <row r="624" spans="3:4" x14ac:dyDescent="0.3">
      <c r="C624" s="71"/>
      <c r="D624" s="72"/>
    </row>
    <row r="625" spans="3:4" x14ac:dyDescent="0.3">
      <c r="C625" s="71"/>
      <c r="D625" s="72"/>
    </row>
    <row r="626" spans="3:4" x14ac:dyDescent="0.3">
      <c r="C626" s="71"/>
      <c r="D626" s="72"/>
    </row>
    <row r="627" spans="3:4" x14ac:dyDescent="0.3">
      <c r="C627" s="71"/>
      <c r="D627" s="72"/>
    </row>
    <row r="628" spans="3:4" x14ac:dyDescent="0.3">
      <c r="C628" s="71"/>
      <c r="D628" s="72"/>
    </row>
    <row r="629" spans="3:4" x14ac:dyDescent="0.3">
      <c r="C629" s="71"/>
      <c r="D629" s="72"/>
    </row>
    <row r="630" spans="3:4" x14ac:dyDescent="0.3">
      <c r="C630" s="71"/>
      <c r="D630" s="72"/>
    </row>
    <row r="631" spans="3:4" x14ac:dyDescent="0.3">
      <c r="C631" s="71"/>
      <c r="D631" s="72"/>
    </row>
    <row r="632" spans="3:4" x14ac:dyDescent="0.3">
      <c r="C632" s="71"/>
      <c r="D632" s="72"/>
    </row>
    <row r="633" spans="3:4" x14ac:dyDescent="0.3">
      <c r="C633" s="71"/>
      <c r="D633" s="72"/>
    </row>
    <row r="634" spans="3:4" x14ac:dyDescent="0.3">
      <c r="C634" s="71"/>
      <c r="D634" s="72"/>
    </row>
    <row r="635" spans="3:4" x14ac:dyDescent="0.3">
      <c r="C635" s="71"/>
      <c r="D635" s="72"/>
    </row>
    <row r="636" spans="3:4" x14ac:dyDescent="0.3">
      <c r="C636" s="71"/>
      <c r="D636" s="72"/>
    </row>
    <row r="637" spans="3:4" x14ac:dyDescent="0.3">
      <c r="C637" s="71"/>
      <c r="D637" s="72"/>
    </row>
    <row r="638" spans="3:4" x14ac:dyDescent="0.3">
      <c r="C638" s="71"/>
      <c r="D638" s="72"/>
    </row>
    <row r="639" spans="3:4" x14ac:dyDescent="0.3">
      <c r="C639" s="71"/>
      <c r="D639" s="72"/>
    </row>
    <row r="640" spans="3:4" x14ac:dyDescent="0.3">
      <c r="C640" s="71"/>
      <c r="D640" s="72"/>
    </row>
    <row r="641" spans="3:4" x14ac:dyDescent="0.3">
      <c r="C641" s="71"/>
      <c r="D641" s="72"/>
    </row>
    <row r="642" spans="3:4" x14ac:dyDescent="0.3">
      <c r="C642" s="71"/>
      <c r="D642" s="72"/>
    </row>
    <row r="643" spans="3:4" x14ac:dyDescent="0.3">
      <c r="C643" s="71"/>
      <c r="D643" s="72"/>
    </row>
    <row r="644" spans="3:4" x14ac:dyDescent="0.3">
      <c r="C644" s="71"/>
      <c r="D644" s="72"/>
    </row>
    <row r="645" spans="3:4" x14ac:dyDescent="0.3">
      <c r="C645" s="71"/>
      <c r="D645" s="72"/>
    </row>
    <row r="646" spans="3:4" x14ac:dyDescent="0.3">
      <c r="C646" s="71"/>
      <c r="D646" s="72"/>
    </row>
    <row r="647" spans="3:4" x14ac:dyDescent="0.3">
      <c r="C647" s="71"/>
      <c r="D647" s="72"/>
    </row>
    <row r="648" spans="3:4" x14ac:dyDescent="0.3">
      <c r="C648" s="71"/>
      <c r="D648" s="72"/>
    </row>
    <row r="649" spans="3:4" x14ac:dyDescent="0.3">
      <c r="C649" s="71"/>
      <c r="D649" s="72"/>
    </row>
    <row r="650" spans="3:4" x14ac:dyDescent="0.3">
      <c r="C650" s="71"/>
      <c r="D650" s="72"/>
    </row>
    <row r="651" spans="3:4" x14ac:dyDescent="0.3">
      <c r="C651" s="71"/>
      <c r="D651" s="72"/>
    </row>
    <row r="652" spans="3:4" x14ac:dyDescent="0.3">
      <c r="C652" s="71"/>
      <c r="D652" s="72"/>
    </row>
    <row r="653" spans="3:4" x14ac:dyDescent="0.3">
      <c r="C653" s="71"/>
      <c r="D653" s="72"/>
    </row>
    <row r="654" spans="3:4" x14ac:dyDescent="0.3">
      <c r="C654" s="71"/>
      <c r="D654" s="72"/>
    </row>
    <row r="655" spans="3:4" x14ac:dyDescent="0.3">
      <c r="C655" s="71"/>
      <c r="D655" s="72"/>
    </row>
    <row r="656" spans="3:4" x14ac:dyDescent="0.3">
      <c r="C656" s="71"/>
      <c r="D656" s="72"/>
    </row>
    <row r="657" spans="3:4" x14ac:dyDescent="0.3">
      <c r="C657" s="71"/>
      <c r="D657" s="72"/>
    </row>
    <row r="658" spans="3:4" x14ac:dyDescent="0.3">
      <c r="C658" s="71"/>
      <c r="D658" s="72"/>
    </row>
    <row r="659" spans="3:4" x14ac:dyDescent="0.3">
      <c r="C659" s="71"/>
      <c r="D659" s="72"/>
    </row>
    <row r="660" spans="3:4" x14ac:dyDescent="0.3">
      <c r="C660" s="71"/>
      <c r="D660" s="72"/>
    </row>
    <row r="661" spans="3:4" x14ac:dyDescent="0.3">
      <c r="C661" s="71"/>
      <c r="D661" s="72"/>
    </row>
    <row r="662" spans="3:4" x14ac:dyDescent="0.3">
      <c r="C662" s="71"/>
      <c r="D662" s="72"/>
    </row>
    <row r="663" spans="3:4" x14ac:dyDescent="0.3">
      <c r="C663" s="71"/>
      <c r="D663" s="72"/>
    </row>
    <row r="664" spans="3:4" x14ac:dyDescent="0.3">
      <c r="C664" s="71"/>
      <c r="D664" s="72"/>
    </row>
    <row r="665" spans="3:4" x14ac:dyDescent="0.3">
      <c r="C665" s="71"/>
      <c r="D665" s="72"/>
    </row>
    <row r="666" spans="3:4" x14ac:dyDescent="0.3">
      <c r="C666" s="71"/>
      <c r="D666" s="72"/>
    </row>
    <row r="667" spans="3:4" x14ac:dyDescent="0.3">
      <c r="C667" s="71"/>
      <c r="D667" s="72"/>
    </row>
    <row r="668" spans="3:4" x14ac:dyDescent="0.3">
      <c r="C668" s="71"/>
      <c r="D668" s="72"/>
    </row>
    <row r="669" spans="3:4" x14ac:dyDescent="0.3">
      <c r="C669" s="71"/>
      <c r="D669" s="72"/>
    </row>
    <row r="670" spans="3:4" x14ac:dyDescent="0.3">
      <c r="C670" s="71"/>
      <c r="D670" s="72"/>
    </row>
    <row r="671" spans="3:4" x14ac:dyDescent="0.3">
      <c r="C671" s="71"/>
      <c r="D671" s="72"/>
    </row>
    <row r="672" spans="3:4" x14ac:dyDescent="0.3">
      <c r="C672" s="71"/>
      <c r="D672" s="72"/>
    </row>
    <row r="673" spans="3:4" x14ac:dyDescent="0.3">
      <c r="C673" s="71"/>
      <c r="D673" s="72"/>
    </row>
    <row r="674" spans="3:4" x14ac:dyDescent="0.3">
      <c r="C674" s="71"/>
      <c r="D674" s="72"/>
    </row>
    <row r="675" spans="3:4" x14ac:dyDescent="0.3">
      <c r="C675" s="71"/>
      <c r="D675" s="72"/>
    </row>
    <row r="676" spans="3:4" x14ac:dyDescent="0.3">
      <c r="C676" s="71"/>
      <c r="D676" s="72"/>
    </row>
    <row r="677" spans="3:4" x14ac:dyDescent="0.3">
      <c r="C677" s="71"/>
      <c r="D677" s="72"/>
    </row>
    <row r="678" spans="3:4" x14ac:dyDescent="0.3">
      <c r="C678" s="71"/>
      <c r="D678" s="72"/>
    </row>
    <row r="679" spans="3:4" x14ac:dyDescent="0.3">
      <c r="C679" s="71"/>
      <c r="D679" s="72"/>
    </row>
    <row r="680" spans="3:4" x14ac:dyDescent="0.3">
      <c r="C680" s="71"/>
      <c r="D680" s="72"/>
    </row>
    <row r="681" spans="3:4" x14ac:dyDescent="0.3">
      <c r="C681" s="71"/>
      <c r="D681" s="72"/>
    </row>
    <row r="682" spans="3:4" x14ac:dyDescent="0.3">
      <c r="C682" s="71"/>
      <c r="D682" s="72"/>
    </row>
    <row r="683" spans="3:4" x14ac:dyDescent="0.3">
      <c r="C683" s="71"/>
      <c r="D683" s="72"/>
    </row>
    <row r="684" spans="3:4" x14ac:dyDescent="0.3">
      <c r="C684" s="71"/>
      <c r="D684" s="72"/>
    </row>
    <row r="685" spans="3:4" x14ac:dyDescent="0.3">
      <c r="C685" s="71"/>
      <c r="D685" s="72"/>
    </row>
    <row r="686" spans="3:4" x14ac:dyDescent="0.3">
      <c r="C686" s="71"/>
      <c r="D686" s="72"/>
    </row>
    <row r="687" spans="3:4" x14ac:dyDescent="0.3">
      <c r="C687" s="71"/>
      <c r="D687" s="72"/>
    </row>
    <row r="688" spans="3:4" x14ac:dyDescent="0.3">
      <c r="C688" s="71"/>
      <c r="D688" s="72"/>
    </row>
    <row r="689" spans="3:4" x14ac:dyDescent="0.3">
      <c r="C689" s="71"/>
      <c r="D689" s="72"/>
    </row>
    <row r="690" spans="3:4" x14ac:dyDescent="0.3">
      <c r="C690" s="71"/>
      <c r="D690" s="72"/>
    </row>
    <row r="691" spans="3:4" x14ac:dyDescent="0.3">
      <c r="C691" s="71"/>
      <c r="D691" s="72"/>
    </row>
    <row r="692" spans="3:4" x14ac:dyDescent="0.3">
      <c r="C692" s="71"/>
      <c r="D692" s="72"/>
    </row>
    <row r="693" spans="3:4" x14ac:dyDescent="0.3">
      <c r="C693" s="71"/>
      <c r="D693" s="72"/>
    </row>
    <row r="694" spans="3:4" x14ac:dyDescent="0.3">
      <c r="C694" s="71"/>
      <c r="D694" s="72"/>
    </row>
    <row r="695" spans="3:4" x14ac:dyDescent="0.3">
      <c r="C695" s="71"/>
      <c r="D695" s="72"/>
    </row>
    <row r="696" spans="3:4" x14ac:dyDescent="0.3">
      <c r="C696" s="71"/>
      <c r="D696" s="72"/>
    </row>
    <row r="697" spans="3:4" x14ac:dyDescent="0.3">
      <c r="C697" s="71"/>
      <c r="D697" s="72"/>
    </row>
    <row r="698" spans="3:4" x14ac:dyDescent="0.3">
      <c r="C698" s="71"/>
      <c r="D698" s="72"/>
    </row>
    <row r="699" spans="3:4" x14ac:dyDescent="0.3">
      <c r="C699" s="71"/>
      <c r="D699" s="72"/>
    </row>
    <row r="700" spans="3:4" x14ac:dyDescent="0.3">
      <c r="C700" s="71"/>
      <c r="D700" s="72"/>
    </row>
    <row r="701" spans="3:4" x14ac:dyDescent="0.3">
      <c r="C701" s="71"/>
      <c r="D701" s="72"/>
    </row>
    <row r="702" spans="3:4" x14ac:dyDescent="0.3">
      <c r="C702" s="71"/>
      <c r="D702" s="72"/>
    </row>
    <row r="703" spans="3:4" x14ac:dyDescent="0.3">
      <c r="C703" s="71"/>
      <c r="D703" s="72"/>
    </row>
    <row r="704" spans="3:4" x14ac:dyDescent="0.3">
      <c r="C704" s="71"/>
      <c r="D704" s="72"/>
    </row>
    <row r="705" spans="3:4" x14ac:dyDescent="0.3">
      <c r="C705" s="71"/>
      <c r="D705" s="72"/>
    </row>
    <row r="706" spans="3:4" x14ac:dyDescent="0.3">
      <c r="C706" s="71"/>
      <c r="D706" s="72"/>
    </row>
    <row r="707" spans="3:4" x14ac:dyDescent="0.3">
      <c r="C707" s="71"/>
      <c r="D707" s="72"/>
    </row>
    <row r="708" spans="3:4" x14ac:dyDescent="0.3">
      <c r="C708" s="71"/>
      <c r="D708" s="72"/>
    </row>
    <row r="709" spans="3:4" x14ac:dyDescent="0.3">
      <c r="C709" s="71"/>
      <c r="D709" s="72"/>
    </row>
    <row r="710" spans="3:4" x14ac:dyDescent="0.3">
      <c r="C710" s="71"/>
      <c r="D710" s="72"/>
    </row>
    <row r="711" spans="3:4" x14ac:dyDescent="0.3">
      <c r="C711" s="71"/>
      <c r="D711" s="72"/>
    </row>
    <row r="712" spans="3:4" x14ac:dyDescent="0.3">
      <c r="C712" s="71"/>
      <c r="D712" s="72"/>
    </row>
    <row r="713" spans="3:4" x14ac:dyDescent="0.3">
      <c r="C713" s="71"/>
      <c r="D713" s="72"/>
    </row>
    <row r="714" spans="3:4" x14ac:dyDescent="0.3">
      <c r="C714" s="71"/>
      <c r="D714" s="72"/>
    </row>
    <row r="715" spans="3:4" x14ac:dyDescent="0.3">
      <c r="C715" s="71"/>
      <c r="D715" s="72"/>
    </row>
    <row r="716" spans="3:4" x14ac:dyDescent="0.3">
      <c r="C716" s="71"/>
      <c r="D716" s="72"/>
    </row>
    <row r="717" spans="3:4" x14ac:dyDescent="0.3">
      <c r="C717" s="71"/>
      <c r="D717" s="72"/>
    </row>
    <row r="718" spans="3:4" x14ac:dyDescent="0.3">
      <c r="C718" s="71"/>
      <c r="D718" s="72"/>
    </row>
    <row r="719" spans="3:4" x14ac:dyDescent="0.3">
      <c r="C719" s="71"/>
      <c r="D719" s="72"/>
    </row>
    <row r="720" spans="3:4" x14ac:dyDescent="0.3">
      <c r="C720" s="71"/>
      <c r="D720" s="72"/>
    </row>
    <row r="721" spans="3:4" x14ac:dyDescent="0.3">
      <c r="C721" s="71"/>
      <c r="D721" s="72"/>
    </row>
    <row r="722" spans="3:4" x14ac:dyDescent="0.3">
      <c r="C722" s="71"/>
      <c r="D722" s="72"/>
    </row>
    <row r="723" spans="3:4" x14ac:dyDescent="0.3">
      <c r="C723" s="71"/>
      <c r="D723" s="72"/>
    </row>
    <row r="724" spans="3:4" x14ac:dyDescent="0.3">
      <c r="C724" s="71"/>
      <c r="D724" s="72"/>
    </row>
    <row r="725" spans="3:4" x14ac:dyDescent="0.3">
      <c r="C725" s="71"/>
      <c r="D725" s="72"/>
    </row>
    <row r="726" spans="3:4" x14ac:dyDescent="0.3">
      <c r="C726" s="71"/>
      <c r="D726" s="72"/>
    </row>
    <row r="727" spans="3:4" x14ac:dyDescent="0.3">
      <c r="C727" s="71"/>
      <c r="D727" s="72"/>
    </row>
    <row r="728" spans="3:4" x14ac:dyDescent="0.3">
      <c r="C728" s="71"/>
      <c r="D728" s="72"/>
    </row>
    <row r="729" spans="3:4" x14ac:dyDescent="0.3">
      <c r="C729" s="71"/>
      <c r="D729" s="72"/>
    </row>
    <row r="730" spans="3:4" x14ac:dyDescent="0.3">
      <c r="C730" s="71"/>
      <c r="D730" s="72"/>
    </row>
    <row r="731" spans="3:4" x14ac:dyDescent="0.3">
      <c r="C731" s="71"/>
      <c r="D731" s="72"/>
    </row>
    <row r="732" spans="3:4" x14ac:dyDescent="0.3">
      <c r="C732" s="71"/>
      <c r="D732" s="72"/>
    </row>
    <row r="733" spans="3:4" x14ac:dyDescent="0.3">
      <c r="C733" s="71"/>
      <c r="D733" s="72"/>
    </row>
    <row r="734" spans="3:4" x14ac:dyDescent="0.3">
      <c r="C734" s="71"/>
      <c r="D734" s="72"/>
    </row>
    <row r="735" spans="3:4" x14ac:dyDescent="0.3">
      <c r="C735" s="71"/>
      <c r="D735" s="72"/>
    </row>
    <row r="736" spans="3:4" x14ac:dyDescent="0.3">
      <c r="C736" s="71"/>
      <c r="D736" s="72"/>
    </row>
    <row r="737" spans="3:4" x14ac:dyDescent="0.3">
      <c r="C737" s="71"/>
      <c r="D737" s="72"/>
    </row>
    <row r="738" spans="3:4" x14ac:dyDescent="0.3">
      <c r="C738" s="71"/>
      <c r="D738" s="72"/>
    </row>
    <row r="739" spans="3:4" x14ac:dyDescent="0.3">
      <c r="C739" s="71"/>
      <c r="D739" s="72"/>
    </row>
    <row r="740" spans="3:4" x14ac:dyDescent="0.3">
      <c r="C740" s="71"/>
      <c r="D740" s="72"/>
    </row>
    <row r="741" spans="3:4" x14ac:dyDescent="0.3">
      <c r="C741" s="71"/>
      <c r="D741" s="72"/>
    </row>
    <row r="742" spans="3:4" x14ac:dyDescent="0.3">
      <c r="C742" s="71"/>
      <c r="D742" s="72"/>
    </row>
    <row r="743" spans="3:4" x14ac:dyDescent="0.3">
      <c r="C743" s="71"/>
      <c r="D743" s="72"/>
    </row>
    <row r="744" spans="3:4" x14ac:dyDescent="0.3">
      <c r="C744" s="71"/>
      <c r="D744" s="72"/>
    </row>
    <row r="745" spans="3:4" x14ac:dyDescent="0.3">
      <c r="C745" s="71"/>
      <c r="D745" s="72"/>
    </row>
    <row r="746" spans="3:4" x14ac:dyDescent="0.3">
      <c r="C746" s="71"/>
      <c r="D746" s="72"/>
    </row>
    <row r="747" spans="3:4" x14ac:dyDescent="0.3">
      <c r="C747" s="71"/>
      <c r="D747" s="72"/>
    </row>
    <row r="748" spans="3:4" x14ac:dyDescent="0.3">
      <c r="C748" s="71"/>
      <c r="D748" s="72"/>
    </row>
    <row r="749" spans="3:4" x14ac:dyDescent="0.3">
      <c r="C749" s="71"/>
      <c r="D749" s="72"/>
    </row>
    <row r="750" spans="3:4" x14ac:dyDescent="0.3">
      <c r="C750" s="71"/>
      <c r="D750" s="72"/>
    </row>
    <row r="751" spans="3:4" x14ac:dyDescent="0.3">
      <c r="C751" s="71"/>
      <c r="D751" s="72"/>
    </row>
    <row r="752" spans="3:4" x14ac:dyDescent="0.3">
      <c r="C752" s="71"/>
      <c r="D752" s="72"/>
    </row>
    <row r="753" spans="3:4" x14ac:dyDescent="0.3">
      <c r="C753" s="71"/>
      <c r="D753" s="72"/>
    </row>
    <row r="754" spans="3:4" x14ac:dyDescent="0.3">
      <c r="C754" s="71"/>
      <c r="D754" s="72"/>
    </row>
    <row r="755" spans="3:4" x14ac:dyDescent="0.3">
      <c r="C755" s="71"/>
      <c r="D755" s="72"/>
    </row>
    <row r="756" spans="3:4" x14ac:dyDescent="0.3">
      <c r="C756" s="71"/>
      <c r="D756" s="72"/>
    </row>
    <row r="757" spans="3:4" x14ac:dyDescent="0.3">
      <c r="C757" s="71"/>
      <c r="D757" s="72"/>
    </row>
    <row r="758" spans="3:4" x14ac:dyDescent="0.3">
      <c r="C758" s="71"/>
      <c r="D758" s="72"/>
    </row>
    <row r="759" spans="3:4" x14ac:dyDescent="0.3">
      <c r="C759" s="71"/>
      <c r="D759" s="72"/>
    </row>
    <row r="760" spans="3:4" x14ac:dyDescent="0.3">
      <c r="C760" s="71"/>
      <c r="D760" s="72"/>
    </row>
    <row r="761" spans="3:4" x14ac:dyDescent="0.3">
      <c r="C761" s="71"/>
      <c r="D761" s="72"/>
    </row>
    <row r="762" spans="3:4" x14ac:dyDescent="0.3">
      <c r="C762" s="71"/>
      <c r="D762" s="72"/>
    </row>
    <row r="763" spans="3:4" x14ac:dyDescent="0.3">
      <c r="C763" s="71"/>
      <c r="D763" s="72"/>
    </row>
    <row r="764" spans="3:4" x14ac:dyDescent="0.3">
      <c r="C764" s="71"/>
      <c r="D764" s="72"/>
    </row>
    <row r="765" spans="3:4" x14ac:dyDescent="0.3">
      <c r="C765" s="71"/>
      <c r="D765" s="72"/>
    </row>
    <row r="766" spans="3:4" x14ac:dyDescent="0.3">
      <c r="C766" s="71"/>
      <c r="D766" s="72"/>
    </row>
    <row r="767" spans="3:4" x14ac:dyDescent="0.3">
      <c r="C767" s="71"/>
      <c r="D767" s="72"/>
    </row>
    <row r="768" spans="3:4" x14ac:dyDescent="0.3">
      <c r="C768" s="71"/>
      <c r="D768" s="72"/>
    </row>
    <row r="769" spans="3:4" x14ac:dyDescent="0.3">
      <c r="C769" s="71"/>
      <c r="D769" s="72"/>
    </row>
    <row r="770" spans="3:4" x14ac:dyDescent="0.3">
      <c r="C770" s="71"/>
      <c r="D770" s="72"/>
    </row>
    <row r="771" spans="3:4" x14ac:dyDescent="0.3">
      <c r="C771" s="71"/>
      <c r="D771" s="72"/>
    </row>
    <row r="772" spans="3:4" x14ac:dyDescent="0.3">
      <c r="C772" s="71"/>
      <c r="D772" s="72"/>
    </row>
    <row r="773" spans="3:4" x14ac:dyDescent="0.3">
      <c r="C773" s="71"/>
      <c r="D773" s="72"/>
    </row>
    <row r="774" spans="3:4" x14ac:dyDescent="0.3">
      <c r="C774" s="71"/>
      <c r="D774" s="72"/>
    </row>
    <row r="775" spans="3:4" x14ac:dyDescent="0.3">
      <c r="C775" s="71"/>
      <c r="D775" s="72"/>
    </row>
    <row r="776" spans="3:4" x14ac:dyDescent="0.3">
      <c r="C776" s="71"/>
      <c r="D776" s="72"/>
    </row>
    <row r="777" spans="3:4" x14ac:dyDescent="0.3">
      <c r="C777" s="71"/>
      <c r="D777" s="72"/>
    </row>
    <row r="778" spans="3:4" x14ac:dyDescent="0.3">
      <c r="C778" s="71"/>
      <c r="D778" s="72"/>
    </row>
    <row r="779" spans="3:4" x14ac:dyDescent="0.3">
      <c r="C779" s="71"/>
      <c r="D779" s="72"/>
    </row>
    <row r="780" spans="3:4" x14ac:dyDescent="0.3">
      <c r="C780" s="71"/>
      <c r="D780" s="72"/>
    </row>
    <row r="781" spans="3:4" x14ac:dyDescent="0.3">
      <c r="C781" s="71"/>
      <c r="D781" s="72"/>
    </row>
    <row r="782" spans="3:4" x14ac:dyDescent="0.3">
      <c r="C782" s="71"/>
      <c r="D782" s="72"/>
    </row>
    <row r="783" spans="3:4" x14ac:dyDescent="0.3">
      <c r="C783" s="71"/>
      <c r="D783" s="72"/>
    </row>
    <row r="784" spans="3:4" x14ac:dyDescent="0.3">
      <c r="C784" s="71"/>
      <c r="D784" s="72"/>
    </row>
    <row r="785" spans="3:4" x14ac:dyDescent="0.3">
      <c r="C785" s="71"/>
      <c r="D785" s="72"/>
    </row>
    <row r="786" spans="3:4" x14ac:dyDescent="0.3">
      <c r="C786" s="71"/>
      <c r="D786" s="72"/>
    </row>
    <row r="787" spans="3:4" x14ac:dyDescent="0.3">
      <c r="C787" s="71"/>
      <c r="D787" s="72"/>
    </row>
    <row r="788" spans="3:4" x14ac:dyDescent="0.3">
      <c r="C788" s="71"/>
      <c r="D788" s="72"/>
    </row>
    <row r="789" spans="3:4" x14ac:dyDescent="0.3">
      <c r="C789" s="71"/>
      <c r="D789" s="72"/>
    </row>
    <row r="790" spans="3:4" x14ac:dyDescent="0.3">
      <c r="C790" s="71"/>
      <c r="D790" s="72"/>
    </row>
    <row r="791" spans="3:4" x14ac:dyDescent="0.3">
      <c r="C791" s="71"/>
      <c r="D791" s="72"/>
    </row>
    <row r="792" spans="3:4" x14ac:dyDescent="0.3">
      <c r="C792" s="71"/>
      <c r="D792" s="72"/>
    </row>
    <row r="793" spans="3:4" x14ac:dyDescent="0.3">
      <c r="C793" s="71"/>
      <c r="D793" s="72"/>
    </row>
    <row r="794" spans="3:4" x14ac:dyDescent="0.3">
      <c r="C794" s="71"/>
      <c r="D794" s="72"/>
    </row>
    <row r="795" spans="3:4" x14ac:dyDescent="0.3">
      <c r="C795" s="71"/>
      <c r="D795" s="72"/>
    </row>
    <row r="796" spans="3:4" x14ac:dyDescent="0.3">
      <c r="C796" s="71"/>
      <c r="D796" s="72"/>
    </row>
    <row r="797" spans="3:4" x14ac:dyDescent="0.3">
      <c r="C797" s="71"/>
      <c r="D797" s="72"/>
    </row>
    <row r="798" spans="3:4" x14ac:dyDescent="0.3">
      <c r="C798" s="71"/>
      <c r="D798" s="72"/>
    </row>
    <row r="799" spans="3:4" x14ac:dyDescent="0.3">
      <c r="C799" s="71"/>
      <c r="D799" s="72"/>
    </row>
    <row r="800" spans="3:4" x14ac:dyDescent="0.3">
      <c r="C800" s="71"/>
      <c r="D800" s="72"/>
    </row>
    <row r="801" spans="3:4" x14ac:dyDescent="0.3">
      <c r="C801" s="71"/>
      <c r="D801" s="72"/>
    </row>
    <row r="802" spans="3:4" x14ac:dyDescent="0.3">
      <c r="C802" s="71"/>
      <c r="D802" s="72"/>
    </row>
    <row r="803" spans="3:4" x14ac:dyDescent="0.3">
      <c r="C803" s="71"/>
      <c r="D803" s="72"/>
    </row>
    <row r="804" spans="3:4" x14ac:dyDescent="0.3">
      <c r="C804" s="71"/>
      <c r="D804" s="72"/>
    </row>
    <row r="805" spans="3:4" x14ac:dyDescent="0.3">
      <c r="C805" s="71"/>
      <c r="D805" s="72"/>
    </row>
    <row r="806" spans="3:4" x14ac:dyDescent="0.3">
      <c r="C806" s="71"/>
      <c r="D806" s="72"/>
    </row>
    <row r="807" spans="3:4" x14ac:dyDescent="0.3">
      <c r="C807" s="71"/>
      <c r="D807" s="72"/>
    </row>
    <row r="808" spans="3:4" x14ac:dyDescent="0.3">
      <c r="C808" s="71"/>
      <c r="D808" s="72"/>
    </row>
    <row r="809" spans="3:4" x14ac:dyDescent="0.3">
      <c r="C809" s="71"/>
      <c r="D809" s="72"/>
    </row>
    <row r="810" spans="3:4" x14ac:dyDescent="0.3">
      <c r="C810" s="71"/>
      <c r="D810" s="72"/>
    </row>
    <row r="811" spans="3:4" x14ac:dyDescent="0.3">
      <c r="C811" s="71"/>
      <c r="D811" s="72"/>
    </row>
    <row r="812" spans="3:4" x14ac:dyDescent="0.3">
      <c r="C812" s="71"/>
      <c r="D812" s="72"/>
    </row>
    <row r="813" spans="3:4" x14ac:dyDescent="0.3">
      <c r="C813" s="71"/>
      <c r="D813" s="72"/>
    </row>
    <row r="814" spans="3:4" x14ac:dyDescent="0.3">
      <c r="C814" s="71"/>
      <c r="D814" s="72"/>
    </row>
    <row r="815" spans="3:4" x14ac:dyDescent="0.3">
      <c r="C815" s="71"/>
      <c r="D815" s="72"/>
    </row>
    <row r="816" spans="3:4" x14ac:dyDescent="0.3">
      <c r="C816" s="71"/>
      <c r="D816" s="72"/>
    </row>
    <row r="817" spans="3:4" x14ac:dyDescent="0.3">
      <c r="C817" s="71"/>
      <c r="D817" s="72"/>
    </row>
    <row r="818" spans="3:4" x14ac:dyDescent="0.3">
      <c r="C818" s="71"/>
      <c r="D818" s="72"/>
    </row>
    <row r="819" spans="3:4" x14ac:dyDescent="0.3">
      <c r="C819" s="71"/>
      <c r="D819" s="72"/>
    </row>
    <row r="820" spans="3:4" x14ac:dyDescent="0.3">
      <c r="C820" s="71"/>
      <c r="D820" s="72"/>
    </row>
    <row r="821" spans="3:4" x14ac:dyDescent="0.3">
      <c r="C821" s="71"/>
      <c r="D821" s="72"/>
    </row>
    <row r="822" spans="3:4" x14ac:dyDescent="0.3">
      <c r="C822" s="71"/>
      <c r="D822" s="72"/>
    </row>
    <row r="823" spans="3:4" x14ac:dyDescent="0.3">
      <c r="C823" s="71"/>
      <c r="D823" s="72"/>
    </row>
    <row r="824" spans="3:4" x14ac:dyDescent="0.3">
      <c r="C824" s="71"/>
      <c r="D824" s="72"/>
    </row>
    <row r="825" spans="3:4" x14ac:dyDescent="0.3">
      <c r="C825" s="71"/>
      <c r="D825" s="72"/>
    </row>
    <row r="826" spans="3:4" x14ac:dyDescent="0.3">
      <c r="C826" s="71"/>
      <c r="D826" s="72"/>
    </row>
    <row r="827" spans="3:4" x14ac:dyDescent="0.3">
      <c r="C827" s="71"/>
      <c r="D827" s="72"/>
    </row>
    <row r="828" spans="3:4" x14ac:dyDescent="0.3">
      <c r="C828" s="71"/>
      <c r="D828" s="72"/>
    </row>
    <row r="829" spans="3:4" x14ac:dyDescent="0.3">
      <c r="C829" s="71"/>
      <c r="D829" s="72"/>
    </row>
    <row r="830" spans="3:4" x14ac:dyDescent="0.3">
      <c r="C830" s="71"/>
      <c r="D830" s="72"/>
    </row>
    <row r="831" spans="3:4" x14ac:dyDescent="0.3">
      <c r="C831" s="71"/>
      <c r="D831" s="72"/>
    </row>
    <row r="832" spans="3:4" x14ac:dyDescent="0.3">
      <c r="C832" s="71"/>
      <c r="D832" s="72"/>
    </row>
    <row r="833" spans="3:4" x14ac:dyDescent="0.3">
      <c r="C833" s="71"/>
      <c r="D833" s="72"/>
    </row>
    <row r="834" spans="3:4" x14ac:dyDescent="0.3">
      <c r="C834" s="71"/>
      <c r="D834" s="72"/>
    </row>
    <row r="835" spans="3:4" x14ac:dyDescent="0.3">
      <c r="C835" s="71"/>
      <c r="D835" s="72"/>
    </row>
    <row r="836" spans="3:4" x14ac:dyDescent="0.3">
      <c r="C836" s="71"/>
      <c r="D836" s="72"/>
    </row>
    <row r="837" spans="3:4" x14ac:dyDescent="0.3">
      <c r="C837" s="71"/>
      <c r="D837" s="72"/>
    </row>
    <row r="838" spans="3:4" x14ac:dyDescent="0.3">
      <c r="C838" s="71"/>
      <c r="D838" s="72"/>
    </row>
    <row r="839" spans="3:4" x14ac:dyDescent="0.3">
      <c r="C839" s="71"/>
      <c r="D839" s="72"/>
    </row>
    <row r="840" spans="3:4" x14ac:dyDescent="0.3">
      <c r="C840" s="71"/>
      <c r="D840" s="72"/>
    </row>
    <row r="841" spans="3:4" x14ac:dyDescent="0.3">
      <c r="C841" s="71"/>
      <c r="D841" s="72"/>
    </row>
    <row r="842" spans="3:4" x14ac:dyDescent="0.3">
      <c r="C842" s="71"/>
      <c r="D842" s="72"/>
    </row>
    <row r="843" spans="3:4" x14ac:dyDescent="0.3">
      <c r="C843" s="71"/>
      <c r="D843" s="72"/>
    </row>
    <row r="844" spans="3:4" x14ac:dyDescent="0.3">
      <c r="C844" s="71"/>
      <c r="D844" s="72"/>
    </row>
    <row r="845" spans="3:4" x14ac:dyDescent="0.3">
      <c r="C845" s="71"/>
      <c r="D845" s="72"/>
    </row>
    <row r="846" spans="3:4" x14ac:dyDescent="0.3">
      <c r="C846" s="71"/>
      <c r="D846" s="72"/>
    </row>
    <row r="847" spans="3:4" x14ac:dyDescent="0.3">
      <c r="C847" s="71"/>
      <c r="D847" s="72"/>
    </row>
    <row r="848" spans="3:4" x14ac:dyDescent="0.3">
      <c r="C848" s="71"/>
      <c r="D848" s="72"/>
    </row>
    <row r="849" spans="3:4" x14ac:dyDescent="0.3">
      <c r="C849" s="71"/>
      <c r="D849" s="72"/>
    </row>
    <row r="850" spans="3:4" x14ac:dyDescent="0.3">
      <c r="C850" s="71"/>
      <c r="D850" s="72"/>
    </row>
    <row r="851" spans="3:4" x14ac:dyDescent="0.3">
      <c r="C851" s="71"/>
      <c r="D851" s="72"/>
    </row>
    <row r="852" spans="3:4" x14ac:dyDescent="0.3">
      <c r="C852" s="71"/>
      <c r="D852" s="72"/>
    </row>
    <row r="853" spans="3:4" x14ac:dyDescent="0.3">
      <c r="C853" s="71"/>
      <c r="D853" s="72"/>
    </row>
    <row r="854" spans="3:4" x14ac:dyDescent="0.3">
      <c r="C854" s="71"/>
      <c r="D854" s="72"/>
    </row>
    <row r="855" spans="3:4" x14ac:dyDescent="0.3">
      <c r="C855" s="71"/>
      <c r="D855" s="72"/>
    </row>
    <row r="856" spans="3:4" x14ac:dyDescent="0.3">
      <c r="C856" s="71"/>
      <c r="D856" s="72"/>
    </row>
    <row r="857" spans="3:4" x14ac:dyDescent="0.3">
      <c r="C857" s="71"/>
      <c r="D857" s="72"/>
    </row>
    <row r="858" spans="3:4" x14ac:dyDescent="0.3">
      <c r="C858" s="71"/>
      <c r="D858" s="72"/>
    </row>
    <row r="859" spans="3:4" x14ac:dyDescent="0.3">
      <c r="C859" s="71"/>
      <c r="D859" s="72"/>
    </row>
    <row r="860" spans="3:4" x14ac:dyDescent="0.3">
      <c r="C860" s="71"/>
      <c r="D860" s="72"/>
    </row>
    <row r="861" spans="3:4" x14ac:dyDescent="0.3">
      <c r="C861" s="71"/>
      <c r="D861" s="72"/>
    </row>
    <row r="862" spans="3:4" x14ac:dyDescent="0.3">
      <c r="C862" s="71"/>
      <c r="D862" s="72"/>
    </row>
    <row r="863" spans="3:4" x14ac:dyDescent="0.3">
      <c r="C863" s="71"/>
      <c r="D863" s="72"/>
    </row>
    <row r="864" spans="3:4" x14ac:dyDescent="0.3">
      <c r="C864" s="71"/>
      <c r="D864" s="72"/>
    </row>
    <row r="865" spans="3:4" x14ac:dyDescent="0.3">
      <c r="C865" s="71"/>
      <c r="D865" s="72"/>
    </row>
    <row r="866" spans="3:4" x14ac:dyDescent="0.3">
      <c r="C866" s="71"/>
      <c r="D866" s="72"/>
    </row>
    <row r="867" spans="3:4" x14ac:dyDescent="0.3">
      <c r="C867" s="71"/>
      <c r="D867" s="72"/>
    </row>
    <row r="868" spans="3:4" x14ac:dyDescent="0.3">
      <c r="C868" s="71"/>
      <c r="D868" s="72"/>
    </row>
    <row r="869" spans="3:4" x14ac:dyDescent="0.3">
      <c r="C869" s="71"/>
      <c r="D869" s="72"/>
    </row>
    <row r="870" spans="3:4" x14ac:dyDescent="0.3">
      <c r="C870" s="71"/>
      <c r="D870" s="72"/>
    </row>
    <row r="871" spans="3:4" x14ac:dyDescent="0.3">
      <c r="C871" s="71"/>
      <c r="D871" s="72"/>
    </row>
    <row r="872" spans="3:4" x14ac:dyDescent="0.3">
      <c r="C872" s="71"/>
      <c r="D872" s="72"/>
    </row>
    <row r="873" spans="3:4" x14ac:dyDescent="0.3">
      <c r="C873" s="71"/>
      <c r="D873" s="72"/>
    </row>
    <row r="874" spans="3:4" x14ac:dyDescent="0.3">
      <c r="C874" s="71"/>
      <c r="D874" s="72"/>
    </row>
    <row r="875" spans="3:4" x14ac:dyDescent="0.3">
      <c r="C875" s="71"/>
      <c r="D875" s="72"/>
    </row>
    <row r="876" spans="3:4" x14ac:dyDescent="0.3">
      <c r="C876" s="71"/>
      <c r="D876" s="72"/>
    </row>
    <row r="877" spans="3:4" x14ac:dyDescent="0.3">
      <c r="C877" s="71"/>
      <c r="D877" s="72"/>
    </row>
    <row r="878" spans="3:4" x14ac:dyDescent="0.3">
      <c r="C878" s="71"/>
      <c r="D878" s="72"/>
    </row>
    <row r="879" spans="3:4" x14ac:dyDescent="0.3">
      <c r="C879" s="71"/>
      <c r="D879" s="72"/>
    </row>
    <row r="880" spans="3:4" x14ac:dyDescent="0.3">
      <c r="C880" s="71"/>
      <c r="D880" s="72"/>
    </row>
    <row r="881" spans="3:4" x14ac:dyDescent="0.3">
      <c r="C881" s="71"/>
      <c r="D881" s="72"/>
    </row>
    <row r="882" spans="3:4" x14ac:dyDescent="0.3">
      <c r="C882" s="71"/>
      <c r="D882" s="72"/>
    </row>
    <row r="883" spans="3:4" x14ac:dyDescent="0.3">
      <c r="C883" s="71"/>
      <c r="D883" s="72"/>
    </row>
    <row r="884" spans="3:4" x14ac:dyDescent="0.3">
      <c r="C884" s="71"/>
      <c r="D884" s="72"/>
    </row>
    <row r="885" spans="3:4" x14ac:dyDescent="0.3">
      <c r="C885" s="71"/>
      <c r="D885" s="72"/>
    </row>
    <row r="886" spans="3:4" x14ac:dyDescent="0.3">
      <c r="C886" s="71"/>
      <c r="D886" s="72"/>
    </row>
    <row r="887" spans="3:4" x14ac:dyDescent="0.3">
      <c r="C887" s="71"/>
      <c r="D887" s="72"/>
    </row>
    <row r="888" spans="3:4" x14ac:dyDescent="0.3">
      <c r="C888" s="71"/>
      <c r="D888" s="72"/>
    </row>
    <row r="889" spans="3:4" x14ac:dyDescent="0.3">
      <c r="C889" s="71"/>
      <c r="D889" s="72"/>
    </row>
    <row r="890" spans="3:4" x14ac:dyDescent="0.3">
      <c r="C890" s="71"/>
      <c r="D890" s="72"/>
    </row>
    <row r="891" spans="3:4" x14ac:dyDescent="0.3">
      <c r="C891" s="71"/>
      <c r="D891" s="72"/>
    </row>
    <row r="892" spans="3:4" x14ac:dyDescent="0.3">
      <c r="C892" s="71"/>
      <c r="D892" s="72"/>
    </row>
    <row r="893" spans="3:4" x14ac:dyDescent="0.3">
      <c r="C893" s="71"/>
      <c r="D893" s="72"/>
    </row>
    <row r="894" spans="3:4" x14ac:dyDescent="0.3">
      <c r="C894" s="71"/>
      <c r="D894" s="72"/>
    </row>
    <row r="895" spans="3:4" x14ac:dyDescent="0.3">
      <c r="C895" s="71"/>
      <c r="D895" s="72"/>
    </row>
    <row r="896" spans="3:4" x14ac:dyDescent="0.3">
      <c r="C896" s="71"/>
      <c r="D896" s="72"/>
    </row>
    <row r="897" spans="3:4" x14ac:dyDescent="0.3">
      <c r="C897" s="71"/>
      <c r="D897" s="72"/>
    </row>
    <row r="898" spans="3:4" x14ac:dyDescent="0.3">
      <c r="C898" s="71"/>
      <c r="D898" s="72"/>
    </row>
    <row r="899" spans="3:4" x14ac:dyDescent="0.3">
      <c r="C899" s="71"/>
      <c r="D899" s="72"/>
    </row>
    <row r="900" spans="3:4" x14ac:dyDescent="0.3">
      <c r="C900" s="71"/>
      <c r="D900" s="72"/>
    </row>
    <row r="901" spans="3:4" x14ac:dyDescent="0.3">
      <c r="C901" s="71"/>
      <c r="D901" s="72"/>
    </row>
    <row r="902" spans="3:4" x14ac:dyDescent="0.3">
      <c r="C902" s="71"/>
      <c r="D902" s="72"/>
    </row>
    <row r="903" spans="3:4" x14ac:dyDescent="0.3">
      <c r="C903" s="71"/>
      <c r="D903" s="72"/>
    </row>
    <row r="904" spans="3:4" x14ac:dyDescent="0.3">
      <c r="C904" s="71"/>
      <c r="D904" s="72"/>
    </row>
    <row r="905" spans="3:4" x14ac:dyDescent="0.3">
      <c r="C905" s="71"/>
      <c r="D905" s="72"/>
    </row>
    <row r="906" spans="3:4" x14ac:dyDescent="0.3">
      <c r="C906" s="71"/>
      <c r="D906" s="72"/>
    </row>
    <row r="907" spans="3:4" x14ac:dyDescent="0.3">
      <c r="C907" s="71"/>
      <c r="D907" s="72"/>
    </row>
    <row r="908" spans="3:4" x14ac:dyDescent="0.3">
      <c r="C908" s="71"/>
      <c r="D908" s="72"/>
    </row>
    <row r="909" spans="3:4" x14ac:dyDescent="0.3">
      <c r="C909" s="71"/>
      <c r="D909" s="72"/>
    </row>
    <row r="910" spans="3:4" x14ac:dyDescent="0.3">
      <c r="C910" s="71"/>
      <c r="D910" s="72"/>
    </row>
    <row r="911" spans="3:4" x14ac:dyDescent="0.3">
      <c r="C911" s="71"/>
      <c r="D911" s="72"/>
    </row>
    <row r="912" spans="3:4" x14ac:dyDescent="0.3">
      <c r="C912" s="71"/>
      <c r="D912" s="72"/>
    </row>
    <row r="913" spans="3:4" x14ac:dyDescent="0.3">
      <c r="C913" s="71"/>
      <c r="D913" s="72"/>
    </row>
    <row r="914" spans="3:4" x14ac:dyDescent="0.3">
      <c r="C914" s="71"/>
      <c r="D914" s="72"/>
    </row>
    <row r="915" spans="3:4" x14ac:dyDescent="0.3">
      <c r="C915" s="71"/>
      <c r="D915" s="72"/>
    </row>
    <row r="916" spans="3:4" x14ac:dyDescent="0.3">
      <c r="C916" s="71"/>
      <c r="D916" s="72"/>
    </row>
    <row r="917" spans="3:4" x14ac:dyDescent="0.3">
      <c r="C917" s="71"/>
      <c r="D917" s="72"/>
    </row>
    <row r="918" spans="3:4" x14ac:dyDescent="0.3">
      <c r="C918" s="71"/>
      <c r="D918" s="72"/>
    </row>
    <row r="919" spans="3:4" x14ac:dyDescent="0.3">
      <c r="C919" s="71"/>
      <c r="D919" s="72"/>
    </row>
    <row r="920" spans="3:4" x14ac:dyDescent="0.3">
      <c r="C920" s="71"/>
      <c r="D920" s="72"/>
    </row>
    <row r="921" spans="3:4" x14ac:dyDescent="0.3">
      <c r="C921" s="71"/>
      <c r="D921" s="72"/>
    </row>
    <row r="922" spans="3:4" x14ac:dyDescent="0.3">
      <c r="C922" s="71"/>
      <c r="D922" s="72"/>
    </row>
    <row r="923" spans="3:4" x14ac:dyDescent="0.3">
      <c r="C923" s="71"/>
      <c r="D923" s="72"/>
    </row>
    <row r="924" spans="3:4" x14ac:dyDescent="0.3">
      <c r="C924" s="71"/>
      <c r="D924" s="72"/>
    </row>
    <row r="925" spans="3:4" x14ac:dyDescent="0.3">
      <c r="C925" s="71"/>
      <c r="D925" s="72"/>
    </row>
    <row r="926" spans="3:4" x14ac:dyDescent="0.3">
      <c r="C926" s="71"/>
      <c r="D926" s="72"/>
    </row>
    <row r="927" spans="3:4" x14ac:dyDescent="0.3">
      <c r="C927" s="71"/>
      <c r="D927" s="72"/>
    </row>
    <row r="928" spans="3:4" x14ac:dyDescent="0.3">
      <c r="C928" s="71"/>
      <c r="D928" s="72"/>
    </row>
    <row r="929" spans="3:4" x14ac:dyDescent="0.3">
      <c r="C929" s="71"/>
      <c r="D929" s="72"/>
    </row>
    <row r="930" spans="3:4" x14ac:dyDescent="0.3">
      <c r="C930" s="71"/>
      <c r="D930" s="72"/>
    </row>
    <row r="931" spans="3:4" x14ac:dyDescent="0.3">
      <c r="C931" s="71"/>
      <c r="D931" s="72"/>
    </row>
    <row r="932" spans="3:4" x14ac:dyDescent="0.3">
      <c r="C932" s="71"/>
      <c r="D932" s="72"/>
    </row>
    <row r="933" spans="3:4" x14ac:dyDescent="0.3">
      <c r="C933" s="71"/>
      <c r="D933" s="72"/>
    </row>
    <row r="934" spans="3:4" x14ac:dyDescent="0.3">
      <c r="C934" s="71"/>
      <c r="D934" s="72"/>
    </row>
    <row r="935" spans="3:4" x14ac:dyDescent="0.3">
      <c r="C935" s="71"/>
      <c r="D935" s="72"/>
    </row>
    <row r="936" spans="3:4" x14ac:dyDescent="0.3">
      <c r="C936" s="71"/>
      <c r="D936" s="72"/>
    </row>
    <row r="937" spans="3:4" x14ac:dyDescent="0.3">
      <c r="C937" s="71"/>
      <c r="D937" s="72"/>
    </row>
    <row r="938" spans="3:4" x14ac:dyDescent="0.3">
      <c r="C938" s="71"/>
      <c r="D938" s="72"/>
    </row>
    <row r="939" spans="3:4" x14ac:dyDescent="0.3">
      <c r="C939" s="71"/>
      <c r="D939" s="72"/>
    </row>
    <row r="940" spans="3:4" x14ac:dyDescent="0.3">
      <c r="C940" s="71"/>
      <c r="D940" s="72"/>
    </row>
    <row r="941" spans="3:4" x14ac:dyDescent="0.3">
      <c r="C941" s="71"/>
      <c r="D941" s="72"/>
    </row>
    <row r="942" spans="3:4" x14ac:dyDescent="0.3">
      <c r="C942" s="71"/>
      <c r="D942" s="72"/>
    </row>
    <row r="943" spans="3:4" x14ac:dyDescent="0.3">
      <c r="C943" s="71"/>
      <c r="D943" s="72"/>
    </row>
    <row r="944" spans="3:4" x14ac:dyDescent="0.3">
      <c r="C944" s="71"/>
      <c r="D944" s="72"/>
    </row>
    <row r="945" spans="3:4" x14ac:dyDescent="0.3">
      <c r="C945" s="71"/>
      <c r="D945" s="72"/>
    </row>
    <row r="946" spans="3:4" x14ac:dyDescent="0.3">
      <c r="C946" s="71"/>
      <c r="D946" s="72"/>
    </row>
    <row r="947" spans="3:4" x14ac:dyDescent="0.3">
      <c r="C947" s="71"/>
      <c r="D947" s="72"/>
    </row>
    <row r="948" spans="3:4" x14ac:dyDescent="0.3">
      <c r="C948" s="71"/>
      <c r="D948" s="72"/>
    </row>
    <row r="949" spans="3:4" x14ac:dyDescent="0.3">
      <c r="C949" s="71"/>
      <c r="D949" s="72"/>
    </row>
    <row r="950" spans="3:4" x14ac:dyDescent="0.3">
      <c r="C950" s="71"/>
      <c r="D950" s="72"/>
    </row>
    <row r="951" spans="3:4" x14ac:dyDescent="0.3">
      <c r="C951" s="71"/>
      <c r="D951" s="72"/>
    </row>
    <row r="952" spans="3:4" x14ac:dyDescent="0.3">
      <c r="C952" s="71"/>
      <c r="D952" s="72"/>
    </row>
    <row r="953" spans="3:4" x14ac:dyDescent="0.3">
      <c r="C953" s="71"/>
      <c r="D953" s="72"/>
    </row>
    <row r="954" spans="3:4" x14ac:dyDescent="0.3">
      <c r="C954" s="71"/>
      <c r="D954" s="72"/>
    </row>
    <row r="955" spans="3:4" x14ac:dyDescent="0.3">
      <c r="C955" s="71"/>
      <c r="D955" s="72"/>
    </row>
    <row r="956" spans="3:4" x14ac:dyDescent="0.3">
      <c r="C956" s="71"/>
      <c r="D956" s="72"/>
    </row>
    <row r="957" spans="3:4" x14ac:dyDescent="0.3">
      <c r="C957" s="71"/>
      <c r="D957" s="72"/>
    </row>
    <row r="958" spans="3:4" x14ac:dyDescent="0.3">
      <c r="C958" s="71"/>
      <c r="D958" s="72"/>
    </row>
    <row r="959" spans="3:4" x14ac:dyDescent="0.3">
      <c r="C959" s="71"/>
      <c r="D959" s="72"/>
    </row>
    <row r="960" spans="3:4" x14ac:dyDescent="0.3">
      <c r="C960" s="71"/>
      <c r="D960" s="72"/>
    </row>
    <row r="961" spans="3:4" x14ac:dyDescent="0.3">
      <c r="C961" s="71"/>
      <c r="D961" s="72"/>
    </row>
    <row r="962" spans="3:4" x14ac:dyDescent="0.3">
      <c r="C962" s="71"/>
      <c r="D962" s="72"/>
    </row>
    <row r="963" spans="3:4" x14ac:dyDescent="0.3">
      <c r="C963" s="71"/>
      <c r="D963" s="72"/>
    </row>
    <row r="964" spans="3:4" x14ac:dyDescent="0.3">
      <c r="C964" s="71"/>
      <c r="D964" s="72"/>
    </row>
    <row r="965" spans="3:4" x14ac:dyDescent="0.3">
      <c r="C965" s="71"/>
      <c r="D965" s="72"/>
    </row>
    <row r="966" spans="3:4" x14ac:dyDescent="0.3">
      <c r="C966" s="71"/>
      <c r="D966" s="72"/>
    </row>
    <row r="967" spans="3:4" x14ac:dyDescent="0.3">
      <c r="C967" s="71"/>
      <c r="D967" s="72"/>
    </row>
    <row r="968" spans="3:4" x14ac:dyDescent="0.3">
      <c r="C968" s="71"/>
      <c r="D968" s="72"/>
    </row>
    <row r="969" spans="3:4" x14ac:dyDescent="0.3">
      <c r="C969" s="71"/>
      <c r="D969" s="72"/>
    </row>
    <row r="970" spans="3:4" x14ac:dyDescent="0.3">
      <c r="C970" s="71"/>
      <c r="D970" s="72"/>
    </row>
    <row r="971" spans="3:4" x14ac:dyDescent="0.3">
      <c r="C971" s="71"/>
      <c r="D971" s="72"/>
    </row>
    <row r="972" spans="3:4" x14ac:dyDescent="0.3">
      <c r="C972" s="71"/>
      <c r="D972" s="72"/>
    </row>
    <row r="973" spans="3:4" x14ac:dyDescent="0.3">
      <c r="C973" s="71"/>
      <c r="D973" s="72"/>
    </row>
    <row r="974" spans="3:4" x14ac:dyDescent="0.3">
      <c r="C974" s="71"/>
      <c r="D974" s="72"/>
    </row>
    <row r="975" spans="3:4" x14ac:dyDescent="0.3">
      <c r="C975" s="71"/>
      <c r="D975" s="72"/>
    </row>
    <row r="976" spans="3:4" x14ac:dyDescent="0.3">
      <c r="C976" s="71"/>
      <c r="D976" s="72"/>
    </row>
    <row r="977" spans="3:4" x14ac:dyDescent="0.3">
      <c r="C977" s="71"/>
      <c r="D977" s="72"/>
    </row>
    <row r="978" spans="3:4" x14ac:dyDescent="0.3">
      <c r="C978" s="71"/>
      <c r="D978" s="72"/>
    </row>
    <row r="979" spans="3:4" x14ac:dyDescent="0.3">
      <c r="C979" s="71"/>
      <c r="D979" s="72"/>
    </row>
    <row r="980" spans="3:4" x14ac:dyDescent="0.3">
      <c r="C980" s="71"/>
      <c r="D980" s="72"/>
    </row>
    <row r="981" spans="3:4" x14ac:dyDescent="0.3">
      <c r="C981" s="71"/>
      <c r="D981" s="72"/>
    </row>
    <row r="982" spans="3:4" x14ac:dyDescent="0.3">
      <c r="C982" s="71"/>
      <c r="D982" s="72"/>
    </row>
    <row r="983" spans="3:4" x14ac:dyDescent="0.3">
      <c r="C983" s="71"/>
      <c r="D983" s="72"/>
    </row>
    <row r="984" spans="3:4" x14ac:dyDescent="0.3">
      <c r="C984" s="71"/>
      <c r="D984" s="72"/>
    </row>
    <row r="985" spans="3:4" x14ac:dyDescent="0.3">
      <c r="C985" s="71"/>
      <c r="D985" s="72"/>
    </row>
    <row r="986" spans="3:4" x14ac:dyDescent="0.3">
      <c r="C986" s="71"/>
      <c r="D986" s="72"/>
    </row>
    <row r="987" spans="3:4" x14ac:dyDescent="0.3">
      <c r="C987" s="71"/>
      <c r="D987" s="72"/>
    </row>
    <row r="988" spans="3:4" x14ac:dyDescent="0.3">
      <c r="C988" s="71"/>
      <c r="D988" s="72"/>
    </row>
    <row r="989" spans="3:4" x14ac:dyDescent="0.3">
      <c r="C989" s="71"/>
      <c r="D989" s="72"/>
    </row>
    <row r="990" spans="3:4" x14ac:dyDescent="0.3">
      <c r="C990" s="71"/>
      <c r="D990" s="72"/>
    </row>
    <row r="991" spans="3:4" x14ac:dyDescent="0.3">
      <c r="C991" s="71"/>
      <c r="D991" s="72"/>
    </row>
    <row r="992" spans="3:4" x14ac:dyDescent="0.3">
      <c r="C992" s="71"/>
      <c r="D992" s="72"/>
    </row>
    <row r="993" spans="3:4" x14ac:dyDescent="0.3">
      <c r="C993" s="71"/>
      <c r="D993" s="72"/>
    </row>
    <row r="994" spans="3:4" x14ac:dyDescent="0.3">
      <c r="C994" s="71"/>
      <c r="D994" s="72"/>
    </row>
    <row r="995" spans="3:4" x14ac:dyDescent="0.3">
      <c r="C995" s="71"/>
      <c r="D995" s="72"/>
    </row>
    <row r="996" spans="3:4" x14ac:dyDescent="0.3">
      <c r="C996" s="71"/>
      <c r="D996" s="72"/>
    </row>
    <row r="997" spans="3:4" x14ac:dyDescent="0.3">
      <c r="C997" s="71"/>
      <c r="D997" s="72"/>
    </row>
    <row r="998" spans="3:4" x14ac:dyDescent="0.3">
      <c r="C998" s="71"/>
      <c r="D998" s="72"/>
    </row>
    <row r="999" spans="3:4" x14ac:dyDescent="0.3">
      <c r="C999" s="71"/>
      <c r="D999" s="72"/>
    </row>
    <row r="1000" spans="3:4" x14ac:dyDescent="0.3">
      <c r="C1000" s="71"/>
      <c r="D1000" s="72"/>
    </row>
    <row r="1001" spans="3:4" x14ac:dyDescent="0.3">
      <c r="C1001" s="71"/>
      <c r="D1001" s="72"/>
    </row>
    <row r="1002" spans="3:4" x14ac:dyDescent="0.3">
      <c r="C1002" s="71"/>
      <c r="D1002" s="72"/>
    </row>
    <row r="1003" spans="3:4" x14ac:dyDescent="0.3">
      <c r="C1003" s="71"/>
      <c r="D1003" s="72"/>
    </row>
    <row r="1004" spans="3:4" x14ac:dyDescent="0.3">
      <c r="C1004" s="71"/>
      <c r="D1004" s="72"/>
    </row>
    <row r="1005" spans="3:4" x14ac:dyDescent="0.3">
      <c r="C1005" s="71"/>
      <c r="D1005" s="72"/>
    </row>
    <row r="1006" spans="3:4" x14ac:dyDescent="0.3">
      <c r="C1006" s="71"/>
      <c r="D1006" s="72"/>
    </row>
    <row r="1007" spans="3:4" x14ac:dyDescent="0.3">
      <c r="C1007" s="71"/>
      <c r="D1007" s="72"/>
    </row>
    <row r="1008" spans="3:4" x14ac:dyDescent="0.3">
      <c r="C1008" s="71"/>
      <c r="D1008" s="72"/>
    </row>
    <row r="1009" spans="3:4" x14ac:dyDescent="0.3">
      <c r="C1009" s="71"/>
      <c r="D1009" s="72"/>
    </row>
    <row r="1010" spans="3:4" x14ac:dyDescent="0.3">
      <c r="C1010" s="71"/>
      <c r="D1010" s="72"/>
    </row>
    <row r="1011" spans="3:4" x14ac:dyDescent="0.3">
      <c r="C1011" s="71"/>
      <c r="D1011" s="72"/>
    </row>
    <row r="1012" spans="3:4" x14ac:dyDescent="0.3">
      <c r="C1012" s="71"/>
      <c r="D1012" s="72"/>
    </row>
    <row r="1013" spans="3:4" x14ac:dyDescent="0.3">
      <c r="C1013" s="71"/>
      <c r="D1013" s="72"/>
    </row>
    <row r="1014" spans="3:4" x14ac:dyDescent="0.3">
      <c r="C1014" s="71"/>
      <c r="D1014" s="72"/>
    </row>
    <row r="1015" spans="3:4" x14ac:dyDescent="0.3">
      <c r="C1015" s="71"/>
      <c r="D1015" s="72"/>
    </row>
    <row r="1016" spans="3:4" x14ac:dyDescent="0.3">
      <c r="C1016" s="71"/>
      <c r="D1016" s="72"/>
    </row>
    <row r="1017" spans="3:4" x14ac:dyDescent="0.3">
      <c r="C1017" s="71"/>
      <c r="D1017" s="72"/>
    </row>
    <row r="1018" spans="3:4" x14ac:dyDescent="0.3">
      <c r="C1018" s="71"/>
      <c r="D1018" s="72"/>
    </row>
    <row r="1019" spans="3:4" x14ac:dyDescent="0.3">
      <c r="C1019" s="71"/>
      <c r="D1019" s="72"/>
    </row>
    <row r="1020" spans="3:4" x14ac:dyDescent="0.3">
      <c r="C1020" s="71"/>
      <c r="D1020" s="72"/>
    </row>
    <row r="1021" spans="3:4" x14ac:dyDescent="0.3">
      <c r="C1021" s="71"/>
      <c r="D1021" s="72"/>
    </row>
    <row r="1022" spans="3:4" x14ac:dyDescent="0.3">
      <c r="C1022" s="71"/>
      <c r="D1022" s="72"/>
    </row>
    <row r="1023" spans="3:4" x14ac:dyDescent="0.3">
      <c r="C1023" s="71"/>
      <c r="D1023" s="72"/>
    </row>
    <row r="1024" spans="3:4" x14ac:dyDescent="0.3">
      <c r="C1024" s="71"/>
      <c r="D1024" s="72"/>
    </row>
    <row r="1025" spans="3:4" x14ac:dyDescent="0.3">
      <c r="C1025" s="71"/>
      <c r="D1025" s="72"/>
    </row>
    <row r="1026" spans="3:4" x14ac:dyDescent="0.3">
      <c r="C1026" s="71"/>
      <c r="D1026" s="72"/>
    </row>
    <row r="1027" spans="3:4" x14ac:dyDescent="0.3">
      <c r="C1027" s="71"/>
      <c r="D1027" s="72"/>
    </row>
    <row r="1028" spans="3:4" x14ac:dyDescent="0.3">
      <c r="C1028" s="71"/>
      <c r="D1028" s="72"/>
    </row>
    <row r="1029" spans="3:4" x14ac:dyDescent="0.3">
      <c r="C1029" s="71"/>
      <c r="D1029" s="72"/>
    </row>
    <row r="1030" spans="3:4" x14ac:dyDescent="0.3">
      <c r="C1030" s="71"/>
      <c r="D1030" s="72"/>
    </row>
    <row r="1031" spans="3:4" x14ac:dyDescent="0.3">
      <c r="C1031" s="71"/>
      <c r="D1031" s="72"/>
    </row>
    <row r="1032" spans="3:4" x14ac:dyDescent="0.3">
      <c r="C1032" s="71"/>
      <c r="D1032" s="72"/>
    </row>
    <row r="1033" spans="3:4" x14ac:dyDescent="0.3">
      <c r="C1033" s="71"/>
      <c r="D1033" s="72"/>
    </row>
    <row r="1034" spans="3:4" x14ac:dyDescent="0.3">
      <c r="C1034" s="71"/>
      <c r="D1034" s="72"/>
    </row>
    <row r="1035" spans="3:4" x14ac:dyDescent="0.3">
      <c r="C1035" s="71"/>
      <c r="D1035" s="72"/>
    </row>
    <row r="1036" spans="3:4" x14ac:dyDescent="0.3">
      <c r="C1036" s="71"/>
      <c r="D1036" s="72"/>
    </row>
    <row r="1037" spans="3:4" x14ac:dyDescent="0.3">
      <c r="C1037" s="71"/>
      <c r="D1037" s="72"/>
    </row>
    <row r="1038" spans="3:4" x14ac:dyDescent="0.3">
      <c r="C1038" s="71"/>
      <c r="D1038" s="72"/>
    </row>
    <row r="1039" spans="3:4" x14ac:dyDescent="0.3">
      <c r="C1039" s="71"/>
      <c r="D1039" s="72"/>
    </row>
    <row r="1040" spans="3:4" x14ac:dyDescent="0.3">
      <c r="C1040" s="71"/>
      <c r="D1040" s="72"/>
    </row>
    <row r="1041" spans="3:4" x14ac:dyDescent="0.3">
      <c r="C1041" s="71"/>
      <c r="D1041" s="72"/>
    </row>
    <row r="1042" spans="3:4" x14ac:dyDescent="0.3">
      <c r="C1042" s="71"/>
      <c r="D1042" s="72"/>
    </row>
    <row r="1043" spans="3:4" x14ac:dyDescent="0.3">
      <c r="C1043" s="71"/>
      <c r="D1043" s="72"/>
    </row>
    <row r="1044" spans="3:4" x14ac:dyDescent="0.3">
      <c r="C1044" s="71"/>
      <c r="D1044" s="72"/>
    </row>
    <row r="1045" spans="3:4" x14ac:dyDescent="0.3">
      <c r="C1045" s="71"/>
      <c r="D1045" s="72"/>
    </row>
    <row r="1046" spans="3:4" x14ac:dyDescent="0.3">
      <c r="C1046" s="71"/>
      <c r="D1046" s="72"/>
    </row>
    <row r="1047" spans="3:4" x14ac:dyDescent="0.3">
      <c r="C1047" s="71"/>
      <c r="D1047" s="72"/>
    </row>
    <row r="1048" spans="3:4" x14ac:dyDescent="0.3">
      <c r="C1048" s="71"/>
      <c r="D1048" s="72"/>
    </row>
    <row r="1049" spans="3:4" x14ac:dyDescent="0.3">
      <c r="C1049" s="71"/>
      <c r="D1049" s="72"/>
    </row>
    <row r="1050" spans="3:4" x14ac:dyDescent="0.3">
      <c r="C1050" s="71"/>
      <c r="D1050" s="72"/>
    </row>
    <row r="1051" spans="3:4" x14ac:dyDescent="0.3">
      <c r="C1051" s="71"/>
      <c r="D1051" s="72"/>
    </row>
    <row r="1052" spans="3:4" x14ac:dyDescent="0.3">
      <c r="C1052" s="71"/>
      <c r="D1052" s="72"/>
    </row>
    <row r="1053" spans="3:4" x14ac:dyDescent="0.3">
      <c r="C1053" s="71"/>
      <c r="D1053" s="72"/>
    </row>
    <row r="1054" spans="3:4" x14ac:dyDescent="0.3">
      <c r="C1054" s="71"/>
      <c r="D1054" s="72"/>
    </row>
    <row r="1055" spans="3:4" x14ac:dyDescent="0.3">
      <c r="C1055" s="71"/>
      <c r="D1055" s="72"/>
    </row>
    <row r="1056" spans="3:4" x14ac:dyDescent="0.3">
      <c r="C1056" s="71"/>
      <c r="D1056" s="72"/>
    </row>
    <row r="1057" spans="3:4" x14ac:dyDescent="0.3">
      <c r="C1057" s="71"/>
      <c r="D1057" s="72"/>
    </row>
    <row r="1058" spans="3:4" x14ac:dyDescent="0.3">
      <c r="C1058" s="71"/>
      <c r="D1058" s="72"/>
    </row>
    <row r="1059" spans="3:4" x14ac:dyDescent="0.3">
      <c r="C1059" s="71"/>
      <c r="D1059" s="72"/>
    </row>
    <row r="1060" spans="3:4" x14ac:dyDescent="0.3">
      <c r="C1060" s="71"/>
      <c r="D1060" s="72"/>
    </row>
    <row r="1061" spans="3:4" x14ac:dyDescent="0.3">
      <c r="C1061" s="71"/>
      <c r="D1061" s="72"/>
    </row>
    <row r="1062" spans="3:4" x14ac:dyDescent="0.3">
      <c r="C1062" s="71"/>
      <c r="D1062" s="72"/>
    </row>
    <row r="1063" spans="3:4" x14ac:dyDescent="0.3">
      <c r="C1063" s="71"/>
      <c r="D1063" s="72"/>
    </row>
    <row r="1064" spans="3:4" x14ac:dyDescent="0.3">
      <c r="C1064" s="71"/>
      <c r="D1064" s="72"/>
    </row>
    <row r="1065" spans="3:4" x14ac:dyDescent="0.3">
      <c r="C1065" s="71"/>
      <c r="D1065" s="72"/>
    </row>
    <row r="1066" spans="3:4" x14ac:dyDescent="0.3">
      <c r="C1066" s="71"/>
      <c r="D1066" s="72"/>
    </row>
    <row r="1067" spans="3:4" x14ac:dyDescent="0.3">
      <c r="C1067" s="71"/>
      <c r="D1067" s="72"/>
    </row>
    <row r="1068" spans="3:4" x14ac:dyDescent="0.3">
      <c r="C1068" s="71"/>
      <c r="D1068" s="72"/>
    </row>
    <row r="1069" spans="3:4" x14ac:dyDescent="0.3">
      <c r="C1069" s="71"/>
      <c r="D1069" s="72"/>
    </row>
    <row r="1070" spans="3:4" x14ac:dyDescent="0.3">
      <c r="C1070" s="71"/>
      <c r="D1070" s="72"/>
    </row>
    <row r="1071" spans="3:4" x14ac:dyDescent="0.3">
      <c r="C1071" s="71"/>
      <c r="D1071" s="72"/>
    </row>
    <row r="1072" spans="3:4" x14ac:dyDescent="0.3">
      <c r="C1072" s="71"/>
      <c r="D1072" s="72"/>
    </row>
    <row r="1073" spans="3:4" x14ac:dyDescent="0.3">
      <c r="C1073" s="71"/>
      <c r="D1073" s="72"/>
    </row>
    <row r="1074" spans="3:4" x14ac:dyDescent="0.3">
      <c r="C1074" s="71"/>
      <c r="D1074" s="72"/>
    </row>
    <row r="1075" spans="3:4" x14ac:dyDescent="0.3">
      <c r="C1075" s="71"/>
      <c r="D1075" s="72"/>
    </row>
    <row r="1076" spans="3:4" x14ac:dyDescent="0.3">
      <c r="C1076" s="71"/>
      <c r="D1076" s="72"/>
    </row>
    <row r="1077" spans="3:4" x14ac:dyDescent="0.3">
      <c r="C1077" s="71"/>
      <c r="D1077" s="72"/>
    </row>
    <row r="1078" spans="3:4" x14ac:dyDescent="0.3">
      <c r="C1078" s="71"/>
      <c r="D1078" s="72"/>
    </row>
    <row r="1079" spans="3:4" x14ac:dyDescent="0.3">
      <c r="C1079" s="71"/>
      <c r="D1079" s="72"/>
    </row>
    <row r="1080" spans="3:4" x14ac:dyDescent="0.3">
      <c r="C1080" s="71"/>
      <c r="D1080" s="72"/>
    </row>
    <row r="1081" spans="3:4" x14ac:dyDescent="0.3">
      <c r="C1081" s="71"/>
      <c r="D1081" s="72"/>
    </row>
    <row r="1082" spans="3:4" x14ac:dyDescent="0.3">
      <c r="C1082" s="71"/>
      <c r="D1082" s="72"/>
    </row>
    <row r="1083" spans="3:4" x14ac:dyDescent="0.3">
      <c r="C1083" s="71"/>
      <c r="D1083" s="72"/>
    </row>
    <row r="1084" spans="3:4" x14ac:dyDescent="0.3">
      <c r="C1084" s="71"/>
      <c r="D1084" s="72"/>
    </row>
    <row r="1085" spans="3:4" x14ac:dyDescent="0.3">
      <c r="C1085" s="71"/>
      <c r="D1085" s="72"/>
    </row>
    <row r="1086" spans="3:4" x14ac:dyDescent="0.3">
      <c r="C1086" s="71"/>
      <c r="D1086" s="72"/>
    </row>
    <row r="1087" spans="3:4" x14ac:dyDescent="0.3">
      <c r="C1087" s="71"/>
      <c r="D1087" s="72"/>
    </row>
    <row r="1088" spans="3:4" x14ac:dyDescent="0.3">
      <c r="C1088" s="71"/>
      <c r="D1088" s="72"/>
    </row>
    <row r="1089" spans="3:4" x14ac:dyDescent="0.3">
      <c r="C1089" s="71"/>
      <c r="D1089" s="72"/>
    </row>
    <row r="1090" spans="3:4" x14ac:dyDescent="0.3">
      <c r="C1090" s="71"/>
      <c r="D1090" s="72"/>
    </row>
    <row r="1091" spans="3:4" x14ac:dyDescent="0.3">
      <c r="C1091" s="71"/>
      <c r="D1091" s="72"/>
    </row>
    <row r="1092" spans="3:4" x14ac:dyDescent="0.3">
      <c r="C1092" s="71"/>
      <c r="D1092" s="72"/>
    </row>
    <row r="1093" spans="3:4" x14ac:dyDescent="0.3">
      <c r="C1093" s="71"/>
      <c r="D1093" s="72"/>
    </row>
    <row r="1094" spans="3:4" x14ac:dyDescent="0.3">
      <c r="C1094" s="71"/>
      <c r="D1094" s="72"/>
    </row>
    <row r="1095" spans="3:4" x14ac:dyDescent="0.3">
      <c r="C1095" s="71"/>
      <c r="D1095" s="72"/>
    </row>
    <row r="1096" spans="3:4" x14ac:dyDescent="0.3">
      <c r="C1096" s="71"/>
      <c r="D1096" s="72"/>
    </row>
    <row r="1097" spans="3:4" x14ac:dyDescent="0.3">
      <c r="C1097" s="71"/>
      <c r="D1097" s="72"/>
    </row>
    <row r="1098" spans="3:4" x14ac:dyDescent="0.3">
      <c r="C1098" s="71"/>
      <c r="D1098" s="72"/>
    </row>
    <row r="1099" spans="3:4" x14ac:dyDescent="0.3">
      <c r="C1099" s="71"/>
      <c r="D1099" s="72"/>
    </row>
    <row r="1100" spans="3:4" x14ac:dyDescent="0.3">
      <c r="C1100" s="71"/>
      <c r="D1100" s="72"/>
    </row>
    <row r="1101" spans="3:4" x14ac:dyDescent="0.3">
      <c r="C1101" s="71"/>
      <c r="D1101" s="72"/>
    </row>
    <row r="1102" spans="3:4" x14ac:dyDescent="0.3">
      <c r="C1102" s="71"/>
      <c r="D1102" s="72"/>
    </row>
    <row r="1103" spans="3:4" x14ac:dyDescent="0.3">
      <c r="C1103" s="71"/>
      <c r="D1103" s="72"/>
    </row>
    <row r="1104" spans="3:4" x14ac:dyDescent="0.3">
      <c r="C1104" s="71"/>
      <c r="D1104" s="72"/>
    </row>
    <row r="1105" spans="3:4" x14ac:dyDescent="0.3">
      <c r="C1105" s="71"/>
      <c r="D1105" s="72"/>
    </row>
    <row r="1106" spans="3:4" x14ac:dyDescent="0.3">
      <c r="C1106" s="71"/>
      <c r="D1106" s="72"/>
    </row>
    <row r="1107" spans="3:4" x14ac:dyDescent="0.3">
      <c r="C1107" s="71"/>
      <c r="D1107" s="72"/>
    </row>
    <row r="1108" spans="3:4" x14ac:dyDescent="0.3">
      <c r="C1108" s="71"/>
      <c r="D1108" s="72"/>
    </row>
    <row r="1109" spans="3:4" x14ac:dyDescent="0.3">
      <c r="C1109" s="71"/>
      <c r="D1109" s="72"/>
    </row>
    <row r="1110" spans="3:4" x14ac:dyDescent="0.3">
      <c r="C1110" s="71"/>
      <c r="D1110" s="72"/>
    </row>
    <row r="1111" spans="3:4" x14ac:dyDescent="0.3">
      <c r="C1111" s="71"/>
      <c r="D1111" s="72"/>
    </row>
    <row r="1112" spans="3:4" x14ac:dyDescent="0.3">
      <c r="C1112" s="71"/>
      <c r="D1112" s="72"/>
    </row>
    <row r="1113" spans="3:4" x14ac:dyDescent="0.3">
      <c r="C1113" s="71"/>
      <c r="D1113" s="72"/>
    </row>
    <row r="1114" spans="3:4" x14ac:dyDescent="0.3">
      <c r="C1114" s="71"/>
      <c r="D1114" s="72"/>
    </row>
    <row r="1115" spans="3:4" x14ac:dyDescent="0.3">
      <c r="C1115" s="71"/>
      <c r="D1115" s="72"/>
    </row>
    <row r="1116" spans="3:4" x14ac:dyDescent="0.3">
      <c r="C1116" s="71"/>
      <c r="D1116" s="72"/>
    </row>
    <row r="1117" spans="3:4" x14ac:dyDescent="0.3">
      <c r="C1117" s="71"/>
      <c r="D1117" s="72"/>
    </row>
    <row r="1118" spans="3:4" x14ac:dyDescent="0.3">
      <c r="C1118" s="71"/>
      <c r="D1118" s="72"/>
    </row>
    <row r="1119" spans="3:4" x14ac:dyDescent="0.3">
      <c r="C1119" s="71"/>
      <c r="D1119" s="72"/>
    </row>
    <row r="1120" spans="3:4" x14ac:dyDescent="0.3">
      <c r="C1120" s="71"/>
      <c r="D1120" s="72"/>
    </row>
    <row r="1121" spans="3:4" x14ac:dyDescent="0.3">
      <c r="C1121" s="71"/>
      <c r="D1121" s="72"/>
    </row>
    <row r="1122" spans="3:4" x14ac:dyDescent="0.3">
      <c r="C1122" s="71"/>
      <c r="D1122" s="72"/>
    </row>
    <row r="1123" spans="3:4" x14ac:dyDescent="0.3">
      <c r="C1123" s="71"/>
      <c r="D1123" s="72"/>
    </row>
    <row r="1124" spans="3:4" x14ac:dyDescent="0.3">
      <c r="C1124" s="71"/>
      <c r="D1124" s="72"/>
    </row>
    <row r="1125" spans="3:4" x14ac:dyDescent="0.3">
      <c r="C1125" s="71"/>
      <c r="D1125" s="72"/>
    </row>
    <row r="1126" spans="3:4" x14ac:dyDescent="0.3">
      <c r="C1126" s="71"/>
      <c r="D1126" s="72"/>
    </row>
    <row r="1127" spans="3:4" x14ac:dyDescent="0.3">
      <c r="C1127" s="71"/>
      <c r="D1127" s="72"/>
    </row>
    <row r="1128" spans="3:4" x14ac:dyDescent="0.3">
      <c r="C1128" s="71"/>
      <c r="D1128" s="72"/>
    </row>
    <row r="1129" spans="3:4" x14ac:dyDescent="0.3">
      <c r="C1129" s="71"/>
      <c r="D1129" s="72"/>
    </row>
    <row r="1130" spans="3:4" x14ac:dyDescent="0.3">
      <c r="C1130" s="71"/>
      <c r="D1130" s="72"/>
    </row>
    <row r="1131" spans="3:4" x14ac:dyDescent="0.3">
      <c r="C1131" s="71"/>
      <c r="D1131" s="72"/>
    </row>
    <row r="1132" spans="3:4" x14ac:dyDescent="0.3">
      <c r="C1132" s="71"/>
      <c r="D1132" s="72"/>
    </row>
    <row r="1133" spans="3:4" x14ac:dyDescent="0.3">
      <c r="C1133" s="71"/>
      <c r="D1133" s="72"/>
    </row>
    <row r="1134" spans="3:4" x14ac:dyDescent="0.3">
      <c r="C1134" s="71"/>
      <c r="D1134" s="72"/>
    </row>
    <row r="1135" spans="3:4" x14ac:dyDescent="0.3">
      <c r="C1135" s="71"/>
      <c r="D1135" s="72"/>
    </row>
    <row r="1136" spans="3:4" x14ac:dyDescent="0.3">
      <c r="C1136" s="71"/>
      <c r="D1136" s="72"/>
    </row>
    <row r="1137" spans="3:4" x14ac:dyDescent="0.3">
      <c r="C1137" s="71"/>
      <c r="D1137" s="72"/>
    </row>
    <row r="1138" spans="3:4" x14ac:dyDescent="0.3">
      <c r="C1138" s="71"/>
      <c r="D1138" s="72"/>
    </row>
    <row r="1139" spans="3:4" x14ac:dyDescent="0.3">
      <c r="C1139" s="71"/>
      <c r="D1139" s="72"/>
    </row>
    <row r="1140" spans="3:4" x14ac:dyDescent="0.3">
      <c r="C1140" s="71"/>
      <c r="D1140" s="72"/>
    </row>
    <row r="1141" spans="3:4" x14ac:dyDescent="0.3">
      <c r="C1141" s="71"/>
      <c r="D1141" s="72"/>
    </row>
    <row r="1142" spans="3:4" x14ac:dyDescent="0.3">
      <c r="C1142" s="71"/>
      <c r="D1142" s="72"/>
    </row>
    <row r="1143" spans="3:4" x14ac:dyDescent="0.3">
      <c r="C1143" s="71"/>
      <c r="D1143" s="72"/>
    </row>
    <row r="1144" spans="3:4" x14ac:dyDescent="0.3">
      <c r="C1144" s="71"/>
      <c r="D1144" s="72"/>
    </row>
    <row r="1145" spans="3:4" x14ac:dyDescent="0.3">
      <c r="C1145" s="71"/>
      <c r="D1145" s="72"/>
    </row>
    <row r="1146" spans="3:4" x14ac:dyDescent="0.3">
      <c r="C1146" s="71"/>
      <c r="D1146" s="72"/>
    </row>
    <row r="1147" spans="3:4" x14ac:dyDescent="0.3">
      <c r="C1147" s="71"/>
      <c r="D1147" s="72"/>
    </row>
    <row r="1148" spans="3:4" x14ac:dyDescent="0.3">
      <c r="C1148" s="71"/>
      <c r="D1148" s="72"/>
    </row>
    <row r="1149" spans="3:4" x14ac:dyDescent="0.3">
      <c r="C1149" s="71"/>
      <c r="D1149" s="72"/>
    </row>
    <row r="1150" spans="3:4" x14ac:dyDescent="0.3">
      <c r="C1150" s="71"/>
      <c r="D1150" s="72"/>
    </row>
    <row r="1151" spans="3:4" x14ac:dyDescent="0.3">
      <c r="C1151" s="71"/>
      <c r="D1151" s="72"/>
    </row>
    <row r="1152" spans="3:4" x14ac:dyDescent="0.3">
      <c r="C1152" s="71"/>
      <c r="D1152" s="72"/>
    </row>
    <row r="1153" spans="3:4" x14ac:dyDescent="0.3">
      <c r="C1153" s="71"/>
      <c r="D1153" s="72"/>
    </row>
    <row r="1154" spans="3:4" x14ac:dyDescent="0.3">
      <c r="C1154" s="71"/>
      <c r="D1154" s="72"/>
    </row>
    <row r="1155" spans="3:4" x14ac:dyDescent="0.3">
      <c r="C1155" s="71"/>
      <c r="D1155" s="72"/>
    </row>
    <row r="1156" spans="3:4" x14ac:dyDescent="0.3">
      <c r="C1156" s="71"/>
      <c r="D1156" s="72"/>
    </row>
    <row r="1157" spans="3:4" x14ac:dyDescent="0.3">
      <c r="C1157" s="71"/>
      <c r="D1157" s="72"/>
    </row>
    <row r="1158" spans="3:4" x14ac:dyDescent="0.3">
      <c r="C1158" s="71"/>
      <c r="D1158" s="72"/>
    </row>
    <row r="1159" spans="3:4" x14ac:dyDescent="0.3">
      <c r="C1159" s="71"/>
      <c r="D1159" s="72"/>
    </row>
    <row r="1160" spans="3:4" x14ac:dyDescent="0.3">
      <c r="C1160" s="71"/>
      <c r="D1160" s="72"/>
    </row>
    <row r="1161" spans="3:4" x14ac:dyDescent="0.3">
      <c r="C1161" s="71"/>
      <c r="D1161" s="72"/>
    </row>
    <row r="1162" spans="3:4" x14ac:dyDescent="0.3">
      <c r="C1162" s="71"/>
      <c r="D1162" s="72"/>
    </row>
    <row r="1163" spans="3:4" x14ac:dyDescent="0.3">
      <c r="C1163" s="71"/>
      <c r="D1163" s="72"/>
    </row>
    <row r="1164" spans="3:4" x14ac:dyDescent="0.3">
      <c r="C1164" s="71"/>
      <c r="D1164" s="72"/>
    </row>
    <row r="1165" spans="3:4" x14ac:dyDescent="0.3">
      <c r="C1165" s="71"/>
      <c r="D1165" s="72"/>
    </row>
    <row r="1166" spans="3:4" x14ac:dyDescent="0.3">
      <c r="C1166" s="71"/>
      <c r="D1166" s="72"/>
    </row>
    <row r="1167" spans="3:4" x14ac:dyDescent="0.3">
      <c r="C1167" s="71"/>
      <c r="D1167" s="72"/>
    </row>
    <row r="1168" spans="3:4" x14ac:dyDescent="0.3">
      <c r="C1168" s="71"/>
      <c r="D1168" s="72"/>
    </row>
    <row r="1169" spans="3:4" x14ac:dyDescent="0.3">
      <c r="C1169" s="71"/>
      <c r="D1169" s="72"/>
    </row>
    <row r="1170" spans="3:4" x14ac:dyDescent="0.3">
      <c r="C1170" s="71"/>
      <c r="D1170" s="72"/>
    </row>
    <row r="1171" spans="3:4" x14ac:dyDescent="0.3">
      <c r="C1171" s="71"/>
      <c r="D1171" s="72"/>
    </row>
    <row r="1172" spans="3:4" x14ac:dyDescent="0.3">
      <c r="C1172" s="71"/>
      <c r="D1172" s="72"/>
    </row>
    <row r="1173" spans="3:4" x14ac:dyDescent="0.3">
      <c r="C1173" s="71"/>
      <c r="D1173" s="72"/>
    </row>
    <row r="1174" spans="3:4" x14ac:dyDescent="0.3">
      <c r="C1174" s="71"/>
      <c r="D1174" s="72"/>
    </row>
    <row r="1175" spans="3:4" x14ac:dyDescent="0.3">
      <c r="C1175" s="71"/>
      <c r="D1175" s="72"/>
    </row>
    <row r="1176" spans="3:4" x14ac:dyDescent="0.3">
      <c r="C1176" s="71"/>
      <c r="D1176" s="72"/>
    </row>
    <row r="1177" spans="3:4" x14ac:dyDescent="0.3">
      <c r="C1177" s="71"/>
      <c r="D1177" s="72"/>
    </row>
    <row r="1178" spans="3:4" x14ac:dyDescent="0.3">
      <c r="C1178" s="71"/>
      <c r="D1178" s="72"/>
    </row>
    <row r="1179" spans="3:4" x14ac:dyDescent="0.3">
      <c r="C1179" s="71"/>
      <c r="D1179" s="72"/>
    </row>
    <row r="1180" spans="3:4" x14ac:dyDescent="0.3">
      <c r="C1180" s="71"/>
      <c r="D1180" s="72"/>
    </row>
    <row r="1181" spans="3:4" x14ac:dyDescent="0.3">
      <c r="C1181" s="71"/>
      <c r="D1181" s="72"/>
    </row>
    <row r="1182" spans="3:4" x14ac:dyDescent="0.3">
      <c r="C1182" s="71"/>
      <c r="D1182" s="72"/>
    </row>
    <row r="1183" spans="3:4" x14ac:dyDescent="0.3">
      <c r="C1183" s="71"/>
      <c r="D1183" s="72"/>
    </row>
    <row r="1184" spans="3:4" x14ac:dyDescent="0.3">
      <c r="C1184" s="71"/>
      <c r="D1184" s="72"/>
    </row>
    <row r="1185" spans="3:4" x14ac:dyDescent="0.3">
      <c r="C1185" s="71"/>
      <c r="D1185" s="72"/>
    </row>
    <row r="1186" spans="3:4" x14ac:dyDescent="0.3">
      <c r="C1186" s="71"/>
      <c r="D1186" s="72"/>
    </row>
    <row r="1187" spans="3:4" x14ac:dyDescent="0.3">
      <c r="C1187" s="71"/>
      <c r="D1187" s="72"/>
    </row>
    <row r="1188" spans="3:4" x14ac:dyDescent="0.3">
      <c r="C1188" s="71"/>
      <c r="D1188" s="72"/>
    </row>
    <row r="1189" spans="3:4" x14ac:dyDescent="0.3">
      <c r="C1189" s="71"/>
      <c r="D1189" s="72"/>
    </row>
    <row r="1190" spans="3:4" x14ac:dyDescent="0.3">
      <c r="C1190" s="71"/>
      <c r="D1190" s="72"/>
    </row>
    <row r="1191" spans="3:4" x14ac:dyDescent="0.3">
      <c r="C1191" s="71"/>
      <c r="D1191" s="72"/>
    </row>
    <row r="1192" spans="3:4" x14ac:dyDescent="0.3">
      <c r="C1192" s="71"/>
      <c r="D1192" s="72"/>
    </row>
    <row r="1193" spans="3:4" x14ac:dyDescent="0.3">
      <c r="C1193" s="71"/>
      <c r="D1193" s="72"/>
    </row>
    <row r="1194" spans="3:4" x14ac:dyDescent="0.3">
      <c r="C1194" s="71"/>
      <c r="D1194" s="72"/>
    </row>
    <row r="1195" spans="3:4" x14ac:dyDescent="0.3">
      <c r="C1195" s="71"/>
      <c r="D1195" s="72"/>
    </row>
    <row r="1196" spans="3:4" x14ac:dyDescent="0.3">
      <c r="C1196" s="71"/>
      <c r="D1196" s="72"/>
    </row>
    <row r="1197" spans="3:4" x14ac:dyDescent="0.3">
      <c r="C1197" s="71"/>
      <c r="D1197" s="72"/>
    </row>
    <row r="1198" spans="3:4" x14ac:dyDescent="0.3">
      <c r="C1198" s="71"/>
      <c r="D1198" s="72"/>
    </row>
    <row r="1199" spans="3:4" x14ac:dyDescent="0.3">
      <c r="C1199" s="71"/>
      <c r="D1199" s="72"/>
    </row>
    <row r="1200" spans="3:4" x14ac:dyDescent="0.3">
      <c r="C1200" s="71"/>
      <c r="D1200" s="72"/>
    </row>
    <row r="1201" spans="3:4" x14ac:dyDescent="0.3">
      <c r="C1201" s="71"/>
      <c r="D1201" s="72"/>
    </row>
    <row r="1202" spans="3:4" x14ac:dyDescent="0.3">
      <c r="C1202" s="71"/>
      <c r="D1202" s="72"/>
    </row>
    <row r="1203" spans="3:4" x14ac:dyDescent="0.3">
      <c r="C1203" s="71"/>
      <c r="D1203" s="72"/>
    </row>
    <row r="1204" spans="3:4" x14ac:dyDescent="0.3">
      <c r="C1204" s="71"/>
      <c r="D1204" s="72"/>
    </row>
    <row r="1205" spans="3:4" x14ac:dyDescent="0.3">
      <c r="C1205" s="71"/>
      <c r="D1205" s="72"/>
    </row>
    <row r="1206" spans="3:4" x14ac:dyDescent="0.3">
      <c r="C1206" s="71"/>
      <c r="D1206" s="72"/>
    </row>
    <row r="1207" spans="3:4" x14ac:dyDescent="0.3">
      <c r="C1207" s="71"/>
      <c r="D1207" s="72"/>
    </row>
    <row r="1208" spans="3:4" x14ac:dyDescent="0.3">
      <c r="C1208" s="71"/>
      <c r="D1208" s="72"/>
    </row>
    <row r="1209" spans="3:4" x14ac:dyDescent="0.3">
      <c r="C1209" s="71"/>
      <c r="D1209" s="72"/>
    </row>
    <row r="1210" spans="3:4" x14ac:dyDescent="0.3">
      <c r="C1210" s="71"/>
      <c r="D1210" s="72"/>
    </row>
    <row r="1211" spans="3:4" x14ac:dyDescent="0.3">
      <c r="C1211" s="71"/>
      <c r="D1211" s="72"/>
    </row>
    <row r="1212" spans="3:4" x14ac:dyDescent="0.3">
      <c r="C1212" s="71"/>
      <c r="D1212" s="72"/>
    </row>
    <row r="1213" spans="3:4" x14ac:dyDescent="0.3">
      <c r="C1213" s="71"/>
      <c r="D1213" s="72"/>
    </row>
    <row r="1214" spans="3:4" x14ac:dyDescent="0.3">
      <c r="C1214" s="71"/>
      <c r="D1214" s="72"/>
    </row>
    <row r="1215" spans="3:4" x14ac:dyDescent="0.3">
      <c r="C1215" s="71"/>
      <c r="D1215" s="72"/>
    </row>
    <row r="1216" spans="3:4" x14ac:dyDescent="0.3">
      <c r="C1216" s="71"/>
      <c r="D1216" s="72"/>
    </row>
    <row r="1217" spans="3:4" x14ac:dyDescent="0.3">
      <c r="C1217" s="71"/>
      <c r="D1217" s="72"/>
    </row>
    <row r="1218" spans="3:4" x14ac:dyDescent="0.3">
      <c r="C1218" s="71"/>
      <c r="D1218" s="72"/>
    </row>
    <row r="1219" spans="3:4" x14ac:dyDescent="0.3">
      <c r="C1219" s="71"/>
      <c r="D1219" s="72"/>
    </row>
    <row r="1220" spans="3:4" x14ac:dyDescent="0.3">
      <c r="C1220" s="71"/>
      <c r="D1220" s="72"/>
    </row>
    <row r="1221" spans="3:4" x14ac:dyDescent="0.3">
      <c r="C1221" s="71"/>
      <c r="D1221" s="72"/>
    </row>
    <row r="1222" spans="3:4" x14ac:dyDescent="0.3">
      <c r="C1222" s="71"/>
      <c r="D1222" s="72"/>
    </row>
    <row r="1223" spans="3:4" x14ac:dyDescent="0.3">
      <c r="C1223" s="71"/>
      <c r="D1223" s="72"/>
    </row>
    <row r="1224" spans="3:4" x14ac:dyDescent="0.3">
      <c r="C1224" s="71"/>
      <c r="D1224" s="72"/>
    </row>
    <row r="1225" spans="3:4" x14ac:dyDescent="0.3">
      <c r="C1225" s="71"/>
      <c r="D1225" s="72"/>
    </row>
    <row r="1226" spans="3:4" x14ac:dyDescent="0.3">
      <c r="C1226" s="71"/>
      <c r="D1226" s="72"/>
    </row>
    <row r="1227" spans="3:4" x14ac:dyDescent="0.3">
      <c r="C1227" s="71"/>
      <c r="D1227" s="72"/>
    </row>
    <row r="1228" spans="3:4" x14ac:dyDescent="0.3">
      <c r="C1228" s="71"/>
      <c r="D1228" s="72"/>
    </row>
    <row r="1229" spans="3:4" x14ac:dyDescent="0.3">
      <c r="C1229" s="71"/>
      <c r="D1229" s="72"/>
    </row>
    <row r="1230" spans="3:4" x14ac:dyDescent="0.3">
      <c r="C1230" s="71"/>
      <c r="D1230" s="72"/>
    </row>
    <row r="1231" spans="3:4" x14ac:dyDescent="0.3">
      <c r="C1231" s="71"/>
      <c r="D1231" s="72"/>
    </row>
    <row r="1232" spans="3:4" x14ac:dyDescent="0.3">
      <c r="C1232" s="71"/>
      <c r="D1232" s="72"/>
    </row>
    <row r="1233" spans="3:4" x14ac:dyDescent="0.3">
      <c r="C1233" s="71"/>
      <c r="D1233" s="72"/>
    </row>
    <row r="1234" spans="3:4" x14ac:dyDescent="0.3">
      <c r="C1234" s="71"/>
      <c r="D1234" s="72"/>
    </row>
    <row r="1235" spans="3:4" x14ac:dyDescent="0.3">
      <c r="C1235" s="71"/>
      <c r="D1235" s="72"/>
    </row>
    <row r="1236" spans="3:4" x14ac:dyDescent="0.3">
      <c r="C1236" s="71"/>
      <c r="D1236" s="72"/>
    </row>
    <row r="1237" spans="3:4" x14ac:dyDescent="0.3">
      <c r="C1237" s="71"/>
      <c r="D1237" s="72"/>
    </row>
    <row r="1238" spans="3:4" x14ac:dyDescent="0.3">
      <c r="C1238" s="71"/>
      <c r="D1238" s="72"/>
    </row>
    <row r="1239" spans="3:4" x14ac:dyDescent="0.3">
      <c r="C1239" s="71"/>
      <c r="D1239" s="72"/>
    </row>
    <row r="1240" spans="3:4" x14ac:dyDescent="0.3">
      <c r="C1240" s="71"/>
      <c r="D1240" s="72"/>
    </row>
    <row r="1241" spans="3:4" x14ac:dyDescent="0.3">
      <c r="C1241" s="71"/>
      <c r="D1241" s="72"/>
    </row>
    <row r="1242" spans="3:4" x14ac:dyDescent="0.3">
      <c r="C1242" s="71"/>
      <c r="D1242" s="72"/>
    </row>
    <row r="1243" spans="3:4" x14ac:dyDescent="0.3">
      <c r="C1243" s="71"/>
      <c r="D1243" s="72"/>
    </row>
    <row r="1244" spans="3:4" x14ac:dyDescent="0.3">
      <c r="C1244" s="71"/>
      <c r="D1244" s="72"/>
    </row>
    <row r="1245" spans="3:4" x14ac:dyDescent="0.3">
      <c r="C1245" s="71"/>
      <c r="D1245" s="72"/>
    </row>
    <row r="1246" spans="3:4" x14ac:dyDescent="0.3">
      <c r="C1246" s="71"/>
      <c r="D1246" s="72"/>
    </row>
    <row r="1247" spans="3:4" x14ac:dyDescent="0.3">
      <c r="C1247" s="71"/>
      <c r="D1247" s="72"/>
    </row>
    <row r="1248" spans="3:4" x14ac:dyDescent="0.3">
      <c r="C1248" s="71"/>
      <c r="D1248" s="72"/>
    </row>
    <row r="1249" spans="3:4" x14ac:dyDescent="0.3">
      <c r="C1249" s="71"/>
      <c r="D1249" s="72"/>
    </row>
    <row r="1250" spans="3:4" x14ac:dyDescent="0.3">
      <c r="C1250" s="71"/>
      <c r="D1250" s="72"/>
    </row>
    <row r="1251" spans="3:4" x14ac:dyDescent="0.3">
      <c r="C1251" s="71"/>
      <c r="D1251" s="72"/>
    </row>
    <row r="1252" spans="3:4" x14ac:dyDescent="0.3">
      <c r="C1252" s="71"/>
      <c r="D1252" s="72"/>
    </row>
    <row r="1253" spans="3:4" x14ac:dyDescent="0.3">
      <c r="C1253" s="71"/>
      <c r="D1253" s="72"/>
    </row>
    <row r="1254" spans="3:4" x14ac:dyDescent="0.3">
      <c r="C1254" s="71"/>
      <c r="D1254" s="72"/>
    </row>
    <row r="1255" spans="3:4" x14ac:dyDescent="0.3">
      <c r="C1255" s="71"/>
      <c r="D1255" s="72"/>
    </row>
    <row r="1256" spans="3:4" x14ac:dyDescent="0.3">
      <c r="C1256" s="71"/>
      <c r="D1256" s="72"/>
    </row>
    <row r="1257" spans="3:4" x14ac:dyDescent="0.3">
      <c r="C1257" s="71"/>
      <c r="D1257" s="72"/>
    </row>
    <row r="1258" spans="3:4" x14ac:dyDescent="0.3">
      <c r="C1258" s="71"/>
      <c r="D1258" s="72"/>
    </row>
    <row r="1259" spans="3:4" x14ac:dyDescent="0.3">
      <c r="C1259" s="71"/>
      <c r="D1259" s="72"/>
    </row>
    <row r="1260" spans="3:4" x14ac:dyDescent="0.3">
      <c r="C1260" s="71"/>
      <c r="D1260" s="72"/>
    </row>
    <row r="1261" spans="3:4" x14ac:dyDescent="0.3">
      <c r="C1261" s="71"/>
      <c r="D1261" s="72"/>
    </row>
    <row r="1262" spans="3:4" x14ac:dyDescent="0.3">
      <c r="C1262" s="71"/>
      <c r="D1262" s="72"/>
    </row>
    <row r="1263" spans="3:4" x14ac:dyDescent="0.3">
      <c r="C1263" s="71"/>
      <c r="D1263" s="72"/>
    </row>
    <row r="1264" spans="3:4" x14ac:dyDescent="0.3">
      <c r="C1264" s="71"/>
      <c r="D1264" s="72"/>
    </row>
    <row r="1265" spans="3:4" x14ac:dyDescent="0.3">
      <c r="C1265" s="71"/>
      <c r="D1265" s="72"/>
    </row>
    <row r="1266" spans="3:4" x14ac:dyDescent="0.3">
      <c r="C1266" s="71"/>
      <c r="D1266" s="72"/>
    </row>
    <row r="1267" spans="3:4" x14ac:dyDescent="0.3">
      <c r="C1267" s="71"/>
      <c r="D1267" s="72"/>
    </row>
    <row r="1268" spans="3:4" x14ac:dyDescent="0.3">
      <c r="C1268" s="71"/>
      <c r="D1268" s="72"/>
    </row>
    <row r="1269" spans="3:4" x14ac:dyDescent="0.3">
      <c r="C1269" s="71"/>
      <c r="D1269" s="72"/>
    </row>
    <row r="1270" spans="3:4" x14ac:dyDescent="0.3">
      <c r="C1270" s="71"/>
      <c r="D1270" s="72"/>
    </row>
    <row r="1271" spans="3:4" x14ac:dyDescent="0.3">
      <c r="C1271" s="71"/>
      <c r="D1271" s="72"/>
    </row>
    <row r="1272" spans="3:4" x14ac:dyDescent="0.3">
      <c r="C1272" s="71"/>
      <c r="D1272" s="72"/>
    </row>
    <row r="1273" spans="3:4" x14ac:dyDescent="0.3">
      <c r="C1273" s="71"/>
      <c r="D1273" s="72"/>
    </row>
    <row r="1274" spans="3:4" x14ac:dyDescent="0.3">
      <c r="C1274" s="71"/>
      <c r="D1274" s="72"/>
    </row>
    <row r="1275" spans="3:4" x14ac:dyDescent="0.3">
      <c r="C1275" s="71"/>
      <c r="D1275" s="72"/>
    </row>
    <row r="1276" spans="3:4" x14ac:dyDescent="0.3">
      <c r="C1276" s="71"/>
      <c r="D1276" s="72"/>
    </row>
    <row r="1277" spans="3:4" x14ac:dyDescent="0.3">
      <c r="C1277" s="71"/>
      <c r="D1277" s="72"/>
    </row>
    <row r="1278" spans="3:4" x14ac:dyDescent="0.3">
      <c r="C1278" s="71"/>
      <c r="D1278" s="72"/>
    </row>
    <row r="1279" spans="3:4" x14ac:dyDescent="0.3">
      <c r="C1279" s="71"/>
      <c r="D1279" s="72"/>
    </row>
    <row r="1280" spans="3:4" x14ac:dyDescent="0.3">
      <c r="C1280" s="71"/>
      <c r="D1280" s="72"/>
    </row>
    <row r="1281" spans="3:4" x14ac:dyDescent="0.3">
      <c r="C1281" s="71"/>
      <c r="D1281" s="72"/>
    </row>
    <row r="1282" spans="3:4" x14ac:dyDescent="0.3">
      <c r="C1282" s="71"/>
      <c r="D1282" s="72"/>
    </row>
    <row r="1283" spans="3:4" x14ac:dyDescent="0.3">
      <c r="C1283" s="71"/>
      <c r="D1283" s="72"/>
    </row>
    <row r="1284" spans="3:4" x14ac:dyDescent="0.3">
      <c r="C1284" s="71"/>
      <c r="D1284" s="72"/>
    </row>
    <row r="1285" spans="3:4" x14ac:dyDescent="0.3">
      <c r="C1285" s="71"/>
      <c r="D1285" s="72"/>
    </row>
    <row r="1286" spans="3:4" x14ac:dyDescent="0.3">
      <c r="C1286" s="71"/>
      <c r="D1286" s="72"/>
    </row>
    <row r="1287" spans="3:4" x14ac:dyDescent="0.3">
      <c r="C1287" s="71"/>
      <c r="D1287" s="72"/>
    </row>
    <row r="1288" spans="3:4" x14ac:dyDescent="0.3">
      <c r="C1288" s="71"/>
      <c r="D1288" s="72"/>
    </row>
    <row r="1289" spans="3:4" x14ac:dyDescent="0.3">
      <c r="C1289" s="71"/>
      <c r="D1289" s="72"/>
    </row>
    <row r="1290" spans="3:4" x14ac:dyDescent="0.3">
      <c r="C1290" s="71"/>
      <c r="D1290" s="72"/>
    </row>
    <row r="1291" spans="3:4" x14ac:dyDescent="0.3">
      <c r="C1291" s="71"/>
      <c r="D1291" s="72"/>
    </row>
    <row r="1292" spans="3:4" x14ac:dyDescent="0.3">
      <c r="C1292" s="71"/>
      <c r="D1292" s="72"/>
    </row>
    <row r="1293" spans="3:4" x14ac:dyDescent="0.3">
      <c r="C1293" s="71"/>
      <c r="D1293" s="72"/>
    </row>
    <row r="1294" spans="3:4" x14ac:dyDescent="0.3">
      <c r="C1294" s="71"/>
      <c r="D1294" s="72"/>
    </row>
    <row r="1295" spans="3:4" x14ac:dyDescent="0.3">
      <c r="C1295" s="71"/>
      <c r="D1295" s="72"/>
    </row>
    <row r="1296" spans="3:4" x14ac:dyDescent="0.3">
      <c r="C1296" s="71"/>
      <c r="D1296" s="72"/>
    </row>
    <row r="1297" spans="3:4" x14ac:dyDescent="0.3">
      <c r="C1297" s="71"/>
      <c r="D1297" s="72"/>
    </row>
    <row r="1298" spans="3:4" x14ac:dyDescent="0.3">
      <c r="C1298" s="71"/>
      <c r="D1298" s="72"/>
    </row>
    <row r="1299" spans="3:4" x14ac:dyDescent="0.3">
      <c r="C1299" s="71"/>
      <c r="D1299" s="72"/>
    </row>
    <row r="1300" spans="3:4" x14ac:dyDescent="0.3">
      <c r="C1300" s="71"/>
      <c r="D1300" s="72"/>
    </row>
    <row r="1301" spans="3:4" x14ac:dyDescent="0.3">
      <c r="C1301" s="71"/>
      <c r="D1301" s="72"/>
    </row>
    <row r="1302" spans="3:4" x14ac:dyDescent="0.3">
      <c r="C1302" s="71"/>
      <c r="D1302" s="72"/>
    </row>
    <row r="1303" spans="3:4" x14ac:dyDescent="0.3">
      <c r="C1303" s="71"/>
      <c r="D1303" s="72"/>
    </row>
    <row r="1304" spans="3:4" x14ac:dyDescent="0.3">
      <c r="C1304" s="71"/>
      <c r="D1304" s="72"/>
    </row>
    <row r="1305" spans="3:4" x14ac:dyDescent="0.3">
      <c r="C1305" s="71"/>
      <c r="D1305" s="72"/>
    </row>
    <row r="1306" spans="3:4" x14ac:dyDescent="0.3">
      <c r="C1306" s="71"/>
      <c r="D1306" s="72"/>
    </row>
    <row r="1307" spans="3:4" x14ac:dyDescent="0.3">
      <c r="C1307" s="71"/>
      <c r="D1307" s="72"/>
    </row>
    <row r="1308" spans="3:4" x14ac:dyDescent="0.3">
      <c r="C1308" s="71"/>
      <c r="D1308" s="72"/>
    </row>
    <row r="1309" spans="3:4" x14ac:dyDescent="0.3">
      <c r="C1309" s="71"/>
      <c r="D1309" s="72"/>
    </row>
    <row r="1310" spans="3:4" x14ac:dyDescent="0.3">
      <c r="C1310" s="71"/>
      <c r="D1310" s="72"/>
    </row>
    <row r="1311" spans="3:4" x14ac:dyDescent="0.3">
      <c r="C1311" s="71"/>
      <c r="D1311" s="72"/>
    </row>
    <row r="1312" spans="3:4" x14ac:dyDescent="0.3">
      <c r="C1312" s="71"/>
      <c r="D1312" s="72"/>
    </row>
    <row r="1313" spans="3:4" x14ac:dyDescent="0.3">
      <c r="C1313" s="71"/>
      <c r="D1313" s="72"/>
    </row>
    <row r="1314" spans="3:4" x14ac:dyDescent="0.3">
      <c r="C1314" s="71"/>
      <c r="D1314" s="72"/>
    </row>
    <row r="1315" spans="3:4" x14ac:dyDescent="0.3">
      <c r="C1315" s="71"/>
      <c r="D1315" s="72"/>
    </row>
    <row r="1316" spans="3:4" x14ac:dyDescent="0.3">
      <c r="C1316" s="71"/>
      <c r="D1316" s="72"/>
    </row>
    <row r="1317" spans="3:4" x14ac:dyDescent="0.3">
      <c r="C1317" s="71"/>
      <c r="D1317" s="72"/>
    </row>
    <row r="1318" spans="3:4" x14ac:dyDescent="0.3">
      <c r="C1318" s="71"/>
      <c r="D1318" s="72"/>
    </row>
    <row r="1319" spans="3:4" x14ac:dyDescent="0.3">
      <c r="C1319" s="71"/>
      <c r="D1319" s="72"/>
    </row>
    <row r="1320" spans="3:4" x14ac:dyDescent="0.3">
      <c r="C1320" s="71"/>
      <c r="D1320" s="72"/>
    </row>
    <row r="1321" spans="3:4" x14ac:dyDescent="0.3">
      <c r="C1321" s="71"/>
      <c r="D1321" s="72"/>
    </row>
    <row r="1322" spans="3:4" x14ac:dyDescent="0.3">
      <c r="C1322" s="71"/>
      <c r="D1322" s="72"/>
    </row>
    <row r="1323" spans="3:4" x14ac:dyDescent="0.3">
      <c r="C1323" s="71"/>
      <c r="D1323" s="72"/>
    </row>
    <row r="1324" spans="3:4" x14ac:dyDescent="0.3">
      <c r="C1324" s="71"/>
      <c r="D1324" s="72"/>
    </row>
    <row r="1325" spans="3:4" x14ac:dyDescent="0.3">
      <c r="C1325" s="71"/>
      <c r="D1325" s="72"/>
    </row>
    <row r="1326" spans="3:4" x14ac:dyDescent="0.3">
      <c r="C1326" s="71"/>
      <c r="D1326" s="72"/>
    </row>
    <row r="1327" spans="3:4" x14ac:dyDescent="0.3">
      <c r="C1327" s="71"/>
      <c r="D1327" s="72"/>
    </row>
    <row r="1328" spans="3:4" x14ac:dyDescent="0.3">
      <c r="C1328" s="71"/>
      <c r="D1328" s="72"/>
    </row>
    <row r="1329" spans="3:4" x14ac:dyDescent="0.3">
      <c r="C1329" s="71"/>
      <c r="D1329" s="72"/>
    </row>
    <row r="1330" spans="3:4" x14ac:dyDescent="0.3">
      <c r="C1330" s="71"/>
      <c r="D1330" s="72"/>
    </row>
    <row r="1331" spans="3:4" x14ac:dyDescent="0.3">
      <c r="C1331" s="71"/>
      <c r="D1331" s="72"/>
    </row>
    <row r="1332" spans="3:4" x14ac:dyDescent="0.3">
      <c r="C1332" s="71"/>
      <c r="D1332" s="72"/>
    </row>
    <row r="1333" spans="3:4" x14ac:dyDescent="0.3">
      <c r="C1333" s="71"/>
      <c r="D1333" s="72"/>
    </row>
    <row r="1334" spans="3:4" x14ac:dyDescent="0.3">
      <c r="C1334" s="71"/>
      <c r="D1334" s="72"/>
    </row>
    <row r="1335" spans="3:4" x14ac:dyDescent="0.3">
      <c r="C1335" s="71"/>
      <c r="D1335" s="72"/>
    </row>
    <row r="1336" spans="3:4" x14ac:dyDescent="0.3">
      <c r="C1336" s="71"/>
      <c r="D1336" s="72"/>
    </row>
    <row r="1337" spans="3:4" x14ac:dyDescent="0.3">
      <c r="C1337" s="71"/>
      <c r="D1337" s="72"/>
    </row>
    <row r="1338" spans="3:4" x14ac:dyDescent="0.3">
      <c r="C1338" s="71"/>
      <c r="D1338" s="72"/>
    </row>
    <row r="1339" spans="3:4" x14ac:dyDescent="0.3">
      <c r="C1339" s="71"/>
      <c r="D1339" s="72"/>
    </row>
    <row r="1340" spans="3:4" x14ac:dyDescent="0.3">
      <c r="C1340" s="71"/>
      <c r="D1340" s="72"/>
    </row>
    <row r="1341" spans="3:4" x14ac:dyDescent="0.3">
      <c r="C1341" s="71"/>
      <c r="D1341" s="72"/>
    </row>
    <row r="1342" spans="3:4" x14ac:dyDescent="0.3">
      <c r="C1342" s="71"/>
      <c r="D1342" s="72"/>
    </row>
    <row r="1343" spans="3:4" x14ac:dyDescent="0.3">
      <c r="C1343" s="71"/>
      <c r="D1343" s="72"/>
    </row>
    <row r="1344" spans="3:4" x14ac:dyDescent="0.3">
      <c r="C1344" s="71"/>
      <c r="D1344" s="72"/>
    </row>
    <row r="1345" spans="3:4" x14ac:dyDescent="0.3">
      <c r="C1345" s="71"/>
      <c r="D1345" s="72"/>
    </row>
    <row r="1346" spans="3:4" x14ac:dyDescent="0.3">
      <c r="C1346" s="71"/>
      <c r="D1346" s="72"/>
    </row>
    <row r="1347" spans="3:4" x14ac:dyDescent="0.3">
      <c r="C1347" s="71"/>
      <c r="D1347" s="72"/>
    </row>
    <row r="1348" spans="3:4" x14ac:dyDescent="0.3">
      <c r="C1348" s="71"/>
      <c r="D1348" s="72"/>
    </row>
    <row r="1349" spans="3:4" x14ac:dyDescent="0.3">
      <c r="C1349" s="71"/>
      <c r="D1349" s="72"/>
    </row>
    <row r="1350" spans="3:4" x14ac:dyDescent="0.3">
      <c r="C1350" s="71"/>
      <c r="D1350" s="72"/>
    </row>
    <row r="1351" spans="3:4" x14ac:dyDescent="0.3">
      <c r="C1351" s="71"/>
      <c r="D1351" s="72"/>
    </row>
    <row r="1352" spans="3:4" x14ac:dyDescent="0.3">
      <c r="C1352" s="71"/>
      <c r="D1352" s="72"/>
    </row>
    <row r="1353" spans="3:4" x14ac:dyDescent="0.3">
      <c r="C1353" s="71"/>
      <c r="D1353" s="72"/>
    </row>
    <row r="1354" spans="3:4" x14ac:dyDescent="0.3">
      <c r="C1354" s="71"/>
      <c r="D1354" s="72"/>
    </row>
    <row r="1355" spans="3:4" x14ac:dyDescent="0.3">
      <c r="C1355" s="71"/>
      <c r="D1355" s="72"/>
    </row>
    <row r="1356" spans="3:4" x14ac:dyDescent="0.3">
      <c r="C1356" s="71"/>
      <c r="D1356" s="72"/>
    </row>
    <row r="1357" spans="3:4" x14ac:dyDescent="0.3">
      <c r="C1357" s="71"/>
      <c r="D1357" s="72"/>
    </row>
    <row r="1358" spans="3:4" x14ac:dyDescent="0.3">
      <c r="C1358" s="71"/>
      <c r="D1358" s="72"/>
    </row>
    <row r="1359" spans="3:4" x14ac:dyDescent="0.3">
      <c r="C1359" s="71"/>
      <c r="D1359" s="72"/>
    </row>
    <row r="1360" spans="3:4" x14ac:dyDescent="0.3">
      <c r="C1360" s="71"/>
      <c r="D1360" s="72"/>
    </row>
    <row r="1361" spans="3:4" x14ac:dyDescent="0.3">
      <c r="C1361" s="71"/>
      <c r="D1361" s="72"/>
    </row>
    <row r="1362" spans="3:4" x14ac:dyDescent="0.3">
      <c r="C1362" s="71"/>
      <c r="D1362" s="72"/>
    </row>
    <row r="1363" spans="3:4" x14ac:dyDescent="0.3">
      <c r="C1363" s="71"/>
      <c r="D1363" s="72"/>
    </row>
    <row r="1364" spans="3:4" x14ac:dyDescent="0.3">
      <c r="C1364" s="71"/>
      <c r="D1364" s="72"/>
    </row>
    <row r="1365" spans="3:4" x14ac:dyDescent="0.3">
      <c r="C1365" s="71"/>
      <c r="D1365" s="72"/>
    </row>
    <row r="1366" spans="3:4" x14ac:dyDescent="0.3">
      <c r="C1366" s="71"/>
      <c r="D1366" s="72"/>
    </row>
    <row r="1367" spans="3:4" x14ac:dyDescent="0.3">
      <c r="C1367" s="71"/>
      <c r="D1367" s="72"/>
    </row>
    <row r="1368" spans="3:4" x14ac:dyDescent="0.3">
      <c r="C1368" s="71"/>
      <c r="D1368" s="72"/>
    </row>
    <row r="1369" spans="3:4" x14ac:dyDescent="0.3">
      <c r="C1369" s="71"/>
      <c r="D1369" s="72"/>
    </row>
    <row r="1370" spans="3:4" x14ac:dyDescent="0.3">
      <c r="C1370" s="71"/>
      <c r="D1370" s="72"/>
    </row>
    <row r="1371" spans="3:4" x14ac:dyDescent="0.3">
      <c r="C1371" s="71"/>
      <c r="D1371" s="72"/>
    </row>
    <row r="1372" spans="3:4" x14ac:dyDescent="0.3">
      <c r="C1372" s="71"/>
      <c r="D1372" s="72"/>
    </row>
    <row r="1373" spans="3:4" x14ac:dyDescent="0.3">
      <c r="C1373" s="71"/>
      <c r="D1373" s="72"/>
    </row>
    <row r="1374" spans="3:4" x14ac:dyDescent="0.3">
      <c r="C1374" s="71"/>
      <c r="D1374" s="72"/>
    </row>
    <row r="1375" spans="3:4" x14ac:dyDescent="0.3">
      <c r="C1375" s="71"/>
      <c r="D1375" s="72"/>
    </row>
    <row r="1376" spans="3:4" x14ac:dyDescent="0.3">
      <c r="C1376" s="71"/>
      <c r="D1376" s="72"/>
    </row>
    <row r="1377" spans="3:4" x14ac:dyDescent="0.3">
      <c r="C1377" s="71"/>
      <c r="D1377" s="72"/>
    </row>
    <row r="1378" spans="3:4" x14ac:dyDescent="0.3">
      <c r="C1378" s="71"/>
      <c r="D1378" s="72"/>
    </row>
    <row r="1379" spans="3:4" x14ac:dyDescent="0.3">
      <c r="C1379" s="71"/>
      <c r="D1379" s="72"/>
    </row>
    <row r="1380" spans="3:4" x14ac:dyDescent="0.3">
      <c r="C1380" s="71"/>
      <c r="D1380" s="72"/>
    </row>
    <row r="1381" spans="3:4" x14ac:dyDescent="0.3">
      <c r="C1381" s="71"/>
      <c r="D1381" s="72"/>
    </row>
    <row r="1382" spans="3:4" x14ac:dyDescent="0.3">
      <c r="C1382" s="71"/>
      <c r="D1382" s="72"/>
    </row>
    <row r="1383" spans="3:4" x14ac:dyDescent="0.3">
      <c r="C1383" s="71"/>
      <c r="D1383" s="72"/>
    </row>
    <row r="1384" spans="3:4" x14ac:dyDescent="0.3">
      <c r="C1384" s="71"/>
      <c r="D1384" s="72"/>
    </row>
    <row r="1385" spans="3:4" x14ac:dyDescent="0.3">
      <c r="C1385" s="71"/>
      <c r="D1385" s="72"/>
    </row>
    <row r="1386" spans="3:4" x14ac:dyDescent="0.3">
      <c r="C1386" s="71"/>
      <c r="D1386" s="72"/>
    </row>
    <row r="1387" spans="3:4" x14ac:dyDescent="0.3">
      <c r="C1387" s="71"/>
      <c r="D1387" s="72"/>
    </row>
    <row r="1388" spans="3:4" x14ac:dyDescent="0.3">
      <c r="C1388" s="71"/>
      <c r="D1388" s="72"/>
    </row>
    <row r="1389" spans="3:4" x14ac:dyDescent="0.3">
      <c r="C1389" s="71"/>
      <c r="D1389" s="72"/>
    </row>
    <row r="1390" spans="3:4" x14ac:dyDescent="0.3">
      <c r="C1390" s="71"/>
      <c r="D1390" s="72"/>
    </row>
    <row r="1391" spans="3:4" x14ac:dyDescent="0.3">
      <c r="C1391" s="71"/>
      <c r="D1391" s="72"/>
    </row>
    <row r="1392" spans="3:4" x14ac:dyDescent="0.3">
      <c r="C1392" s="71"/>
      <c r="D1392" s="72"/>
    </row>
    <row r="1393" spans="3:4" x14ac:dyDescent="0.3">
      <c r="C1393" s="71"/>
      <c r="D1393" s="72"/>
    </row>
    <row r="1394" spans="3:4" x14ac:dyDescent="0.3">
      <c r="C1394" s="71"/>
      <c r="D1394" s="72"/>
    </row>
    <row r="1395" spans="3:4" x14ac:dyDescent="0.3">
      <c r="C1395" s="71"/>
      <c r="D1395" s="72"/>
    </row>
    <row r="1396" spans="3:4" x14ac:dyDescent="0.3">
      <c r="C1396" s="71"/>
      <c r="D1396" s="72"/>
    </row>
    <row r="1397" spans="3:4" x14ac:dyDescent="0.3">
      <c r="C1397" s="71"/>
      <c r="D1397" s="72"/>
    </row>
    <row r="1398" spans="3:4" x14ac:dyDescent="0.3">
      <c r="C1398" s="71"/>
      <c r="D1398" s="72"/>
    </row>
    <row r="1399" spans="3:4" x14ac:dyDescent="0.3">
      <c r="C1399" s="71"/>
      <c r="D1399" s="72"/>
    </row>
    <row r="1400" spans="3:4" x14ac:dyDescent="0.3">
      <c r="C1400" s="71"/>
      <c r="D1400" s="72"/>
    </row>
    <row r="1401" spans="3:4" x14ac:dyDescent="0.3">
      <c r="C1401" s="71"/>
      <c r="D1401" s="72"/>
    </row>
    <row r="1402" spans="3:4" x14ac:dyDescent="0.3">
      <c r="C1402" s="71"/>
      <c r="D1402" s="72"/>
    </row>
    <row r="1403" spans="3:4" x14ac:dyDescent="0.3">
      <c r="C1403" s="71"/>
      <c r="D1403" s="72"/>
    </row>
    <row r="1404" spans="3:4" x14ac:dyDescent="0.3">
      <c r="C1404" s="71"/>
      <c r="D1404" s="72"/>
    </row>
    <row r="1405" spans="3:4" x14ac:dyDescent="0.3">
      <c r="C1405" s="71"/>
      <c r="D1405" s="72"/>
    </row>
    <row r="1406" spans="3:4" x14ac:dyDescent="0.3">
      <c r="C1406" s="71"/>
      <c r="D1406" s="72"/>
    </row>
    <row r="1407" spans="3:4" x14ac:dyDescent="0.3">
      <c r="C1407" s="71"/>
      <c r="D1407" s="72"/>
    </row>
    <row r="1408" spans="3:4" x14ac:dyDescent="0.3">
      <c r="C1408" s="71"/>
      <c r="D1408" s="72"/>
    </row>
    <row r="1409" spans="3:4" x14ac:dyDescent="0.3">
      <c r="C1409" s="71"/>
      <c r="D1409" s="72"/>
    </row>
    <row r="1410" spans="3:4" x14ac:dyDescent="0.3">
      <c r="C1410" s="71"/>
      <c r="D1410" s="72"/>
    </row>
    <row r="1411" spans="3:4" x14ac:dyDescent="0.3">
      <c r="C1411" s="71"/>
      <c r="D1411" s="72"/>
    </row>
    <row r="1412" spans="3:4" x14ac:dyDescent="0.3">
      <c r="C1412" s="71"/>
      <c r="D1412" s="72"/>
    </row>
    <row r="1413" spans="3:4" x14ac:dyDescent="0.3">
      <c r="C1413" s="71"/>
      <c r="D1413" s="72"/>
    </row>
    <row r="1414" spans="3:4" x14ac:dyDescent="0.3">
      <c r="C1414" s="71"/>
      <c r="D1414" s="72"/>
    </row>
    <row r="1415" spans="3:4" x14ac:dyDescent="0.3">
      <c r="C1415" s="71"/>
      <c r="D1415" s="72"/>
    </row>
    <row r="1416" spans="3:4" x14ac:dyDescent="0.3">
      <c r="C1416" s="71"/>
      <c r="D1416" s="72"/>
    </row>
    <row r="1417" spans="3:4" x14ac:dyDescent="0.3">
      <c r="C1417" s="71"/>
      <c r="D1417" s="72"/>
    </row>
    <row r="1418" spans="3:4" x14ac:dyDescent="0.3">
      <c r="C1418" s="71"/>
      <c r="D1418" s="72"/>
    </row>
    <row r="1419" spans="3:4" x14ac:dyDescent="0.3">
      <c r="C1419" s="71"/>
      <c r="D1419" s="72"/>
    </row>
    <row r="1420" spans="3:4" x14ac:dyDescent="0.3">
      <c r="C1420" s="71"/>
      <c r="D1420" s="72"/>
    </row>
    <row r="1421" spans="3:4" x14ac:dyDescent="0.3">
      <c r="C1421" s="71"/>
      <c r="D1421" s="72"/>
    </row>
    <row r="1422" spans="3:4" x14ac:dyDescent="0.3">
      <c r="C1422" s="71"/>
      <c r="D1422" s="72"/>
    </row>
    <row r="1423" spans="3:4" x14ac:dyDescent="0.3">
      <c r="C1423" s="71"/>
      <c r="D1423" s="72"/>
    </row>
    <row r="1424" spans="3:4" x14ac:dyDescent="0.3">
      <c r="C1424" s="71"/>
      <c r="D1424" s="72"/>
    </row>
    <row r="1425" spans="3:4" x14ac:dyDescent="0.3">
      <c r="C1425" s="71"/>
      <c r="D1425" s="72"/>
    </row>
    <row r="1426" spans="3:4" x14ac:dyDescent="0.3">
      <c r="C1426" s="71"/>
      <c r="D1426" s="72"/>
    </row>
    <row r="1427" spans="3:4" x14ac:dyDescent="0.3">
      <c r="C1427" s="71"/>
      <c r="D1427" s="72"/>
    </row>
    <row r="1428" spans="3:4" x14ac:dyDescent="0.3">
      <c r="C1428" s="71"/>
      <c r="D1428" s="72"/>
    </row>
    <row r="1429" spans="3:4" x14ac:dyDescent="0.3">
      <c r="C1429" s="71"/>
      <c r="D1429" s="72"/>
    </row>
    <row r="1430" spans="3:4" x14ac:dyDescent="0.3">
      <c r="C1430" s="71"/>
      <c r="D1430" s="72"/>
    </row>
    <row r="1431" spans="3:4" x14ac:dyDescent="0.3">
      <c r="C1431" s="71"/>
      <c r="D1431" s="72"/>
    </row>
    <row r="1432" spans="3:4" x14ac:dyDescent="0.3">
      <c r="C1432" s="71"/>
      <c r="D1432" s="72"/>
    </row>
    <row r="1433" spans="3:4" x14ac:dyDescent="0.3">
      <c r="C1433" s="71"/>
      <c r="D1433" s="72"/>
    </row>
    <row r="1434" spans="3:4" x14ac:dyDescent="0.3">
      <c r="C1434" s="71"/>
      <c r="D1434" s="72"/>
    </row>
    <row r="1435" spans="3:4" x14ac:dyDescent="0.3">
      <c r="C1435" s="71"/>
      <c r="D1435" s="72"/>
    </row>
    <row r="1436" spans="3:4" x14ac:dyDescent="0.3">
      <c r="C1436" s="71"/>
      <c r="D1436" s="72"/>
    </row>
    <row r="1437" spans="3:4" x14ac:dyDescent="0.3">
      <c r="C1437" s="71"/>
      <c r="D1437" s="72"/>
    </row>
    <row r="1438" spans="3:4" x14ac:dyDescent="0.3">
      <c r="C1438" s="71"/>
      <c r="D1438" s="72"/>
    </row>
    <row r="1439" spans="3:4" x14ac:dyDescent="0.3">
      <c r="C1439" s="71"/>
      <c r="D1439" s="72"/>
    </row>
    <row r="1440" spans="3:4" x14ac:dyDescent="0.3">
      <c r="C1440" s="71"/>
      <c r="D1440" s="72"/>
    </row>
    <row r="1441" spans="3:4" x14ac:dyDescent="0.3">
      <c r="C1441" s="71"/>
      <c r="D1441" s="72"/>
    </row>
    <row r="1442" spans="3:4" x14ac:dyDescent="0.3">
      <c r="C1442" s="71"/>
      <c r="D1442" s="72"/>
    </row>
    <row r="1443" spans="3:4" x14ac:dyDescent="0.3">
      <c r="C1443" s="71"/>
      <c r="D1443" s="72"/>
    </row>
    <row r="1444" spans="3:4" x14ac:dyDescent="0.3">
      <c r="C1444" s="71"/>
      <c r="D1444" s="72"/>
    </row>
    <row r="1445" spans="3:4" x14ac:dyDescent="0.3">
      <c r="C1445" s="71"/>
      <c r="D1445" s="72"/>
    </row>
    <row r="1446" spans="3:4" x14ac:dyDescent="0.3">
      <c r="C1446" s="71"/>
      <c r="D1446" s="72"/>
    </row>
    <row r="1447" spans="3:4" x14ac:dyDescent="0.3">
      <c r="C1447" s="71"/>
      <c r="D1447" s="72"/>
    </row>
    <row r="1448" spans="3:4" x14ac:dyDescent="0.3">
      <c r="C1448" s="71"/>
      <c r="D1448" s="72"/>
    </row>
    <row r="1449" spans="3:4" x14ac:dyDescent="0.3">
      <c r="C1449" s="71"/>
      <c r="D1449" s="72"/>
    </row>
    <row r="1450" spans="3:4" x14ac:dyDescent="0.3">
      <c r="C1450" s="71"/>
      <c r="D1450" s="72"/>
    </row>
    <row r="1451" spans="3:4" x14ac:dyDescent="0.3">
      <c r="C1451" s="71"/>
      <c r="D1451" s="72"/>
    </row>
    <row r="1452" spans="3:4" x14ac:dyDescent="0.3">
      <c r="C1452" s="71"/>
      <c r="D1452" s="72"/>
    </row>
    <row r="1453" spans="3:4" x14ac:dyDescent="0.3">
      <c r="C1453" s="71"/>
      <c r="D1453" s="72"/>
    </row>
    <row r="1454" spans="3:4" x14ac:dyDescent="0.3">
      <c r="C1454" s="71"/>
      <c r="D1454" s="72"/>
    </row>
    <row r="1455" spans="3:4" x14ac:dyDescent="0.3">
      <c r="C1455" s="71"/>
      <c r="D1455" s="72"/>
    </row>
    <row r="1456" spans="3:4" x14ac:dyDescent="0.3">
      <c r="C1456" s="71"/>
      <c r="D1456" s="72"/>
    </row>
    <row r="1457" spans="3:4" x14ac:dyDescent="0.3">
      <c r="C1457" s="71"/>
      <c r="D1457" s="72"/>
    </row>
    <row r="1458" spans="3:4" x14ac:dyDescent="0.3">
      <c r="C1458" s="71"/>
      <c r="D1458" s="72"/>
    </row>
    <row r="1459" spans="3:4" x14ac:dyDescent="0.3">
      <c r="C1459" s="71"/>
      <c r="D1459" s="72"/>
    </row>
    <row r="1460" spans="3:4" x14ac:dyDescent="0.3">
      <c r="C1460" s="71"/>
      <c r="D1460" s="72"/>
    </row>
    <row r="1461" spans="3:4" x14ac:dyDescent="0.3">
      <c r="C1461" s="71"/>
      <c r="D1461" s="72"/>
    </row>
    <row r="1462" spans="3:4" x14ac:dyDescent="0.3">
      <c r="C1462" s="71"/>
      <c r="D1462" s="72"/>
    </row>
    <row r="1463" spans="3:4" x14ac:dyDescent="0.3">
      <c r="C1463" s="71"/>
      <c r="D1463" s="72"/>
    </row>
    <row r="1464" spans="3:4" x14ac:dyDescent="0.3">
      <c r="C1464" s="71"/>
      <c r="D1464" s="72"/>
    </row>
    <row r="1465" spans="3:4" x14ac:dyDescent="0.3">
      <c r="C1465" s="71"/>
      <c r="D1465" s="72"/>
    </row>
    <row r="1466" spans="3:4" x14ac:dyDescent="0.3">
      <c r="C1466" s="71"/>
      <c r="D1466" s="72"/>
    </row>
    <row r="1467" spans="3:4" x14ac:dyDescent="0.3">
      <c r="C1467" s="71"/>
      <c r="D1467" s="72"/>
    </row>
    <row r="1468" spans="3:4" x14ac:dyDescent="0.3">
      <c r="C1468" s="71"/>
      <c r="D1468" s="72"/>
    </row>
    <row r="1469" spans="3:4" x14ac:dyDescent="0.3">
      <c r="C1469" s="71"/>
      <c r="D1469" s="72"/>
    </row>
    <row r="1470" spans="3:4" x14ac:dyDescent="0.3">
      <c r="C1470" s="71"/>
      <c r="D1470" s="72"/>
    </row>
    <row r="1471" spans="3:4" x14ac:dyDescent="0.3">
      <c r="C1471" s="71"/>
      <c r="D1471" s="72"/>
    </row>
    <row r="1472" spans="3:4" x14ac:dyDescent="0.3">
      <c r="C1472" s="71"/>
      <c r="D1472" s="72"/>
    </row>
    <row r="1473" spans="3:4" x14ac:dyDescent="0.3">
      <c r="C1473" s="71"/>
      <c r="D1473" s="72"/>
    </row>
    <row r="1474" spans="3:4" x14ac:dyDescent="0.3">
      <c r="C1474" s="71"/>
      <c r="D1474" s="72"/>
    </row>
    <row r="1475" spans="3:4" x14ac:dyDescent="0.3">
      <c r="C1475" s="71"/>
      <c r="D1475" s="72"/>
    </row>
    <row r="1476" spans="3:4" x14ac:dyDescent="0.3">
      <c r="C1476" s="71"/>
      <c r="D1476" s="72"/>
    </row>
    <row r="1477" spans="3:4" x14ac:dyDescent="0.3">
      <c r="C1477" s="71"/>
      <c r="D1477" s="72"/>
    </row>
    <row r="1478" spans="3:4" x14ac:dyDescent="0.3">
      <c r="C1478" s="71"/>
      <c r="D1478" s="72"/>
    </row>
    <row r="1479" spans="3:4" x14ac:dyDescent="0.3">
      <c r="C1479" s="71"/>
      <c r="D1479" s="72"/>
    </row>
    <row r="1480" spans="3:4" x14ac:dyDescent="0.3">
      <c r="C1480" s="71"/>
      <c r="D1480" s="72"/>
    </row>
    <row r="1481" spans="3:4" x14ac:dyDescent="0.3">
      <c r="C1481" s="71"/>
      <c r="D1481" s="72"/>
    </row>
    <row r="1482" spans="3:4" x14ac:dyDescent="0.3">
      <c r="C1482" s="71"/>
      <c r="D1482" s="72"/>
    </row>
    <row r="1483" spans="3:4" x14ac:dyDescent="0.3">
      <c r="C1483" s="71"/>
      <c r="D1483" s="72"/>
    </row>
    <row r="1484" spans="3:4" x14ac:dyDescent="0.3">
      <c r="C1484" s="71"/>
      <c r="D1484" s="72"/>
    </row>
    <row r="1485" spans="3:4" x14ac:dyDescent="0.3">
      <c r="C1485" s="71"/>
      <c r="D1485" s="72"/>
    </row>
    <row r="1486" spans="3:4" x14ac:dyDescent="0.3">
      <c r="C1486" s="71"/>
      <c r="D1486" s="72"/>
    </row>
    <row r="1487" spans="3:4" x14ac:dyDescent="0.3">
      <c r="C1487" s="71"/>
      <c r="D1487" s="72"/>
    </row>
    <row r="1488" spans="3:4" x14ac:dyDescent="0.3">
      <c r="C1488" s="71"/>
      <c r="D1488" s="72"/>
    </row>
    <row r="1489" spans="3:4" x14ac:dyDescent="0.3">
      <c r="C1489" s="71"/>
      <c r="D1489" s="72"/>
    </row>
    <row r="1490" spans="3:4" x14ac:dyDescent="0.3">
      <c r="C1490" s="71"/>
      <c r="D1490" s="72"/>
    </row>
    <row r="1491" spans="3:4" x14ac:dyDescent="0.3">
      <c r="C1491" s="71"/>
      <c r="D1491" s="72"/>
    </row>
    <row r="1492" spans="3:4" x14ac:dyDescent="0.3">
      <c r="C1492" s="71"/>
      <c r="D1492" s="72"/>
    </row>
    <row r="1493" spans="3:4" x14ac:dyDescent="0.3">
      <c r="C1493" s="71"/>
      <c r="D1493" s="72"/>
    </row>
    <row r="1494" spans="3:4" x14ac:dyDescent="0.3">
      <c r="C1494" s="71"/>
      <c r="D1494" s="72"/>
    </row>
    <row r="1495" spans="3:4" x14ac:dyDescent="0.3">
      <c r="C1495" s="71"/>
      <c r="D1495" s="72"/>
    </row>
    <row r="1496" spans="3:4" x14ac:dyDescent="0.3">
      <c r="C1496" s="71"/>
      <c r="D1496" s="72"/>
    </row>
    <row r="1497" spans="3:4" x14ac:dyDescent="0.3">
      <c r="C1497" s="71"/>
      <c r="D1497" s="72"/>
    </row>
    <row r="1498" spans="3:4" x14ac:dyDescent="0.3">
      <c r="C1498" s="71"/>
      <c r="D1498" s="72"/>
    </row>
    <row r="1499" spans="3:4" x14ac:dyDescent="0.3">
      <c r="C1499" s="71"/>
      <c r="D1499" s="72"/>
    </row>
    <row r="1500" spans="3:4" x14ac:dyDescent="0.3">
      <c r="C1500" s="71"/>
      <c r="D1500" s="72"/>
    </row>
    <row r="1501" spans="3:4" x14ac:dyDescent="0.3">
      <c r="C1501" s="71"/>
      <c r="D1501" s="72"/>
    </row>
    <row r="1502" spans="3:4" x14ac:dyDescent="0.3">
      <c r="C1502" s="71"/>
      <c r="D1502" s="72"/>
    </row>
    <row r="1503" spans="3:4" x14ac:dyDescent="0.3">
      <c r="C1503" s="71"/>
      <c r="D1503" s="72"/>
    </row>
    <row r="1504" spans="3:4" x14ac:dyDescent="0.3">
      <c r="C1504" s="71"/>
      <c r="D1504" s="72"/>
    </row>
    <row r="1505" spans="3:4" x14ac:dyDescent="0.3">
      <c r="C1505" s="71"/>
      <c r="D1505" s="72"/>
    </row>
    <row r="1506" spans="3:4" x14ac:dyDescent="0.3">
      <c r="C1506" s="71"/>
      <c r="D1506" s="72"/>
    </row>
    <row r="1507" spans="3:4" x14ac:dyDescent="0.3">
      <c r="C1507" s="71"/>
      <c r="D1507" s="72"/>
    </row>
    <row r="1508" spans="3:4" x14ac:dyDescent="0.3">
      <c r="C1508" s="71"/>
      <c r="D1508" s="72"/>
    </row>
    <row r="1509" spans="3:4" x14ac:dyDescent="0.3">
      <c r="C1509" s="71"/>
      <c r="D1509" s="72"/>
    </row>
    <row r="1510" spans="3:4" x14ac:dyDescent="0.3">
      <c r="C1510" s="71"/>
      <c r="D1510" s="72"/>
    </row>
    <row r="1511" spans="3:4" x14ac:dyDescent="0.3">
      <c r="C1511" s="71"/>
      <c r="D1511" s="72"/>
    </row>
    <row r="1512" spans="3:4" x14ac:dyDescent="0.3">
      <c r="C1512" s="71"/>
      <c r="D1512" s="72"/>
    </row>
    <row r="1513" spans="3:4" x14ac:dyDescent="0.3">
      <c r="C1513" s="71"/>
      <c r="D1513" s="72"/>
    </row>
    <row r="1514" spans="3:4" x14ac:dyDescent="0.3">
      <c r="C1514" s="71"/>
      <c r="D1514" s="72"/>
    </row>
    <row r="1515" spans="3:4" x14ac:dyDescent="0.3">
      <c r="C1515" s="71"/>
      <c r="D1515" s="72"/>
    </row>
    <row r="1516" spans="3:4" x14ac:dyDescent="0.3">
      <c r="C1516" s="71"/>
      <c r="D1516" s="72"/>
    </row>
    <row r="1517" spans="3:4" x14ac:dyDescent="0.3">
      <c r="C1517" s="71"/>
      <c r="D1517" s="72"/>
    </row>
    <row r="1518" spans="3:4" x14ac:dyDescent="0.3">
      <c r="C1518" s="71"/>
      <c r="D1518" s="72"/>
    </row>
    <row r="1519" spans="3:4" x14ac:dyDescent="0.3">
      <c r="C1519" s="71"/>
      <c r="D1519" s="72"/>
    </row>
    <row r="1520" spans="3:4" x14ac:dyDescent="0.3">
      <c r="C1520" s="71"/>
      <c r="D1520" s="72"/>
    </row>
    <row r="1521" spans="3:4" x14ac:dyDescent="0.3">
      <c r="C1521" s="71"/>
      <c r="D1521" s="72"/>
    </row>
    <row r="1522" spans="3:4" x14ac:dyDescent="0.3">
      <c r="C1522" s="71"/>
      <c r="D1522" s="72"/>
    </row>
    <row r="1523" spans="3:4" x14ac:dyDescent="0.3">
      <c r="C1523" s="71"/>
      <c r="D1523" s="72"/>
    </row>
    <row r="1524" spans="3:4" x14ac:dyDescent="0.3">
      <c r="C1524" s="71"/>
      <c r="D1524" s="72"/>
    </row>
    <row r="1525" spans="3:4" x14ac:dyDescent="0.3">
      <c r="C1525" s="71"/>
      <c r="D1525" s="72"/>
    </row>
    <row r="1526" spans="3:4" x14ac:dyDescent="0.3">
      <c r="C1526" s="71"/>
      <c r="D1526" s="72"/>
    </row>
    <row r="1527" spans="3:4" x14ac:dyDescent="0.3">
      <c r="C1527" s="71"/>
      <c r="D1527" s="72"/>
    </row>
    <row r="1528" spans="3:4" x14ac:dyDescent="0.3">
      <c r="C1528" s="71"/>
      <c r="D1528" s="72"/>
    </row>
    <row r="1529" spans="3:4" x14ac:dyDescent="0.3">
      <c r="C1529" s="71"/>
      <c r="D1529" s="72"/>
    </row>
    <row r="1530" spans="3:4" x14ac:dyDescent="0.3">
      <c r="C1530" s="71"/>
      <c r="D1530" s="72"/>
    </row>
    <row r="1531" spans="3:4" x14ac:dyDescent="0.3">
      <c r="C1531" s="71"/>
      <c r="D1531" s="72"/>
    </row>
    <row r="1532" spans="3:4" x14ac:dyDescent="0.3">
      <c r="C1532" s="71"/>
      <c r="D1532" s="72"/>
    </row>
    <row r="1533" spans="3:4" x14ac:dyDescent="0.3">
      <c r="C1533" s="71"/>
      <c r="D1533" s="72"/>
    </row>
    <row r="1534" spans="3:4" x14ac:dyDescent="0.3">
      <c r="C1534" s="71"/>
      <c r="D1534" s="72"/>
    </row>
    <row r="1535" spans="3:4" x14ac:dyDescent="0.3">
      <c r="C1535" s="71"/>
      <c r="D1535" s="72"/>
    </row>
    <row r="1536" spans="3:4" x14ac:dyDescent="0.3">
      <c r="C1536" s="71"/>
      <c r="D1536" s="72"/>
    </row>
    <row r="1537" spans="3:4" x14ac:dyDescent="0.3">
      <c r="C1537" s="71"/>
      <c r="D1537" s="72"/>
    </row>
    <row r="1538" spans="3:4" x14ac:dyDescent="0.3">
      <c r="C1538" s="71"/>
      <c r="D1538" s="72"/>
    </row>
    <row r="1539" spans="3:4" x14ac:dyDescent="0.3">
      <c r="C1539" s="71"/>
      <c r="D1539" s="72"/>
    </row>
    <row r="1540" spans="3:4" x14ac:dyDescent="0.3">
      <c r="C1540" s="71"/>
      <c r="D1540" s="72"/>
    </row>
    <row r="1541" spans="3:4" x14ac:dyDescent="0.3">
      <c r="C1541" s="71"/>
      <c r="D1541" s="72"/>
    </row>
    <row r="1542" spans="3:4" x14ac:dyDescent="0.3">
      <c r="C1542" s="71"/>
      <c r="D1542" s="72"/>
    </row>
    <row r="1543" spans="3:4" x14ac:dyDescent="0.3">
      <c r="C1543" s="71"/>
      <c r="D1543" s="72"/>
    </row>
    <row r="1544" spans="3:4" x14ac:dyDescent="0.3">
      <c r="C1544" s="71"/>
      <c r="D1544" s="72"/>
    </row>
    <row r="1545" spans="3:4" x14ac:dyDescent="0.3">
      <c r="C1545" s="71"/>
      <c r="D1545" s="72"/>
    </row>
    <row r="1546" spans="3:4" x14ac:dyDescent="0.3">
      <c r="C1546" s="71"/>
      <c r="D1546" s="72"/>
    </row>
    <row r="1547" spans="3:4" x14ac:dyDescent="0.3">
      <c r="C1547" s="71"/>
      <c r="D1547" s="72"/>
    </row>
    <row r="1548" spans="3:4" x14ac:dyDescent="0.3">
      <c r="C1548" s="71"/>
      <c r="D1548" s="72"/>
    </row>
    <row r="1549" spans="3:4" x14ac:dyDescent="0.3">
      <c r="C1549" s="71"/>
      <c r="D1549" s="72"/>
    </row>
    <row r="1550" spans="3:4" x14ac:dyDescent="0.3">
      <c r="C1550" s="71"/>
      <c r="D1550" s="72"/>
    </row>
    <row r="1551" spans="3:4" x14ac:dyDescent="0.3">
      <c r="C1551" s="71"/>
      <c r="D1551" s="72"/>
    </row>
    <row r="1552" spans="3:4" x14ac:dyDescent="0.3">
      <c r="C1552" s="71"/>
      <c r="D1552" s="72"/>
    </row>
    <row r="1553" spans="3:4" x14ac:dyDescent="0.3">
      <c r="C1553" s="71"/>
      <c r="D1553" s="72"/>
    </row>
    <row r="1554" spans="3:4" x14ac:dyDescent="0.3">
      <c r="C1554" s="71"/>
      <c r="D1554" s="72"/>
    </row>
    <row r="1555" spans="3:4" x14ac:dyDescent="0.3">
      <c r="C1555" s="71"/>
      <c r="D1555" s="72"/>
    </row>
    <row r="1556" spans="3:4" x14ac:dyDescent="0.3">
      <c r="C1556" s="71"/>
      <c r="D1556" s="72"/>
    </row>
    <row r="1557" spans="3:4" x14ac:dyDescent="0.3">
      <c r="C1557" s="71"/>
      <c r="D1557" s="72"/>
    </row>
    <row r="1558" spans="3:4" x14ac:dyDescent="0.3">
      <c r="C1558" s="71"/>
      <c r="D1558" s="72"/>
    </row>
    <row r="1559" spans="3:4" x14ac:dyDescent="0.3">
      <c r="C1559" s="71"/>
      <c r="D1559" s="72"/>
    </row>
    <row r="1560" spans="3:4" x14ac:dyDescent="0.3">
      <c r="C1560" s="71"/>
      <c r="D1560" s="72"/>
    </row>
    <row r="1561" spans="3:4" x14ac:dyDescent="0.3">
      <c r="C1561" s="71"/>
      <c r="D1561" s="72"/>
    </row>
    <row r="1562" spans="3:4" x14ac:dyDescent="0.3">
      <c r="C1562" s="71"/>
      <c r="D1562" s="72"/>
    </row>
    <row r="1563" spans="3:4" x14ac:dyDescent="0.3">
      <c r="C1563" s="71"/>
      <c r="D1563" s="72"/>
    </row>
    <row r="1564" spans="3:4" x14ac:dyDescent="0.3">
      <c r="C1564" s="71"/>
      <c r="D1564" s="72"/>
    </row>
    <row r="1565" spans="3:4" x14ac:dyDescent="0.3">
      <c r="C1565" s="71"/>
      <c r="D1565" s="72"/>
    </row>
    <row r="1566" spans="3:4" x14ac:dyDescent="0.3">
      <c r="C1566" s="71"/>
      <c r="D1566" s="72"/>
    </row>
    <row r="1567" spans="3:4" x14ac:dyDescent="0.3">
      <c r="C1567" s="71"/>
      <c r="D1567" s="72"/>
    </row>
    <row r="1568" spans="3:4" x14ac:dyDescent="0.3">
      <c r="C1568" s="71"/>
      <c r="D1568" s="72"/>
    </row>
    <row r="1569" spans="3:4" x14ac:dyDescent="0.3">
      <c r="C1569" s="71"/>
      <c r="D1569" s="72"/>
    </row>
    <row r="1570" spans="3:4" x14ac:dyDescent="0.3">
      <c r="C1570" s="71"/>
      <c r="D1570" s="72"/>
    </row>
    <row r="1571" spans="3:4" x14ac:dyDescent="0.3">
      <c r="C1571" s="71"/>
      <c r="D1571" s="72"/>
    </row>
    <row r="1572" spans="3:4" x14ac:dyDescent="0.3">
      <c r="C1572" s="71"/>
      <c r="D1572" s="72"/>
    </row>
    <row r="1573" spans="3:4" x14ac:dyDescent="0.3">
      <c r="C1573" s="71"/>
      <c r="D1573" s="72"/>
    </row>
    <row r="1574" spans="3:4" x14ac:dyDescent="0.3">
      <c r="C1574" s="71"/>
      <c r="D1574" s="72"/>
    </row>
    <row r="1575" spans="3:4" x14ac:dyDescent="0.3">
      <c r="C1575" s="71"/>
      <c r="D1575" s="72"/>
    </row>
    <row r="1576" spans="3:4" x14ac:dyDescent="0.3">
      <c r="C1576" s="71"/>
      <c r="D1576" s="72"/>
    </row>
    <row r="1577" spans="3:4" x14ac:dyDescent="0.3">
      <c r="C1577" s="71"/>
      <c r="D1577" s="72"/>
    </row>
    <row r="1578" spans="3:4" x14ac:dyDescent="0.3">
      <c r="C1578" s="71"/>
      <c r="D1578" s="72"/>
    </row>
    <row r="1579" spans="3:4" x14ac:dyDescent="0.3">
      <c r="C1579" s="71"/>
      <c r="D1579" s="72"/>
    </row>
    <row r="1580" spans="3:4" x14ac:dyDescent="0.3">
      <c r="C1580" s="71"/>
      <c r="D1580" s="72"/>
    </row>
    <row r="1581" spans="3:4" x14ac:dyDescent="0.3">
      <c r="C1581" s="71"/>
      <c r="D1581" s="72"/>
    </row>
    <row r="1582" spans="3:4" x14ac:dyDescent="0.3">
      <c r="C1582" s="71"/>
      <c r="D1582" s="72"/>
    </row>
    <row r="1583" spans="3:4" x14ac:dyDescent="0.3">
      <c r="C1583" s="71"/>
      <c r="D1583" s="72"/>
    </row>
    <row r="1584" spans="3:4" x14ac:dyDescent="0.3">
      <c r="C1584" s="71"/>
      <c r="D1584" s="72"/>
    </row>
    <row r="1585" spans="3:4" x14ac:dyDescent="0.3">
      <c r="C1585" s="71"/>
      <c r="D1585" s="72"/>
    </row>
    <row r="1586" spans="3:4" x14ac:dyDescent="0.3">
      <c r="C1586" s="71"/>
      <c r="D1586" s="72"/>
    </row>
    <row r="1587" spans="3:4" x14ac:dyDescent="0.3">
      <c r="C1587" s="71"/>
      <c r="D1587" s="72"/>
    </row>
    <row r="1588" spans="3:4" x14ac:dyDescent="0.3">
      <c r="C1588" s="71"/>
      <c r="D1588" s="72"/>
    </row>
    <row r="1589" spans="3:4" x14ac:dyDescent="0.3">
      <c r="C1589" s="71"/>
      <c r="D1589" s="72"/>
    </row>
    <row r="1590" spans="3:4" x14ac:dyDescent="0.3">
      <c r="C1590" s="71"/>
      <c r="D1590" s="72"/>
    </row>
    <row r="1591" spans="3:4" x14ac:dyDescent="0.3">
      <c r="C1591" s="71"/>
      <c r="D1591" s="72"/>
    </row>
    <row r="1592" spans="3:4" x14ac:dyDescent="0.3">
      <c r="C1592" s="71"/>
      <c r="D1592" s="72"/>
    </row>
    <row r="1593" spans="3:4" x14ac:dyDescent="0.3">
      <c r="C1593" s="71"/>
      <c r="D1593" s="72"/>
    </row>
    <row r="1594" spans="3:4" x14ac:dyDescent="0.3">
      <c r="C1594" s="71"/>
      <c r="D1594" s="72"/>
    </row>
    <row r="1595" spans="3:4" x14ac:dyDescent="0.3">
      <c r="C1595" s="71"/>
      <c r="D1595" s="72"/>
    </row>
    <row r="1596" spans="3:4" x14ac:dyDescent="0.3">
      <c r="C1596" s="71"/>
      <c r="D1596" s="72"/>
    </row>
    <row r="1597" spans="3:4" x14ac:dyDescent="0.3">
      <c r="C1597" s="71"/>
      <c r="D1597" s="72"/>
    </row>
    <row r="1598" spans="3:4" x14ac:dyDescent="0.3">
      <c r="C1598" s="71"/>
      <c r="D1598" s="72"/>
    </row>
    <row r="1599" spans="3:4" x14ac:dyDescent="0.3">
      <c r="C1599" s="71"/>
      <c r="D1599" s="72"/>
    </row>
    <row r="1600" spans="3:4" x14ac:dyDescent="0.3">
      <c r="C1600" s="71"/>
      <c r="D1600" s="72"/>
    </row>
    <row r="1601" spans="3:4" x14ac:dyDescent="0.3">
      <c r="C1601" s="71"/>
      <c r="D1601" s="72"/>
    </row>
    <row r="1602" spans="3:4" x14ac:dyDescent="0.3">
      <c r="C1602" s="71"/>
      <c r="D1602" s="72"/>
    </row>
    <row r="1603" spans="3:4" x14ac:dyDescent="0.3">
      <c r="C1603" s="71"/>
      <c r="D1603" s="72"/>
    </row>
    <row r="1604" spans="3:4" x14ac:dyDescent="0.3">
      <c r="C1604" s="71"/>
      <c r="D1604" s="72"/>
    </row>
    <row r="1605" spans="3:4" x14ac:dyDescent="0.3">
      <c r="C1605" s="71"/>
      <c r="D1605" s="72"/>
    </row>
    <row r="1606" spans="3:4" x14ac:dyDescent="0.3">
      <c r="C1606" s="71"/>
      <c r="D1606" s="72"/>
    </row>
    <row r="1607" spans="3:4" x14ac:dyDescent="0.3">
      <c r="C1607" s="71"/>
      <c r="D1607" s="72"/>
    </row>
    <row r="1608" spans="3:4" x14ac:dyDescent="0.3">
      <c r="C1608" s="71"/>
      <c r="D1608" s="72"/>
    </row>
    <row r="1609" spans="3:4" x14ac:dyDescent="0.3">
      <c r="C1609" s="71"/>
      <c r="D1609" s="72"/>
    </row>
    <row r="1610" spans="3:4" x14ac:dyDescent="0.3">
      <c r="C1610" s="71"/>
      <c r="D1610" s="72"/>
    </row>
    <row r="1611" spans="3:4" x14ac:dyDescent="0.3">
      <c r="C1611" s="71"/>
      <c r="D1611" s="72"/>
    </row>
    <row r="1612" spans="3:4" x14ac:dyDescent="0.3">
      <c r="C1612" s="71"/>
      <c r="D1612" s="72"/>
    </row>
    <row r="1613" spans="3:4" x14ac:dyDescent="0.3">
      <c r="C1613" s="71"/>
      <c r="D1613" s="72"/>
    </row>
    <row r="1614" spans="3:4" x14ac:dyDescent="0.3">
      <c r="C1614" s="71"/>
      <c r="D1614" s="72"/>
    </row>
    <row r="1615" spans="3:4" x14ac:dyDescent="0.3">
      <c r="C1615" s="71"/>
      <c r="D1615" s="72"/>
    </row>
    <row r="1616" spans="3:4" x14ac:dyDescent="0.3">
      <c r="C1616" s="71"/>
      <c r="D1616" s="72"/>
    </row>
    <row r="1617" spans="3:4" x14ac:dyDescent="0.3">
      <c r="C1617" s="71"/>
      <c r="D1617" s="72"/>
    </row>
    <row r="1618" spans="3:4" x14ac:dyDescent="0.3">
      <c r="C1618" s="71"/>
      <c r="D1618" s="72"/>
    </row>
    <row r="1619" spans="3:4" x14ac:dyDescent="0.3">
      <c r="C1619" s="71"/>
      <c r="D1619" s="72"/>
    </row>
    <row r="1620" spans="3:4" x14ac:dyDescent="0.3">
      <c r="C1620" s="71"/>
      <c r="D1620" s="72"/>
    </row>
    <row r="1621" spans="3:4" x14ac:dyDescent="0.3">
      <c r="C1621" s="71"/>
      <c r="D1621" s="72"/>
    </row>
    <row r="1622" spans="3:4" x14ac:dyDescent="0.3">
      <c r="C1622" s="71"/>
      <c r="D1622" s="72"/>
    </row>
    <row r="1623" spans="3:4" x14ac:dyDescent="0.3">
      <c r="C1623" s="71"/>
      <c r="D1623" s="72"/>
    </row>
    <row r="1624" spans="3:4" x14ac:dyDescent="0.3">
      <c r="C1624" s="71"/>
      <c r="D1624" s="72"/>
    </row>
    <row r="1625" spans="3:4" x14ac:dyDescent="0.3">
      <c r="C1625" s="71"/>
      <c r="D1625" s="72"/>
    </row>
    <row r="1626" spans="3:4" x14ac:dyDescent="0.3">
      <c r="C1626" s="71"/>
      <c r="D1626" s="72"/>
    </row>
    <row r="1627" spans="3:4" x14ac:dyDescent="0.3">
      <c r="C1627" s="71"/>
      <c r="D1627" s="72"/>
    </row>
    <row r="1628" spans="3:4" x14ac:dyDescent="0.3">
      <c r="C1628" s="71"/>
      <c r="D1628" s="72"/>
    </row>
    <row r="1629" spans="3:4" x14ac:dyDescent="0.3">
      <c r="C1629" s="71"/>
      <c r="D1629" s="72"/>
    </row>
    <row r="1630" spans="3:4" x14ac:dyDescent="0.3">
      <c r="C1630" s="71"/>
      <c r="D1630" s="72"/>
    </row>
    <row r="1631" spans="3:4" x14ac:dyDescent="0.3">
      <c r="C1631" s="71"/>
      <c r="D1631" s="72"/>
    </row>
    <row r="1632" spans="3:4" x14ac:dyDescent="0.3">
      <c r="C1632" s="71"/>
      <c r="D1632" s="72"/>
    </row>
    <row r="1633" spans="3:4" x14ac:dyDescent="0.3">
      <c r="C1633" s="71"/>
      <c r="D1633" s="72"/>
    </row>
    <row r="1634" spans="3:4" x14ac:dyDescent="0.3">
      <c r="C1634" s="71"/>
      <c r="D1634" s="72"/>
    </row>
    <row r="1635" spans="3:4" x14ac:dyDescent="0.3">
      <c r="C1635" s="71"/>
      <c r="D1635" s="72"/>
    </row>
    <row r="1636" spans="3:4" x14ac:dyDescent="0.3">
      <c r="C1636" s="71"/>
      <c r="D1636" s="72"/>
    </row>
    <row r="1637" spans="3:4" x14ac:dyDescent="0.3">
      <c r="C1637" s="71"/>
      <c r="D1637" s="72"/>
    </row>
    <row r="1638" spans="3:4" x14ac:dyDescent="0.3">
      <c r="C1638" s="71"/>
      <c r="D1638" s="72"/>
    </row>
    <row r="1639" spans="3:4" x14ac:dyDescent="0.3">
      <c r="C1639" s="71"/>
      <c r="D1639" s="72"/>
    </row>
    <row r="1640" spans="3:4" x14ac:dyDescent="0.3">
      <c r="C1640" s="71"/>
      <c r="D1640" s="72"/>
    </row>
    <row r="1641" spans="3:4" x14ac:dyDescent="0.3">
      <c r="C1641" s="71"/>
      <c r="D1641" s="72"/>
    </row>
    <row r="1642" spans="3:4" x14ac:dyDescent="0.3">
      <c r="C1642" s="71"/>
      <c r="D1642" s="72"/>
    </row>
    <row r="1643" spans="3:4" x14ac:dyDescent="0.3">
      <c r="C1643" s="71"/>
      <c r="D1643" s="72"/>
    </row>
    <row r="1644" spans="3:4" x14ac:dyDescent="0.3">
      <c r="C1644" s="71"/>
      <c r="D1644" s="72"/>
    </row>
    <row r="1645" spans="3:4" x14ac:dyDescent="0.3">
      <c r="C1645" s="71"/>
      <c r="D1645" s="72"/>
    </row>
    <row r="1646" spans="3:4" x14ac:dyDescent="0.3">
      <c r="C1646" s="71"/>
      <c r="D1646" s="72"/>
    </row>
    <row r="1647" spans="3:4" x14ac:dyDescent="0.3">
      <c r="C1647" s="71"/>
      <c r="D1647" s="72"/>
    </row>
    <row r="1648" spans="3:4" x14ac:dyDescent="0.3">
      <c r="C1648" s="71"/>
      <c r="D1648" s="72"/>
    </row>
    <row r="1649" spans="3:4" x14ac:dyDescent="0.3">
      <c r="C1649" s="71"/>
      <c r="D1649" s="72"/>
    </row>
    <row r="1650" spans="3:4" x14ac:dyDescent="0.3">
      <c r="C1650" s="71"/>
      <c r="D1650" s="72"/>
    </row>
    <row r="1651" spans="3:4" x14ac:dyDescent="0.3">
      <c r="C1651" s="71"/>
      <c r="D1651" s="72"/>
    </row>
    <row r="1652" spans="3:4" x14ac:dyDescent="0.3">
      <c r="C1652" s="71"/>
      <c r="D1652" s="72"/>
    </row>
    <row r="1653" spans="3:4" x14ac:dyDescent="0.3">
      <c r="C1653" s="71"/>
      <c r="D1653" s="72"/>
    </row>
    <row r="1654" spans="3:4" x14ac:dyDescent="0.3">
      <c r="C1654" s="71"/>
      <c r="D1654" s="72"/>
    </row>
    <row r="1655" spans="3:4" x14ac:dyDescent="0.3">
      <c r="C1655" s="71"/>
      <c r="D1655" s="72"/>
    </row>
    <row r="1656" spans="3:4" x14ac:dyDescent="0.3">
      <c r="C1656" s="71"/>
      <c r="D1656" s="72"/>
    </row>
    <row r="1657" spans="3:4" x14ac:dyDescent="0.3">
      <c r="C1657" s="71"/>
      <c r="D1657" s="72"/>
    </row>
    <row r="1658" spans="3:4" x14ac:dyDescent="0.3">
      <c r="C1658" s="71"/>
      <c r="D1658" s="72"/>
    </row>
    <row r="1659" spans="3:4" x14ac:dyDescent="0.3">
      <c r="C1659" s="71"/>
      <c r="D1659" s="72"/>
    </row>
    <row r="1660" spans="3:4" x14ac:dyDescent="0.3">
      <c r="C1660" s="71"/>
      <c r="D1660" s="72"/>
    </row>
    <row r="1661" spans="3:4" x14ac:dyDescent="0.3">
      <c r="C1661" s="71"/>
      <c r="D1661" s="72"/>
    </row>
    <row r="1662" spans="3:4" x14ac:dyDescent="0.3">
      <c r="C1662" s="71"/>
      <c r="D1662" s="72"/>
    </row>
    <row r="1663" spans="3:4" x14ac:dyDescent="0.3">
      <c r="C1663" s="71"/>
      <c r="D1663" s="72"/>
    </row>
    <row r="1664" spans="3:4" x14ac:dyDescent="0.3">
      <c r="C1664" s="71"/>
      <c r="D1664" s="72"/>
    </row>
    <row r="1665" spans="3:4" x14ac:dyDescent="0.3">
      <c r="C1665" s="71"/>
      <c r="D1665" s="72"/>
    </row>
    <row r="1666" spans="3:4" x14ac:dyDescent="0.3">
      <c r="C1666" s="71"/>
      <c r="D1666" s="72"/>
    </row>
    <row r="1667" spans="3:4" x14ac:dyDescent="0.3">
      <c r="C1667" s="71"/>
      <c r="D1667" s="72"/>
    </row>
    <row r="1668" spans="3:4" x14ac:dyDescent="0.3">
      <c r="C1668" s="71"/>
      <c r="D1668" s="72"/>
    </row>
    <row r="1669" spans="3:4" x14ac:dyDescent="0.3">
      <c r="C1669" s="71"/>
      <c r="D1669" s="72"/>
    </row>
    <row r="1670" spans="3:4" x14ac:dyDescent="0.3">
      <c r="C1670" s="71"/>
      <c r="D1670" s="72"/>
    </row>
    <row r="1671" spans="3:4" x14ac:dyDescent="0.3">
      <c r="C1671" s="71"/>
      <c r="D1671" s="72"/>
    </row>
    <row r="1672" spans="3:4" x14ac:dyDescent="0.3">
      <c r="C1672" s="71"/>
      <c r="D1672" s="72"/>
    </row>
    <row r="1673" spans="3:4" x14ac:dyDescent="0.3">
      <c r="C1673" s="71"/>
      <c r="D1673" s="72"/>
    </row>
    <row r="1674" spans="3:4" x14ac:dyDescent="0.3">
      <c r="C1674" s="71"/>
      <c r="D1674" s="72"/>
    </row>
    <row r="1675" spans="3:4" x14ac:dyDescent="0.3">
      <c r="C1675" s="71"/>
      <c r="D1675" s="72"/>
    </row>
    <row r="1676" spans="3:4" x14ac:dyDescent="0.3">
      <c r="C1676" s="71"/>
      <c r="D1676" s="72"/>
    </row>
    <row r="1677" spans="3:4" x14ac:dyDescent="0.3">
      <c r="C1677" s="71"/>
      <c r="D1677" s="72"/>
    </row>
    <row r="1678" spans="3:4" x14ac:dyDescent="0.3">
      <c r="C1678" s="71"/>
      <c r="D1678" s="72"/>
    </row>
    <row r="1679" spans="3:4" x14ac:dyDescent="0.3">
      <c r="C1679" s="71"/>
      <c r="D1679" s="72"/>
    </row>
    <row r="1680" spans="3:4" x14ac:dyDescent="0.3">
      <c r="C1680" s="71"/>
      <c r="D1680" s="72"/>
    </row>
    <row r="1681" spans="3:4" x14ac:dyDescent="0.3">
      <c r="C1681" s="71"/>
      <c r="D1681" s="72"/>
    </row>
    <row r="1682" spans="3:4" x14ac:dyDescent="0.3">
      <c r="C1682" s="71"/>
      <c r="D1682" s="72"/>
    </row>
    <row r="1683" spans="3:4" x14ac:dyDescent="0.3">
      <c r="C1683" s="71"/>
      <c r="D1683" s="72"/>
    </row>
    <row r="1684" spans="3:4" x14ac:dyDescent="0.3">
      <c r="C1684" s="71"/>
      <c r="D1684" s="72"/>
    </row>
    <row r="1685" spans="3:4" x14ac:dyDescent="0.3">
      <c r="C1685" s="71"/>
      <c r="D1685" s="72"/>
    </row>
    <row r="1686" spans="3:4" x14ac:dyDescent="0.3">
      <c r="C1686" s="71"/>
      <c r="D1686" s="72"/>
    </row>
    <row r="1687" spans="3:4" x14ac:dyDescent="0.3">
      <c r="C1687" s="71"/>
      <c r="D1687" s="72"/>
    </row>
    <row r="1688" spans="3:4" x14ac:dyDescent="0.3">
      <c r="C1688" s="71"/>
      <c r="D1688" s="72"/>
    </row>
    <row r="1689" spans="3:4" x14ac:dyDescent="0.3">
      <c r="C1689" s="71"/>
      <c r="D1689" s="72"/>
    </row>
    <row r="1690" spans="3:4" x14ac:dyDescent="0.3">
      <c r="C1690" s="71"/>
      <c r="D1690" s="72"/>
    </row>
    <row r="1691" spans="3:4" x14ac:dyDescent="0.3">
      <c r="C1691" s="71"/>
      <c r="D1691" s="72"/>
    </row>
    <row r="1692" spans="3:4" x14ac:dyDescent="0.3">
      <c r="C1692" s="71"/>
      <c r="D1692" s="72"/>
    </row>
    <row r="1693" spans="3:4" x14ac:dyDescent="0.3">
      <c r="C1693" s="71"/>
      <c r="D1693" s="72"/>
    </row>
    <row r="1694" spans="3:4" x14ac:dyDescent="0.3">
      <c r="C1694" s="71"/>
      <c r="D1694" s="72"/>
    </row>
    <row r="1695" spans="3:4" x14ac:dyDescent="0.3">
      <c r="C1695" s="71"/>
      <c r="D1695" s="72"/>
    </row>
    <row r="1696" spans="3:4" x14ac:dyDescent="0.3">
      <c r="C1696" s="71"/>
      <c r="D1696" s="72"/>
    </row>
    <row r="1697" spans="3:4" x14ac:dyDescent="0.3">
      <c r="C1697" s="71"/>
      <c r="D1697" s="72"/>
    </row>
    <row r="1698" spans="3:4" x14ac:dyDescent="0.3">
      <c r="C1698" s="71"/>
      <c r="D1698" s="72"/>
    </row>
    <row r="1699" spans="3:4" x14ac:dyDescent="0.3">
      <c r="C1699" s="71"/>
      <c r="D1699" s="72"/>
    </row>
    <row r="1700" spans="3:4" x14ac:dyDescent="0.3">
      <c r="C1700" s="71"/>
      <c r="D1700" s="72"/>
    </row>
    <row r="1701" spans="3:4" x14ac:dyDescent="0.3">
      <c r="C1701" s="71"/>
      <c r="D1701" s="72"/>
    </row>
    <row r="1702" spans="3:4" x14ac:dyDescent="0.3">
      <c r="C1702" s="71"/>
      <c r="D1702" s="72"/>
    </row>
    <row r="1703" spans="3:4" x14ac:dyDescent="0.3">
      <c r="C1703" s="71"/>
      <c r="D1703" s="72"/>
    </row>
    <row r="1704" spans="3:4" x14ac:dyDescent="0.3">
      <c r="C1704" s="71"/>
      <c r="D1704" s="72"/>
    </row>
    <row r="1705" spans="3:4" x14ac:dyDescent="0.3">
      <c r="C1705" s="71"/>
      <c r="D1705" s="72"/>
    </row>
    <row r="1706" spans="3:4" x14ac:dyDescent="0.3">
      <c r="C1706" s="71"/>
      <c r="D1706" s="72"/>
    </row>
    <row r="1707" spans="3:4" x14ac:dyDescent="0.3">
      <c r="C1707" s="71"/>
      <c r="D1707" s="72"/>
    </row>
    <row r="1708" spans="3:4" x14ac:dyDescent="0.3">
      <c r="C1708" s="71"/>
      <c r="D1708" s="72"/>
    </row>
    <row r="1709" spans="3:4" x14ac:dyDescent="0.3">
      <c r="C1709" s="71"/>
      <c r="D1709" s="72"/>
    </row>
    <row r="1710" spans="3:4" x14ac:dyDescent="0.3">
      <c r="C1710" s="71"/>
      <c r="D1710" s="72"/>
    </row>
    <row r="1711" spans="3:4" x14ac:dyDescent="0.3">
      <c r="C1711" s="71"/>
      <c r="D1711" s="72"/>
    </row>
    <row r="1712" spans="3:4" x14ac:dyDescent="0.3">
      <c r="C1712" s="71"/>
      <c r="D1712" s="72"/>
    </row>
    <row r="1713" spans="3:4" x14ac:dyDescent="0.3">
      <c r="C1713" s="71"/>
      <c r="D1713" s="72"/>
    </row>
    <row r="1714" spans="3:4" x14ac:dyDescent="0.3">
      <c r="C1714" s="71"/>
      <c r="D1714" s="72"/>
    </row>
    <row r="1715" spans="3:4" x14ac:dyDescent="0.3">
      <c r="C1715" s="71"/>
      <c r="D1715" s="72"/>
    </row>
    <row r="1716" spans="3:4" x14ac:dyDescent="0.3">
      <c r="C1716" s="71"/>
      <c r="D1716" s="72"/>
    </row>
    <row r="1717" spans="3:4" x14ac:dyDescent="0.3">
      <c r="C1717" s="71"/>
      <c r="D1717" s="72"/>
    </row>
    <row r="1718" spans="3:4" x14ac:dyDescent="0.3">
      <c r="C1718" s="71"/>
      <c r="D1718" s="72"/>
    </row>
    <row r="1719" spans="3:4" x14ac:dyDescent="0.3">
      <c r="C1719" s="71"/>
      <c r="D1719" s="72"/>
    </row>
    <row r="1720" spans="3:4" x14ac:dyDescent="0.3">
      <c r="C1720" s="71"/>
      <c r="D1720" s="72"/>
    </row>
    <row r="1721" spans="3:4" x14ac:dyDescent="0.3">
      <c r="C1721" s="71"/>
      <c r="D1721" s="72"/>
    </row>
    <row r="1722" spans="3:4" x14ac:dyDescent="0.3">
      <c r="C1722" s="71"/>
      <c r="D1722" s="72"/>
    </row>
    <row r="1723" spans="3:4" x14ac:dyDescent="0.3">
      <c r="C1723" s="71"/>
      <c r="D1723" s="72"/>
    </row>
    <row r="1724" spans="3:4" x14ac:dyDescent="0.3">
      <c r="C1724" s="71"/>
      <c r="D1724" s="72"/>
    </row>
    <row r="1725" spans="3:4" x14ac:dyDescent="0.3">
      <c r="C1725" s="71"/>
      <c r="D1725" s="72"/>
    </row>
    <row r="1726" spans="3:4" x14ac:dyDescent="0.3">
      <c r="C1726" s="71"/>
      <c r="D1726" s="72"/>
    </row>
    <row r="1727" spans="3:4" x14ac:dyDescent="0.3">
      <c r="C1727" s="71"/>
      <c r="D1727" s="72"/>
    </row>
    <row r="1728" spans="3:4" x14ac:dyDescent="0.3">
      <c r="C1728" s="71"/>
      <c r="D1728" s="72"/>
    </row>
    <row r="1729" spans="3:4" x14ac:dyDescent="0.3">
      <c r="C1729" s="71"/>
      <c r="D1729" s="72"/>
    </row>
    <row r="1730" spans="3:4" x14ac:dyDescent="0.3">
      <c r="C1730" s="71"/>
      <c r="D1730" s="72"/>
    </row>
    <row r="1731" spans="3:4" x14ac:dyDescent="0.3">
      <c r="C1731" s="71"/>
      <c r="D1731" s="72"/>
    </row>
    <row r="1732" spans="3:4" x14ac:dyDescent="0.3">
      <c r="C1732" s="71"/>
      <c r="D1732" s="72"/>
    </row>
    <row r="1733" spans="3:4" x14ac:dyDescent="0.3">
      <c r="C1733" s="71"/>
      <c r="D1733" s="72"/>
    </row>
    <row r="1734" spans="3:4" x14ac:dyDescent="0.3">
      <c r="C1734" s="71"/>
      <c r="D1734" s="72"/>
    </row>
    <row r="1735" spans="3:4" x14ac:dyDescent="0.3">
      <c r="C1735" s="71"/>
      <c r="D1735" s="72"/>
    </row>
    <row r="1736" spans="3:4" x14ac:dyDescent="0.3">
      <c r="C1736" s="71"/>
      <c r="D1736" s="72"/>
    </row>
    <row r="1737" spans="3:4" x14ac:dyDescent="0.3">
      <c r="C1737" s="71"/>
      <c r="D1737" s="72"/>
    </row>
    <row r="1738" spans="3:4" x14ac:dyDescent="0.3">
      <c r="C1738" s="71"/>
      <c r="D1738" s="72"/>
    </row>
    <row r="1739" spans="3:4" x14ac:dyDescent="0.3">
      <c r="C1739" s="71"/>
      <c r="D1739" s="72"/>
    </row>
    <row r="1740" spans="3:4" x14ac:dyDescent="0.3">
      <c r="C1740" s="71"/>
      <c r="D1740" s="72"/>
    </row>
    <row r="1741" spans="3:4" x14ac:dyDescent="0.3">
      <c r="C1741" s="71"/>
      <c r="D1741" s="72"/>
    </row>
    <row r="1742" spans="3:4" x14ac:dyDescent="0.3">
      <c r="C1742" s="71"/>
      <c r="D1742" s="72"/>
    </row>
    <row r="1743" spans="3:4" x14ac:dyDescent="0.3">
      <c r="C1743" s="71"/>
      <c r="D1743" s="72"/>
    </row>
    <row r="1744" spans="3:4" x14ac:dyDescent="0.3">
      <c r="C1744" s="71"/>
      <c r="D1744" s="72"/>
    </row>
    <row r="1745" spans="3:4" x14ac:dyDescent="0.3">
      <c r="C1745" s="71"/>
      <c r="D1745" s="72"/>
    </row>
    <row r="1746" spans="3:4" x14ac:dyDescent="0.3">
      <c r="C1746" s="71"/>
      <c r="D1746" s="72"/>
    </row>
    <row r="1747" spans="3:4" x14ac:dyDescent="0.3">
      <c r="C1747" s="71"/>
      <c r="D1747" s="72"/>
    </row>
    <row r="1748" spans="3:4" x14ac:dyDescent="0.3">
      <c r="C1748" s="71"/>
      <c r="D1748" s="72"/>
    </row>
    <row r="1749" spans="3:4" x14ac:dyDescent="0.3">
      <c r="C1749" s="71"/>
      <c r="D1749" s="72"/>
    </row>
    <row r="1750" spans="3:4" x14ac:dyDescent="0.3">
      <c r="C1750" s="71"/>
      <c r="D1750" s="72"/>
    </row>
    <row r="1751" spans="3:4" x14ac:dyDescent="0.3">
      <c r="C1751" s="71"/>
      <c r="D1751" s="72"/>
    </row>
    <row r="1752" spans="3:4" x14ac:dyDescent="0.3">
      <c r="C1752" s="71"/>
      <c r="D1752" s="72"/>
    </row>
    <row r="1753" spans="3:4" x14ac:dyDescent="0.3">
      <c r="C1753" s="71"/>
      <c r="D1753" s="72"/>
    </row>
    <row r="1754" spans="3:4" x14ac:dyDescent="0.3">
      <c r="C1754" s="71"/>
      <c r="D1754" s="72"/>
    </row>
    <row r="1755" spans="3:4" x14ac:dyDescent="0.3">
      <c r="C1755" s="71"/>
      <c r="D1755" s="72"/>
    </row>
    <row r="1756" spans="3:4" x14ac:dyDescent="0.3">
      <c r="C1756" s="71"/>
      <c r="D1756" s="72"/>
    </row>
    <row r="1757" spans="3:4" x14ac:dyDescent="0.3">
      <c r="C1757" s="71"/>
      <c r="D1757" s="72"/>
    </row>
    <row r="1758" spans="3:4" x14ac:dyDescent="0.3">
      <c r="C1758" s="71"/>
      <c r="D1758" s="72"/>
    </row>
    <row r="1759" spans="3:4" x14ac:dyDescent="0.3">
      <c r="C1759" s="71"/>
      <c r="D1759" s="72"/>
    </row>
    <row r="1760" spans="3:4" x14ac:dyDescent="0.3">
      <c r="C1760" s="71"/>
      <c r="D1760" s="72"/>
    </row>
    <row r="1761" spans="3:4" x14ac:dyDescent="0.3">
      <c r="C1761" s="71"/>
      <c r="D1761" s="72"/>
    </row>
    <row r="1762" spans="3:4" x14ac:dyDescent="0.3">
      <c r="C1762" s="71"/>
      <c r="D1762" s="72"/>
    </row>
    <row r="1763" spans="3:4" x14ac:dyDescent="0.3">
      <c r="C1763" s="71"/>
      <c r="D1763" s="72"/>
    </row>
    <row r="1764" spans="3:4" x14ac:dyDescent="0.3">
      <c r="C1764" s="71"/>
      <c r="D1764" s="72"/>
    </row>
    <row r="1765" spans="3:4" x14ac:dyDescent="0.3">
      <c r="C1765" s="71"/>
      <c r="D1765" s="72"/>
    </row>
    <row r="1766" spans="3:4" x14ac:dyDescent="0.3">
      <c r="C1766" s="71"/>
      <c r="D1766" s="72"/>
    </row>
    <row r="1767" spans="3:4" x14ac:dyDescent="0.3">
      <c r="C1767" s="71"/>
      <c r="D1767" s="72"/>
    </row>
    <row r="1768" spans="3:4" x14ac:dyDescent="0.3">
      <c r="C1768" s="71"/>
      <c r="D1768" s="72"/>
    </row>
    <row r="1769" spans="3:4" x14ac:dyDescent="0.3">
      <c r="C1769" s="71"/>
      <c r="D1769" s="72"/>
    </row>
    <row r="1770" spans="3:4" x14ac:dyDescent="0.3">
      <c r="C1770" s="71"/>
      <c r="D1770" s="72"/>
    </row>
    <row r="1771" spans="3:4" x14ac:dyDescent="0.3">
      <c r="C1771" s="71"/>
      <c r="D1771" s="72"/>
    </row>
    <row r="1772" spans="3:4" x14ac:dyDescent="0.3">
      <c r="C1772" s="71"/>
      <c r="D1772" s="72"/>
    </row>
    <row r="1773" spans="3:4" x14ac:dyDescent="0.3">
      <c r="C1773" s="71"/>
      <c r="D1773" s="72"/>
    </row>
    <row r="1774" spans="3:4" x14ac:dyDescent="0.3">
      <c r="C1774" s="71"/>
      <c r="D1774" s="72"/>
    </row>
    <row r="1775" spans="3:4" x14ac:dyDescent="0.3">
      <c r="C1775" s="71"/>
      <c r="D1775" s="72"/>
    </row>
    <row r="1776" spans="3:4" x14ac:dyDescent="0.3">
      <c r="C1776" s="71"/>
      <c r="D1776" s="72"/>
    </row>
    <row r="1777" spans="3:4" x14ac:dyDescent="0.3">
      <c r="C1777" s="71"/>
      <c r="D1777" s="72"/>
    </row>
    <row r="1778" spans="3:4" x14ac:dyDescent="0.3">
      <c r="C1778" s="71"/>
      <c r="D1778" s="72"/>
    </row>
    <row r="1779" spans="3:4" x14ac:dyDescent="0.3">
      <c r="C1779" s="71"/>
      <c r="D1779" s="72"/>
    </row>
    <row r="1780" spans="3:4" x14ac:dyDescent="0.3">
      <c r="C1780" s="71"/>
      <c r="D1780" s="72"/>
    </row>
    <row r="1781" spans="3:4" x14ac:dyDescent="0.3">
      <c r="C1781" s="71"/>
      <c r="D1781" s="72"/>
    </row>
    <row r="1782" spans="3:4" x14ac:dyDescent="0.3">
      <c r="C1782" s="71"/>
      <c r="D1782" s="72"/>
    </row>
    <row r="1783" spans="3:4" x14ac:dyDescent="0.3">
      <c r="C1783" s="71"/>
      <c r="D1783" s="72"/>
    </row>
    <row r="1784" spans="3:4" x14ac:dyDescent="0.3">
      <c r="C1784" s="71"/>
      <c r="D1784" s="72"/>
    </row>
    <row r="1785" spans="3:4" x14ac:dyDescent="0.3">
      <c r="C1785" s="71"/>
      <c r="D1785" s="72"/>
    </row>
    <row r="1786" spans="3:4" x14ac:dyDescent="0.3">
      <c r="C1786" s="71"/>
      <c r="D1786" s="72"/>
    </row>
    <row r="1787" spans="3:4" x14ac:dyDescent="0.3">
      <c r="C1787" s="71"/>
      <c r="D1787" s="72"/>
    </row>
    <row r="1788" spans="3:4" x14ac:dyDescent="0.3">
      <c r="C1788" s="71"/>
      <c r="D1788" s="72"/>
    </row>
    <row r="1789" spans="3:4" x14ac:dyDescent="0.3">
      <c r="C1789" s="71"/>
      <c r="D1789" s="72"/>
    </row>
    <row r="1790" spans="3:4" x14ac:dyDescent="0.3">
      <c r="C1790" s="71"/>
      <c r="D1790" s="72"/>
    </row>
    <row r="1791" spans="3:4" x14ac:dyDescent="0.3">
      <c r="C1791" s="71"/>
      <c r="D1791" s="72"/>
    </row>
    <row r="1792" spans="3:4" x14ac:dyDescent="0.3">
      <c r="C1792" s="71"/>
      <c r="D1792" s="72"/>
    </row>
    <row r="1793" spans="3:4" x14ac:dyDescent="0.3">
      <c r="C1793" s="71"/>
      <c r="D1793" s="72"/>
    </row>
    <row r="1794" spans="3:4" x14ac:dyDescent="0.3">
      <c r="C1794" s="71"/>
      <c r="D1794" s="72"/>
    </row>
    <row r="1795" spans="3:4" x14ac:dyDescent="0.3">
      <c r="C1795" s="71"/>
      <c r="D1795" s="72"/>
    </row>
    <row r="1796" spans="3:4" x14ac:dyDescent="0.3">
      <c r="C1796" s="71"/>
      <c r="D1796" s="72"/>
    </row>
    <row r="1797" spans="3:4" x14ac:dyDescent="0.3">
      <c r="C1797" s="71"/>
      <c r="D1797" s="72"/>
    </row>
    <row r="1798" spans="3:4" x14ac:dyDescent="0.3">
      <c r="C1798" s="71"/>
      <c r="D1798" s="72"/>
    </row>
    <row r="1799" spans="3:4" x14ac:dyDescent="0.3">
      <c r="C1799" s="71"/>
      <c r="D1799" s="72"/>
    </row>
    <row r="1800" spans="3:4" x14ac:dyDescent="0.3">
      <c r="C1800" s="71"/>
      <c r="D1800" s="72"/>
    </row>
    <row r="1801" spans="3:4" x14ac:dyDescent="0.3">
      <c r="C1801" s="71"/>
      <c r="D1801" s="72"/>
    </row>
    <row r="1802" spans="3:4" x14ac:dyDescent="0.3">
      <c r="C1802" s="71"/>
      <c r="D1802" s="72"/>
    </row>
    <row r="1803" spans="3:4" x14ac:dyDescent="0.3">
      <c r="C1803" s="71"/>
      <c r="D1803" s="72"/>
    </row>
    <row r="1804" spans="3:4" x14ac:dyDescent="0.3">
      <c r="C1804" s="71"/>
      <c r="D1804" s="72"/>
    </row>
    <row r="1805" spans="3:4" x14ac:dyDescent="0.3">
      <c r="C1805" s="71"/>
      <c r="D1805" s="72"/>
    </row>
    <row r="1806" spans="3:4" x14ac:dyDescent="0.3">
      <c r="C1806" s="71"/>
      <c r="D1806" s="72"/>
    </row>
    <row r="1807" spans="3:4" x14ac:dyDescent="0.3">
      <c r="C1807" s="71"/>
      <c r="D1807" s="72"/>
    </row>
    <row r="1808" spans="3:4" x14ac:dyDescent="0.3">
      <c r="C1808" s="71"/>
      <c r="D1808" s="72"/>
    </row>
    <row r="1809" spans="3:4" x14ac:dyDescent="0.3">
      <c r="C1809" s="71"/>
      <c r="D1809" s="72"/>
    </row>
    <row r="1810" spans="3:4" x14ac:dyDescent="0.3">
      <c r="C1810" s="71"/>
      <c r="D1810" s="72"/>
    </row>
    <row r="1811" spans="3:4" x14ac:dyDescent="0.3">
      <c r="C1811" s="71"/>
      <c r="D1811" s="72"/>
    </row>
    <row r="1812" spans="3:4" x14ac:dyDescent="0.3">
      <c r="C1812" s="71"/>
      <c r="D1812" s="72"/>
    </row>
    <row r="1813" spans="3:4" x14ac:dyDescent="0.3">
      <c r="C1813" s="71"/>
      <c r="D1813" s="72"/>
    </row>
    <row r="1814" spans="3:4" x14ac:dyDescent="0.3">
      <c r="C1814" s="71"/>
      <c r="D1814" s="72"/>
    </row>
    <row r="1815" spans="3:4" x14ac:dyDescent="0.3">
      <c r="C1815" s="71"/>
      <c r="D1815" s="72"/>
    </row>
    <row r="1816" spans="3:4" x14ac:dyDescent="0.3">
      <c r="C1816" s="71"/>
      <c r="D1816" s="72"/>
    </row>
    <row r="1817" spans="3:4" x14ac:dyDescent="0.3">
      <c r="C1817" s="71"/>
      <c r="D1817" s="72"/>
    </row>
    <row r="1818" spans="3:4" x14ac:dyDescent="0.3">
      <c r="C1818" s="71"/>
      <c r="D1818" s="72"/>
    </row>
    <row r="1819" spans="3:4" x14ac:dyDescent="0.3">
      <c r="C1819" s="71"/>
      <c r="D1819" s="72"/>
    </row>
    <row r="1820" spans="3:4" x14ac:dyDescent="0.3">
      <c r="C1820" s="71"/>
      <c r="D1820" s="72"/>
    </row>
    <row r="1821" spans="3:4" x14ac:dyDescent="0.3">
      <c r="C1821" s="71"/>
      <c r="D1821" s="72"/>
    </row>
    <row r="1822" spans="3:4" x14ac:dyDescent="0.3">
      <c r="C1822" s="71"/>
      <c r="D1822" s="72"/>
    </row>
    <row r="1823" spans="3:4" x14ac:dyDescent="0.3">
      <c r="C1823" s="71"/>
      <c r="D1823" s="72"/>
    </row>
    <row r="1824" spans="3:4" x14ac:dyDescent="0.3">
      <c r="C1824" s="71"/>
      <c r="D1824" s="72"/>
    </row>
    <row r="1825" spans="3:4" x14ac:dyDescent="0.3">
      <c r="C1825" s="71"/>
      <c r="D1825" s="72"/>
    </row>
    <row r="1826" spans="3:4" x14ac:dyDescent="0.3">
      <c r="C1826" s="71"/>
      <c r="D1826" s="72"/>
    </row>
    <row r="1827" spans="3:4" x14ac:dyDescent="0.3">
      <c r="C1827" s="71"/>
      <c r="D1827" s="72"/>
    </row>
    <row r="1828" spans="3:4" x14ac:dyDescent="0.3">
      <c r="C1828" s="71"/>
      <c r="D1828" s="72"/>
    </row>
    <row r="1829" spans="3:4" x14ac:dyDescent="0.3">
      <c r="C1829" s="71"/>
      <c r="D1829" s="72"/>
    </row>
    <row r="1830" spans="3:4" x14ac:dyDescent="0.3">
      <c r="C1830" s="71"/>
      <c r="D1830" s="72"/>
    </row>
    <row r="1831" spans="3:4" x14ac:dyDescent="0.3">
      <c r="C1831" s="71"/>
      <c r="D1831" s="72"/>
    </row>
    <row r="1832" spans="3:4" x14ac:dyDescent="0.3">
      <c r="C1832" s="71"/>
      <c r="D1832" s="72"/>
    </row>
    <row r="1833" spans="3:4" x14ac:dyDescent="0.3">
      <c r="C1833" s="71"/>
      <c r="D1833" s="72"/>
    </row>
    <row r="1834" spans="3:4" x14ac:dyDescent="0.3">
      <c r="C1834" s="71"/>
      <c r="D1834" s="72"/>
    </row>
    <row r="1835" spans="3:4" x14ac:dyDescent="0.3">
      <c r="C1835" s="71"/>
      <c r="D1835" s="72"/>
    </row>
    <row r="1836" spans="3:4" x14ac:dyDescent="0.3">
      <c r="C1836" s="71"/>
      <c r="D1836" s="72"/>
    </row>
    <row r="1837" spans="3:4" x14ac:dyDescent="0.3">
      <c r="C1837" s="71"/>
      <c r="D1837" s="72"/>
    </row>
    <row r="1838" spans="3:4" x14ac:dyDescent="0.3">
      <c r="C1838" s="71"/>
      <c r="D1838" s="72"/>
    </row>
    <row r="1839" spans="3:4" x14ac:dyDescent="0.3">
      <c r="C1839" s="71"/>
      <c r="D1839" s="72"/>
    </row>
    <row r="1840" spans="3:4" x14ac:dyDescent="0.3">
      <c r="C1840" s="71"/>
      <c r="D1840" s="72"/>
    </row>
    <row r="1841" spans="3:4" x14ac:dyDescent="0.3">
      <c r="C1841" s="71"/>
      <c r="D1841" s="72"/>
    </row>
    <row r="1842" spans="3:4" x14ac:dyDescent="0.3">
      <c r="C1842" s="71"/>
      <c r="D1842" s="72"/>
    </row>
    <row r="1843" spans="3:4" x14ac:dyDescent="0.3">
      <c r="C1843" s="71"/>
      <c r="D1843" s="72"/>
    </row>
    <row r="1844" spans="3:4" x14ac:dyDescent="0.3">
      <c r="C1844" s="71"/>
      <c r="D1844" s="72"/>
    </row>
    <row r="1845" spans="3:4" x14ac:dyDescent="0.3">
      <c r="C1845" s="71"/>
      <c r="D1845" s="72"/>
    </row>
    <row r="1846" spans="3:4" x14ac:dyDescent="0.3">
      <c r="C1846" s="71"/>
      <c r="D1846" s="72"/>
    </row>
    <row r="1847" spans="3:4" x14ac:dyDescent="0.3">
      <c r="C1847" s="71"/>
      <c r="D1847" s="72"/>
    </row>
    <row r="1848" spans="3:4" x14ac:dyDescent="0.3">
      <c r="C1848" s="71"/>
      <c r="D1848" s="72"/>
    </row>
    <row r="1849" spans="3:4" x14ac:dyDescent="0.3">
      <c r="C1849" s="71"/>
      <c r="D1849" s="72"/>
    </row>
    <row r="1850" spans="3:4" x14ac:dyDescent="0.3">
      <c r="C1850" s="71"/>
      <c r="D1850" s="72"/>
    </row>
    <row r="1851" spans="3:4" x14ac:dyDescent="0.3">
      <c r="C1851" s="71"/>
      <c r="D1851" s="72"/>
    </row>
    <row r="1852" spans="3:4" x14ac:dyDescent="0.3">
      <c r="C1852" s="71"/>
      <c r="D1852" s="72"/>
    </row>
    <row r="1853" spans="3:4" x14ac:dyDescent="0.3">
      <c r="C1853" s="71"/>
      <c r="D1853" s="72"/>
    </row>
    <row r="1854" spans="3:4" x14ac:dyDescent="0.3">
      <c r="C1854" s="71"/>
      <c r="D1854" s="72"/>
    </row>
    <row r="1855" spans="3:4" x14ac:dyDescent="0.3">
      <c r="C1855" s="71"/>
      <c r="D1855" s="72"/>
    </row>
    <row r="1856" spans="3:4" x14ac:dyDescent="0.3">
      <c r="C1856" s="71"/>
      <c r="D1856" s="72"/>
    </row>
    <row r="1857" spans="3:4" x14ac:dyDescent="0.3">
      <c r="C1857" s="71"/>
      <c r="D1857" s="72"/>
    </row>
    <row r="1858" spans="3:4" x14ac:dyDescent="0.3">
      <c r="C1858" s="71"/>
      <c r="D1858" s="72"/>
    </row>
    <row r="1859" spans="3:4" x14ac:dyDescent="0.3">
      <c r="C1859" s="71"/>
      <c r="D1859" s="72"/>
    </row>
    <row r="1860" spans="3:4" x14ac:dyDescent="0.3">
      <c r="C1860" s="71"/>
      <c r="D1860" s="72"/>
    </row>
    <row r="1861" spans="3:4" x14ac:dyDescent="0.3">
      <c r="C1861" s="71"/>
      <c r="D1861" s="72"/>
    </row>
    <row r="1862" spans="3:4" x14ac:dyDescent="0.3">
      <c r="C1862" s="71"/>
      <c r="D1862" s="72"/>
    </row>
    <row r="1863" spans="3:4" x14ac:dyDescent="0.3">
      <c r="C1863" s="71"/>
      <c r="D1863" s="72"/>
    </row>
    <row r="1864" spans="3:4" x14ac:dyDescent="0.3">
      <c r="C1864" s="71"/>
      <c r="D1864" s="72"/>
    </row>
    <row r="1865" spans="3:4" x14ac:dyDescent="0.3">
      <c r="C1865" s="71"/>
      <c r="D1865" s="72"/>
    </row>
    <row r="1866" spans="3:4" x14ac:dyDescent="0.3">
      <c r="C1866" s="71"/>
      <c r="D1866" s="72"/>
    </row>
    <row r="1867" spans="3:4" x14ac:dyDescent="0.3">
      <c r="C1867" s="71"/>
      <c r="D1867" s="72"/>
    </row>
    <row r="1868" spans="3:4" x14ac:dyDescent="0.3">
      <c r="C1868" s="71"/>
      <c r="D1868" s="72"/>
    </row>
    <row r="1869" spans="3:4" x14ac:dyDescent="0.3">
      <c r="C1869" s="71"/>
      <c r="D1869" s="72"/>
    </row>
    <row r="1870" spans="3:4" x14ac:dyDescent="0.3">
      <c r="C1870" s="71"/>
      <c r="D1870" s="72"/>
    </row>
    <row r="1871" spans="3:4" x14ac:dyDescent="0.3">
      <c r="C1871" s="71"/>
      <c r="D1871" s="72"/>
    </row>
    <row r="1872" spans="3:4" x14ac:dyDescent="0.3">
      <c r="C1872" s="71"/>
      <c r="D1872" s="72"/>
    </row>
    <row r="1873" spans="3:4" x14ac:dyDescent="0.3">
      <c r="C1873" s="71"/>
      <c r="D1873" s="72"/>
    </row>
    <row r="1874" spans="3:4" x14ac:dyDescent="0.3">
      <c r="C1874" s="71"/>
      <c r="D1874" s="72"/>
    </row>
    <row r="1875" spans="3:4" x14ac:dyDescent="0.3">
      <c r="C1875" s="71"/>
      <c r="D1875" s="72"/>
    </row>
    <row r="1876" spans="3:4" x14ac:dyDescent="0.3">
      <c r="C1876" s="71"/>
      <c r="D1876" s="72"/>
    </row>
    <row r="1877" spans="3:4" x14ac:dyDescent="0.3">
      <c r="C1877" s="71"/>
      <c r="D1877" s="72"/>
    </row>
    <row r="1878" spans="3:4" x14ac:dyDescent="0.3">
      <c r="C1878" s="71"/>
      <c r="D1878" s="72"/>
    </row>
    <row r="1879" spans="3:4" x14ac:dyDescent="0.3">
      <c r="C1879" s="71"/>
      <c r="D1879" s="72"/>
    </row>
    <row r="1880" spans="3:4" x14ac:dyDescent="0.3">
      <c r="C1880" s="71"/>
      <c r="D1880" s="72"/>
    </row>
    <row r="1881" spans="3:4" x14ac:dyDescent="0.3">
      <c r="C1881" s="71"/>
      <c r="D1881" s="72"/>
    </row>
    <row r="1882" spans="3:4" x14ac:dyDescent="0.3">
      <c r="C1882" s="71"/>
      <c r="D1882" s="72"/>
    </row>
    <row r="1883" spans="3:4" x14ac:dyDescent="0.3">
      <c r="C1883" s="71"/>
      <c r="D1883" s="72"/>
    </row>
    <row r="1884" spans="3:4" x14ac:dyDescent="0.3">
      <c r="C1884" s="71"/>
      <c r="D1884" s="72"/>
    </row>
    <row r="1885" spans="3:4" x14ac:dyDescent="0.3">
      <c r="C1885" s="71"/>
      <c r="D1885" s="72"/>
    </row>
    <row r="1886" spans="3:4" x14ac:dyDescent="0.3">
      <c r="C1886" s="71"/>
      <c r="D1886" s="72"/>
    </row>
    <row r="1887" spans="3:4" x14ac:dyDescent="0.3">
      <c r="C1887" s="71"/>
      <c r="D1887" s="72"/>
    </row>
    <row r="1888" spans="3:4" x14ac:dyDescent="0.3">
      <c r="C1888" s="71"/>
      <c r="D1888" s="72"/>
    </row>
    <row r="1889" spans="3:4" x14ac:dyDescent="0.3">
      <c r="C1889" s="71"/>
      <c r="D1889" s="72"/>
    </row>
    <row r="1890" spans="3:4" x14ac:dyDescent="0.3">
      <c r="C1890" s="71"/>
      <c r="D1890" s="72"/>
    </row>
    <row r="1891" spans="3:4" x14ac:dyDescent="0.3">
      <c r="C1891" s="71"/>
      <c r="D1891" s="72"/>
    </row>
    <row r="1892" spans="3:4" x14ac:dyDescent="0.3">
      <c r="C1892" s="71"/>
      <c r="D1892" s="72"/>
    </row>
    <row r="1893" spans="3:4" x14ac:dyDescent="0.3">
      <c r="C1893" s="71"/>
      <c r="D1893" s="72"/>
    </row>
    <row r="1894" spans="3:4" x14ac:dyDescent="0.3">
      <c r="C1894" s="71"/>
      <c r="D1894" s="72"/>
    </row>
    <row r="1895" spans="3:4" x14ac:dyDescent="0.3">
      <c r="C1895" s="71"/>
      <c r="D1895" s="72"/>
    </row>
    <row r="1896" spans="3:4" x14ac:dyDescent="0.3">
      <c r="C1896" s="71"/>
      <c r="D1896" s="72"/>
    </row>
    <row r="1897" spans="3:4" x14ac:dyDescent="0.3">
      <c r="C1897" s="71"/>
      <c r="D1897" s="72"/>
    </row>
    <row r="1898" spans="3:4" x14ac:dyDescent="0.3">
      <c r="C1898" s="71"/>
      <c r="D1898" s="72"/>
    </row>
    <row r="1899" spans="3:4" x14ac:dyDescent="0.3">
      <c r="C1899" s="71"/>
      <c r="D1899" s="72"/>
    </row>
    <row r="1900" spans="3:4" x14ac:dyDescent="0.3">
      <c r="C1900" s="71"/>
      <c r="D1900" s="72"/>
    </row>
    <row r="1901" spans="3:4" x14ac:dyDescent="0.3">
      <c r="C1901" s="71"/>
      <c r="D1901" s="72"/>
    </row>
    <row r="1902" spans="3:4" x14ac:dyDescent="0.3">
      <c r="C1902" s="71"/>
      <c r="D1902" s="72"/>
    </row>
    <row r="1903" spans="3:4" x14ac:dyDescent="0.3">
      <c r="C1903" s="71"/>
      <c r="D1903" s="72"/>
    </row>
    <row r="1904" spans="3:4" x14ac:dyDescent="0.3">
      <c r="C1904" s="71"/>
      <c r="D1904" s="72"/>
    </row>
    <row r="1905" spans="3:4" x14ac:dyDescent="0.3">
      <c r="C1905" s="71"/>
      <c r="D1905" s="72"/>
    </row>
    <row r="1906" spans="3:4" x14ac:dyDescent="0.3">
      <c r="C1906" s="71"/>
      <c r="D1906" s="72"/>
    </row>
    <row r="1907" spans="3:4" x14ac:dyDescent="0.3">
      <c r="C1907" s="71"/>
      <c r="D1907" s="72"/>
    </row>
    <row r="1908" spans="3:4" x14ac:dyDescent="0.3">
      <c r="C1908" s="71"/>
      <c r="D1908" s="72"/>
    </row>
    <row r="1909" spans="3:4" x14ac:dyDescent="0.3">
      <c r="C1909" s="71"/>
      <c r="D1909" s="72"/>
    </row>
    <row r="1910" spans="3:4" x14ac:dyDescent="0.3">
      <c r="C1910" s="71"/>
      <c r="D1910" s="72"/>
    </row>
    <row r="1911" spans="3:4" x14ac:dyDescent="0.3">
      <c r="C1911" s="71"/>
      <c r="D1911" s="72"/>
    </row>
    <row r="1912" spans="3:4" x14ac:dyDescent="0.3">
      <c r="C1912" s="71"/>
      <c r="D1912" s="72"/>
    </row>
    <row r="1913" spans="3:4" x14ac:dyDescent="0.3">
      <c r="C1913" s="71"/>
      <c r="D1913" s="72"/>
    </row>
    <row r="1914" spans="3:4" x14ac:dyDescent="0.3">
      <c r="C1914" s="71"/>
      <c r="D1914" s="72"/>
    </row>
    <row r="1915" spans="3:4" x14ac:dyDescent="0.3">
      <c r="C1915" s="71"/>
      <c r="D1915" s="72"/>
    </row>
    <row r="1916" spans="3:4" x14ac:dyDescent="0.3">
      <c r="C1916" s="71"/>
      <c r="D1916" s="72"/>
    </row>
    <row r="1917" spans="3:4" x14ac:dyDescent="0.3">
      <c r="C1917" s="71"/>
      <c r="D1917" s="72"/>
    </row>
    <row r="1918" spans="3:4" x14ac:dyDescent="0.3">
      <c r="C1918" s="71"/>
      <c r="D1918" s="72"/>
    </row>
    <row r="1919" spans="3:4" x14ac:dyDescent="0.3">
      <c r="C1919" s="71"/>
      <c r="D1919" s="72"/>
    </row>
    <row r="1920" spans="3:4" x14ac:dyDescent="0.3">
      <c r="C1920" s="71"/>
      <c r="D1920" s="72"/>
    </row>
    <row r="1921" spans="3:4" x14ac:dyDescent="0.3">
      <c r="C1921" s="71"/>
      <c r="D1921" s="72"/>
    </row>
    <row r="1922" spans="3:4" x14ac:dyDescent="0.3">
      <c r="C1922" s="71"/>
      <c r="D1922" s="72"/>
    </row>
    <row r="1923" spans="3:4" x14ac:dyDescent="0.3">
      <c r="C1923" s="71"/>
      <c r="D1923" s="72"/>
    </row>
    <row r="1924" spans="3:4" x14ac:dyDescent="0.3">
      <c r="C1924" s="71"/>
      <c r="D1924" s="72"/>
    </row>
    <row r="1925" spans="3:4" x14ac:dyDescent="0.3">
      <c r="C1925" s="71"/>
      <c r="D1925" s="72"/>
    </row>
    <row r="1926" spans="3:4" x14ac:dyDescent="0.3">
      <c r="C1926" s="71"/>
      <c r="D1926" s="72"/>
    </row>
    <row r="1927" spans="3:4" x14ac:dyDescent="0.3">
      <c r="C1927" s="71"/>
      <c r="D1927" s="72"/>
    </row>
    <row r="1928" spans="3:4" x14ac:dyDescent="0.3">
      <c r="C1928" s="71"/>
      <c r="D1928" s="72"/>
    </row>
    <row r="1929" spans="3:4" x14ac:dyDescent="0.3">
      <c r="C1929" s="71"/>
      <c r="D1929" s="72"/>
    </row>
    <row r="1930" spans="3:4" x14ac:dyDescent="0.3">
      <c r="C1930" s="71"/>
      <c r="D1930" s="72"/>
    </row>
    <row r="1931" spans="3:4" x14ac:dyDescent="0.3">
      <c r="C1931" s="71"/>
      <c r="D1931" s="72"/>
    </row>
    <row r="1932" spans="3:4" x14ac:dyDescent="0.3">
      <c r="C1932" s="71"/>
      <c r="D1932" s="72"/>
    </row>
    <row r="1933" spans="3:4" x14ac:dyDescent="0.3">
      <c r="C1933" s="71"/>
      <c r="D1933" s="72"/>
    </row>
    <row r="1934" spans="3:4" x14ac:dyDescent="0.3">
      <c r="C1934" s="71"/>
      <c r="D1934" s="72"/>
    </row>
    <row r="1935" spans="3:4" x14ac:dyDescent="0.3">
      <c r="C1935" s="71"/>
      <c r="D1935" s="72"/>
    </row>
    <row r="1936" spans="3:4" x14ac:dyDescent="0.3">
      <c r="C1936" s="71"/>
      <c r="D1936" s="72"/>
    </row>
    <row r="1937" spans="3:4" x14ac:dyDescent="0.3">
      <c r="C1937" s="71"/>
      <c r="D1937" s="72"/>
    </row>
    <row r="1938" spans="3:4" x14ac:dyDescent="0.3">
      <c r="C1938" s="71"/>
      <c r="D1938" s="72"/>
    </row>
    <row r="1939" spans="3:4" x14ac:dyDescent="0.3">
      <c r="C1939" s="71"/>
      <c r="D1939" s="72"/>
    </row>
    <row r="1940" spans="3:4" x14ac:dyDescent="0.3">
      <c r="C1940" s="71"/>
      <c r="D1940" s="72"/>
    </row>
    <row r="1941" spans="3:4" x14ac:dyDescent="0.3">
      <c r="C1941" s="71"/>
      <c r="D1941" s="72"/>
    </row>
    <row r="1942" spans="3:4" x14ac:dyDescent="0.3">
      <c r="C1942" s="71"/>
      <c r="D1942" s="72"/>
    </row>
    <row r="1943" spans="3:4" x14ac:dyDescent="0.3">
      <c r="C1943" s="71"/>
      <c r="D1943" s="72"/>
    </row>
    <row r="1944" spans="3:4" x14ac:dyDescent="0.3">
      <c r="C1944" s="71"/>
      <c r="D1944" s="72"/>
    </row>
    <row r="1945" spans="3:4" x14ac:dyDescent="0.3">
      <c r="C1945" s="71"/>
      <c r="D1945" s="72"/>
    </row>
    <row r="1946" spans="3:4" x14ac:dyDescent="0.3">
      <c r="C1946" s="71"/>
      <c r="D1946" s="72"/>
    </row>
    <row r="1947" spans="3:4" x14ac:dyDescent="0.3">
      <c r="C1947" s="71"/>
      <c r="D1947" s="72"/>
    </row>
    <row r="1948" spans="3:4" x14ac:dyDescent="0.3">
      <c r="C1948" s="71"/>
      <c r="D1948" s="72"/>
    </row>
    <row r="1949" spans="3:4" x14ac:dyDescent="0.3">
      <c r="C1949" s="71"/>
      <c r="D1949" s="72"/>
    </row>
    <row r="1950" spans="3:4" x14ac:dyDescent="0.3">
      <c r="C1950" s="71"/>
      <c r="D1950" s="72"/>
    </row>
    <row r="1951" spans="3:4" x14ac:dyDescent="0.3">
      <c r="C1951" s="71"/>
      <c r="D1951" s="72"/>
    </row>
    <row r="1952" spans="3:4" x14ac:dyDescent="0.3">
      <c r="C1952" s="71"/>
      <c r="D1952" s="72"/>
    </row>
    <row r="1953" spans="3:4" x14ac:dyDescent="0.3">
      <c r="C1953" s="71"/>
      <c r="D1953" s="72"/>
    </row>
    <row r="1954" spans="3:4" x14ac:dyDescent="0.3">
      <c r="C1954" s="71"/>
      <c r="D1954" s="72"/>
    </row>
    <row r="1955" spans="3:4" x14ac:dyDescent="0.3">
      <c r="C1955" s="71"/>
      <c r="D1955" s="72"/>
    </row>
    <row r="1956" spans="3:4" x14ac:dyDescent="0.3">
      <c r="C1956" s="71"/>
      <c r="D1956" s="72"/>
    </row>
    <row r="1957" spans="3:4" x14ac:dyDescent="0.3">
      <c r="C1957" s="71"/>
      <c r="D1957" s="72"/>
    </row>
    <row r="1958" spans="3:4" x14ac:dyDescent="0.3">
      <c r="C1958" s="71"/>
      <c r="D1958" s="72"/>
    </row>
    <row r="1959" spans="3:4" x14ac:dyDescent="0.3">
      <c r="C1959" s="71"/>
      <c r="D1959" s="72"/>
    </row>
    <row r="1960" spans="3:4" x14ac:dyDescent="0.3">
      <c r="C1960" s="71"/>
      <c r="D1960" s="72"/>
    </row>
    <row r="1961" spans="3:4" x14ac:dyDescent="0.3">
      <c r="C1961" s="71"/>
      <c r="D1961" s="72"/>
    </row>
    <row r="1962" spans="3:4" x14ac:dyDescent="0.3">
      <c r="C1962" s="71"/>
      <c r="D1962" s="72"/>
    </row>
    <row r="1963" spans="3:4" x14ac:dyDescent="0.3">
      <c r="C1963" s="71"/>
      <c r="D1963" s="72"/>
    </row>
    <row r="1964" spans="3:4" x14ac:dyDescent="0.3">
      <c r="C1964" s="71"/>
      <c r="D1964" s="72"/>
    </row>
    <row r="1965" spans="3:4" x14ac:dyDescent="0.3">
      <c r="C1965" s="71"/>
      <c r="D1965" s="72"/>
    </row>
    <row r="1966" spans="3:4" x14ac:dyDescent="0.3">
      <c r="C1966" s="71"/>
      <c r="D1966" s="72"/>
    </row>
    <row r="1967" spans="3:4" x14ac:dyDescent="0.3">
      <c r="C1967" s="71"/>
      <c r="D1967" s="72"/>
    </row>
    <row r="1968" spans="3:4" x14ac:dyDescent="0.3">
      <c r="C1968" s="71"/>
      <c r="D1968" s="72"/>
    </row>
    <row r="1969" spans="3:4" x14ac:dyDescent="0.3">
      <c r="C1969" s="71"/>
      <c r="D1969" s="72"/>
    </row>
    <row r="1970" spans="3:4" x14ac:dyDescent="0.3">
      <c r="C1970" s="71"/>
      <c r="D1970" s="72"/>
    </row>
    <row r="1971" spans="3:4" x14ac:dyDescent="0.3">
      <c r="C1971" s="71"/>
      <c r="D1971" s="72"/>
    </row>
    <row r="1972" spans="3:4" x14ac:dyDescent="0.3">
      <c r="C1972" s="71"/>
      <c r="D1972" s="72"/>
    </row>
    <row r="1973" spans="3:4" x14ac:dyDescent="0.3">
      <c r="C1973" s="71"/>
      <c r="D1973" s="72"/>
    </row>
    <row r="1974" spans="3:4" x14ac:dyDescent="0.3">
      <c r="C1974" s="71"/>
      <c r="D1974" s="72"/>
    </row>
    <row r="1975" spans="3:4" x14ac:dyDescent="0.3">
      <c r="C1975" s="71"/>
      <c r="D1975" s="72"/>
    </row>
    <row r="1976" spans="3:4" x14ac:dyDescent="0.3">
      <c r="C1976" s="71"/>
      <c r="D1976" s="72"/>
    </row>
    <row r="1977" spans="3:4" x14ac:dyDescent="0.3">
      <c r="C1977" s="71"/>
      <c r="D1977" s="72"/>
    </row>
    <row r="1978" spans="3:4" x14ac:dyDescent="0.3">
      <c r="C1978" s="71"/>
      <c r="D1978" s="72"/>
    </row>
    <row r="1979" spans="3:4" x14ac:dyDescent="0.3">
      <c r="C1979" s="71"/>
      <c r="D1979" s="72"/>
    </row>
    <row r="1980" spans="3:4" x14ac:dyDescent="0.3">
      <c r="C1980" s="71"/>
      <c r="D1980" s="72"/>
    </row>
    <row r="1981" spans="3:4" x14ac:dyDescent="0.3">
      <c r="C1981" s="71"/>
      <c r="D1981" s="72"/>
    </row>
    <row r="1982" spans="3:4" x14ac:dyDescent="0.3">
      <c r="C1982" s="71"/>
      <c r="D1982" s="72"/>
    </row>
    <row r="1983" spans="3:4" x14ac:dyDescent="0.3">
      <c r="C1983" s="71"/>
      <c r="D1983" s="72"/>
    </row>
    <row r="1984" spans="3:4" x14ac:dyDescent="0.3">
      <c r="C1984" s="71"/>
      <c r="D1984" s="72"/>
    </row>
    <row r="1985" spans="3:4" x14ac:dyDescent="0.3">
      <c r="C1985" s="71"/>
      <c r="D1985" s="72"/>
    </row>
    <row r="1986" spans="3:4" x14ac:dyDescent="0.3">
      <c r="C1986" s="71"/>
      <c r="D1986" s="72"/>
    </row>
    <row r="1987" spans="3:4" x14ac:dyDescent="0.3">
      <c r="C1987" s="71"/>
      <c r="D1987" s="72"/>
    </row>
    <row r="1988" spans="3:4" x14ac:dyDescent="0.3">
      <c r="C1988" s="71"/>
      <c r="D1988" s="72"/>
    </row>
    <row r="1989" spans="3:4" x14ac:dyDescent="0.3">
      <c r="C1989" s="71"/>
      <c r="D1989" s="72"/>
    </row>
    <row r="1990" spans="3:4" x14ac:dyDescent="0.3">
      <c r="C1990" s="71"/>
      <c r="D1990" s="72"/>
    </row>
    <row r="1991" spans="3:4" x14ac:dyDescent="0.3">
      <c r="C1991" s="71"/>
      <c r="D1991" s="72"/>
    </row>
    <row r="1992" spans="3:4" x14ac:dyDescent="0.3">
      <c r="C1992" s="71"/>
      <c r="D1992" s="72"/>
    </row>
    <row r="1993" spans="3:4" x14ac:dyDescent="0.3">
      <c r="C1993" s="71"/>
      <c r="D1993" s="72"/>
    </row>
    <row r="1994" spans="3:4" x14ac:dyDescent="0.3">
      <c r="C1994" s="71"/>
      <c r="D1994" s="72"/>
    </row>
    <row r="1995" spans="3:4" x14ac:dyDescent="0.3">
      <c r="C1995" s="71"/>
      <c r="D1995" s="72"/>
    </row>
    <row r="1996" spans="3:4" x14ac:dyDescent="0.3">
      <c r="C1996" s="71"/>
      <c r="D1996" s="72"/>
    </row>
    <row r="1997" spans="3:4" x14ac:dyDescent="0.3">
      <c r="C1997" s="71"/>
      <c r="D1997" s="72"/>
    </row>
    <row r="1998" spans="3:4" x14ac:dyDescent="0.3">
      <c r="C1998" s="71"/>
      <c r="D1998" s="72"/>
    </row>
    <row r="1999" spans="3:4" x14ac:dyDescent="0.3">
      <c r="C1999" s="71"/>
      <c r="D1999" s="72"/>
    </row>
    <row r="2000" spans="3:4" x14ac:dyDescent="0.3">
      <c r="C2000" s="71"/>
      <c r="D2000" s="72"/>
    </row>
    <row r="2001" spans="3:4" x14ac:dyDescent="0.3">
      <c r="C2001" s="71"/>
      <c r="D2001" s="72"/>
    </row>
    <row r="2002" spans="3:4" x14ac:dyDescent="0.3">
      <c r="C2002" s="71"/>
      <c r="D2002" s="72"/>
    </row>
    <row r="2003" spans="3:4" x14ac:dyDescent="0.3">
      <c r="C2003" s="71"/>
      <c r="D2003" s="72"/>
    </row>
    <row r="2004" spans="3:4" x14ac:dyDescent="0.3">
      <c r="C2004" s="71"/>
      <c r="D2004" s="72"/>
    </row>
    <row r="2005" spans="3:4" x14ac:dyDescent="0.3">
      <c r="C2005" s="71"/>
      <c r="D2005" s="72"/>
    </row>
    <row r="2006" spans="3:4" x14ac:dyDescent="0.3">
      <c r="C2006" s="71"/>
      <c r="D2006" s="72"/>
    </row>
    <row r="2007" spans="3:4" x14ac:dyDescent="0.3">
      <c r="C2007" s="71"/>
      <c r="D2007" s="72"/>
    </row>
    <row r="2008" spans="3:4" x14ac:dyDescent="0.3">
      <c r="C2008" s="71"/>
      <c r="D2008" s="72"/>
    </row>
    <row r="2009" spans="3:4" x14ac:dyDescent="0.3">
      <c r="C2009" s="71"/>
      <c r="D2009" s="72"/>
    </row>
    <row r="2010" spans="3:4" x14ac:dyDescent="0.3">
      <c r="C2010" s="71"/>
      <c r="D2010" s="72"/>
    </row>
    <row r="2011" spans="3:4" x14ac:dyDescent="0.3">
      <c r="C2011" s="71"/>
      <c r="D2011" s="72"/>
    </row>
    <row r="2012" spans="3:4" x14ac:dyDescent="0.3">
      <c r="C2012" s="71"/>
      <c r="D2012" s="72"/>
    </row>
    <row r="2013" spans="3:4" x14ac:dyDescent="0.3">
      <c r="C2013" s="71"/>
      <c r="D2013" s="72"/>
    </row>
    <row r="2014" spans="3:4" x14ac:dyDescent="0.3">
      <c r="C2014" s="71"/>
      <c r="D2014" s="72"/>
    </row>
    <row r="2015" spans="3:4" x14ac:dyDescent="0.3">
      <c r="C2015" s="71"/>
      <c r="D2015" s="72"/>
    </row>
    <row r="2016" spans="3:4" x14ac:dyDescent="0.3">
      <c r="C2016" s="71"/>
      <c r="D2016" s="72"/>
    </row>
    <row r="2017" spans="3:4" x14ac:dyDescent="0.3">
      <c r="C2017" s="71"/>
      <c r="D2017" s="72"/>
    </row>
    <row r="2018" spans="3:4" x14ac:dyDescent="0.3">
      <c r="C2018" s="71"/>
      <c r="D2018" s="72"/>
    </row>
    <row r="2019" spans="3:4" x14ac:dyDescent="0.3">
      <c r="C2019" s="71"/>
      <c r="D2019" s="72"/>
    </row>
    <row r="2020" spans="3:4" x14ac:dyDescent="0.3">
      <c r="C2020" s="71"/>
      <c r="D2020" s="72"/>
    </row>
    <row r="2021" spans="3:4" x14ac:dyDescent="0.3">
      <c r="C2021" s="71"/>
      <c r="D2021" s="72"/>
    </row>
    <row r="2022" spans="3:4" x14ac:dyDescent="0.3">
      <c r="C2022" s="71"/>
      <c r="D2022" s="72"/>
    </row>
    <row r="2023" spans="3:4" x14ac:dyDescent="0.3">
      <c r="C2023" s="71"/>
      <c r="D2023" s="72"/>
    </row>
    <row r="2024" spans="3:4" x14ac:dyDescent="0.3">
      <c r="C2024" s="71"/>
      <c r="D2024" s="72"/>
    </row>
    <row r="2025" spans="3:4" x14ac:dyDescent="0.3">
      <c r="C2025" s="71"/>
      <c r="D2025" s="72"/>
    </row>
    <row r="2026" spans="3:4" x14ac:dyDescent="0.3">
      <c r="C2026" s="71"/>
      <c r="D2026" s="72"/>
    </row>
    <row r="2027" spans="3:4" x14ac:dyDescent="0.3">
      <c r="C2027" s="71"/>
      <c r="D2027" s="72"/>
    </row>
    <row r="2028" spans="3:4" x14ac:dyDescent="0.3">
      <c r="C2028" s="71"/>
      <c r="D2028" s="72"/>
    </row>
    <row r="2029" spans="3:4" x14ac:dyDescent="0.3">
      <c r="C2029" s="71"/>
      <c r="D2029" s="72"/>
    </row>
    <row r="2030" spans="3:4" x14ac:dyDescent="0.3">
      <c r="C2030" s="71"/>
      <c r="D2030" s="72"/>
    </row>
    <row r="2031" spans="3:4" x14ac:dyDescent="0.3">
      <c r="C2031" s="71"/>
      <c r="D2031" s="72"/>
    </row>
    <row r="2032" spans="3:4" x14ac:dyDescent="0.3">
      <c r="C2032" s="71"/>
      <c r="D2032" s="72"/>
    </row>
    <row r="2033" spans="3:4" x14ac:dyDescent="0.3">
      <c r="C2033" s="71"/>
      <c r="D2033" s="72"/>
    </row>
    <row r="2034" spans="3:4" x14ac:dyDescent="0.3">
      <c r="C2034" s="71"/>
      <c r="D2034" s="72"/>
    </row>
    <row r="2035" spans="3:4" x14ac:dyDescent="0.3">
      <c r="C2035" s="71"/>
      <c r="D2035" s="72"/>
    </row>
    <row r="2036" spans="3:4" x14ac:dyDescent="0.3">
      <c r="C2036" s="71"/>
      <c r="D2036" s="72"/>
    </row>
    <row r="2037" spans="3:4" x14ac:dyDescent="0.3">
      <c r="C2037" s="71"/>
      <c r="D2037" s="72"/>
    </row>
    <row r="2038" spans="3:4" x14ac:dyDescent="0.3">
      <c r="C2038" s="71"/>
      <c r="D2038" s="72"/>
    </row>
    <row r="2039" spans="3:4" x14ac:dyDescent="0.3">
      <c r="C2039" s="71"/>
      <c r="D2039" s="72"/>
    </row>
    <row r="2040" spans="3:4" x14ac:dyDescent="0.3">
      <c r="C2040" s="71"/>
      <c r="D2040" s="72"/>
    </row>
    <row r="2041" spans="3:4" x14ac:dyDescent="0.3">
      <c r="C2041" s="71"/>
      <c r="D2041" s="72"/>
    </row>
    <row r="2042" spans="3:4" x14ac:dyDescent="0.3">
      <c r="C2042" s="71"/>
      <c r="D2042" s="72"/>
    </row>
    <row r="2043" spans="3:4" x14ac:dyDescent="0.3">
      <c r="C2043" s="71"/>
      <c r="D2043" s="72"/>
    </row>
    <row r="2044" spans="3:4" x14ac:dyDescent="0.3">
      <c r="C2044" s="71"/>
      <c r="D2044" s="72"/>
    </row>
    <row r="2045" spans="3:4" x14ac:dyDescent="0.3">
      <c r="C2045" s="71"/>
      <c r="D2045" s="72"/>
    </row>
    <row r="2046" spans="3:4" x14ac:dyDescent="0.3">
      <c r="C2046" s="71"/>
      <c r="D2046" s="72"/>
    </row>
    <row r="2047" spans="3:4" x14ac:dyDescent="0.3">
      <c r="C2047" s="71"/>
      <c r="D2047" s="72"/>
    </row>
    <row r="2048" spans="3:4" x14ac:dyDescent="0.3">
      <c r="C2048" s="71"/>
      <c r="D2048" s="72"/>
    </row>
    <row r="2049" spans="3:4" x14ac:dyDescent="0.3">
      <c r="C2049" s="71"/>
      <c r="D2049" s="72"/>
    </row>
    <row r="2050" spans="3:4" x14ac:dyDescent="0.3">
      <c r="C2050" s="71"/>
      <c r="D2050" s="72"/>
    </row>
    <row r="2051" spans="3:4" x14ac:dyDescent="0.3">
      <c r="C2051" s="71"/>
      <c r="D2051" s="72"/>
    </row>
    <row r="2052" spans="3:4" x14ac:dyDescent="0.3">
      <c r="C2052" s="71"/>
      <c r="D2052" s="72"/>
    </row>
    <row r="2053" spans="3:4" x14ac:dyDescent="0.3">
      <c r="C2053" s="71"/>
      <c r="D2053" s="72"/>
    </row>
    <row r="2054" spans="3:4" x14ac:dyDescent="0.3">
      <c r="C2054" s="71"/>
      <c r="D2054" s="72"/>
    </row>
    <row r="2055" spans="3:4" x14ac:dyDescent="0.3">
      <c r="C2055" s="71"/>
      <c r="D2055" s="72"/>
    </row>
    <row r="2056" spans="3:4" x14ac:dyDescent="0.3">
      <c r="C2056" s="71"/>
      <c r="D2056" s="72"/>
    </row>
    <row r="2057" spans="3:4" x14ac:dyDescent="0.3">
      <c r="C2057" s="71"/>
      <c r="D2057" s="72"/>
    </row>
    <row r="2058" spans="3:4" x14ac:dyDescent="0.3">
      <c r="C2058" s="71"/>
      <c r="D2058" s="72"/>
    </row>
    <row r="2059" spans="3:4" x14ac:dyDescent="0.3">
      <c r="C2059" s="71"/>
      <c r="D2059" s="72"/>
    </row>
    <row r="2060" spans="3:4" x14ac:dyDescent="0.3">
      <c r="C2060" s="71"/>
      <c r="D2060" s="72"/>
    </row>
    <row r="2061" spans="3:4" x14ac:dyDescent="0.3">
      <c r="C2061" s="71"/>
      <c r="D2061" s="72"/>
    </row>
    <row r="2062" spans="3:4" x14ac:dyDescent="0.3">
      <c r="C2062" s="71"/>
      <c r="D2062" s="72"/>
    </row>
    <row r="2063" spans="3:4" x14ac:dyDescent="0.3">
      <c r="C2063" s="71"/>
      <c r="D2063" s="72"/>
    </row>
    <row r="2064" spans="3:4" x14ac:dyDescent="0.3">
      <c r="C2064" s="71"/>
      <c r="D2064" s="72"/>
    </row>
    <row r="2065" spans="3:4" x14ac:dyDescent="0.3">
      <c r="C2065" s="71"/>
      <c r="D2065" s="72"/>
    </row>
    <row r="2066" spans="3:4" x14ac:dyDescent="0.3">
      <c r="C2066" s="71"/>
      <c r="D2066" s="72"/>
    </row>
    <row r="2067" spans="3:4" x14ac:dyDescent="0.3">
      <c r="C2067" s="71"/>
      <c r="D2067" s="72"/>
    </row>
    <row r="2068" spans="3:4" x14ac:dyDescent="0.3">
      <c r="C2068" s="71"/>
      <c r="D2068" s="72"/>
    </row>
    <row r="2069" spans="3:4" x14ac:dyDescent="0.3">
      <c r="C2069" s="71"/>
      <c r="D2069" s="72"/>
    </row>
    <row r="2070" spans="3:4" x14ac:dyDescent="0.3">
      <c r="C2070" s="71"/>
      <c r="D2070" s="72"/>
    </row>
    <row r="2071" spans="3:4" x14ac:dyDescent="0.3">
      <c r="C2071" s="71"/>
      <c r="D2071" s="72"/>
    </row>
    <row r="2072" spans="3:4" x14ac:dyDescent="0.3">
      <c r="C2072" s="71"/>
      <c r="D2072" s="72"/>
    </row>
    <row r="2073" spans="3:4" x14ac:dyDescent="0.3">
      <c r="C2073" s="71"/>
      <c r="D2073" s="72"/>
    </row>
    <row r="2074" spans="3:4" x14ac:dyDescent="0.3">
      <c r="C2074" s="71"/>
      <c r="D2074" s="72"/>
    </row>
    <row r="2075" spans="3:4" x14ac:dyDescent="0.3">
      <c r="C2075" s="71"/>
      <c r="D2075" s="72"/>
    </row>
    <row r="2076" spans="3:4" x14ac:dyDescent="0.3">
      <c r="C2076" s="71"/>
      <c r="D2076" s="72"/>
    </row>
    <row r="2077" spans="3:4" x14ac:dyDescent="0.3">
      <c r="C2077" s="71"/>
      <c r="D2077" s="72"/>
    </row>
    <row r="2078" spans="3:4" x14ac:dyDescent="0.3">
      <c r="C2078" s="71"/>
      <c r="D2078" s="72"/>
    </row>
    <row r="2079" spans="3:4" x14ac:dyDescent="0.3">
      <c r="C2079" s="71"/>
      <c r="D2079" s="72"/>
    </row>
    <row r="2080" spans="3:4" x14ac:dyDescent="0.3">
      <c r="C2080" s="71"/>
      <c r="D2080" s="72"/>
    </row>
    <row r="2081" spans="3:4" x14ac:dyDescent="0.3">
      <c r="C2081" s="71"/>
      <c r="D2081" s="72"/>
    </row>
    <row r="2082" spans="3:4" x14ac:dyDescent="0.3">
      <c r="C2082" s="71"/>
      <c r="D2082" s="72"/>
    </row>
    <row r="2083" spans="3:4" x14ac:dyDescent="0.3">
      <c r="C2083" s="71"/>
      <c r="D2083" s="72"/>
    </row>
    <row r="2084" spans="3:4" x14ac:dyDescent="0.3">
      <c r="C2084" s="71"/>
      <c r="D2084" s="72"/>
    </row>
    <row r="2085" spans="3:4" x14ac:dyDescent="0.3">
      <c r="C2085" s="71"/>
      <c r="D2085" s="72"/>
    </row>
    <row r="2086" spans="3:4" x14ac:dyDescent="0.3">
      <c r="C2086" s="71"/>
      <c r="D2086" s="72"/>
    </row>
    <row r="2087" spans="3:4" x14ac:dyDescent="0.3">
      <c r="C2087" s="71"/>
      <c r="D2087" s="72"/>
    </row>
    <row r="2088" spans="3:4" x14ac:dyDescent="0.3">
      <c r="C2088" s="71"/>
      <c r="D2088" s="72"/>
    </row>
    <row r="2089" spans="3:4" x14ac:dyDescent="0.3">
      <c r="C2089" s="71"/>
      <c r="D2089" s="72"/>
    </row>
    <row r="2090" spans="3:4" x14ac:dyDescent="0.3">
      <c r="C2090" s="71"/>
      <c r="D2090" s="72"/>
    </row>
    <row r="2091" spans="3:4" x14ac:dyDescent="0.3">
      <c r="C2091" s="71"/>
      <c r="D2091" s="72"/>
    </row>
    <row r="2092" spans="3:4" x14ac:dyDescent="0.3">
      <c r="C2092" s="71"/>
      <c r="D2092" s="72"/>
    </row>
    <row r="2093" spans="3:4" x14ac:dyDescent="0.3">
      <c r="C2093" s="71"/>
      <c r="D2093" s="72"/>
    </row>
    <row r="2094" spans="3:4" x14ac:dyDescent="0.3">
      <c r="C2094" s="71"/>
      <c r="D2094" s="72"/>
    </row>
    <row r="2095" spans="3:4" x14ac:dyDescent="0.3">
      <c r="C2095" s="71"/>
      <c r="D2095" s="72"/>
    </row>
    <row r="2096" spans="3:4" x14ac:dyDescent="0.3">
      <c r="C2096" s="71"/>
      <c r="D2096" s="72"/>
    </row>
    <row r="2097" spans="3:4" x14ac:dyDescent="0.3">
      <c r="C2097" s="71"/>
      <c r="D2097" s="72"/>
    </row>
    <row r="2098" spans="3:4" x14ac:dyDescent="0.3">
      <c r="C2098" s="71"/>
      <c r="D2098" s="72"/>
    </row>
    <row r="2099" spans="3:4" x14ac:dyDescent="0.3">
      <c r="C2099" s="71"/>
      <c r="D2099" s="72"/>
    </row>
    <row r="2100" spans="3:4" x14ac:dyDescent="0.3">
      <c r="C2100" s="71"/>
      <c r="D2100" s="72"/>
    </row>
    <row r="2101" spans="3:4" x14ac:dyDescent="0.3">
      <c r="C2101" s="71"/>
      <c r="D2101" s="72"/>
    </row>
    <row r="2102" spans="3:4" x14ac:dyDescent="0.3">
      <c r="C2102" s="71"/>
      <c r="D2102" s="72"/>
    </row>
    <row r="2103" spans="3:4" x14ac:dyDescent="0.3">
      <c r="C2103" s="71"/>
      <c r="D2103" s="72"/>
    </row>
    <row r="2104" spans="3:4" x14ac:dyDescent="0.3">
      <c r="C2104" s="71"/>
      <c r="D2104" s="72"/>
    </row>
    <row r="2105" spans="3:4" x14ac:dyDescent="0.3">
      <c r="C2105" s="71"/>
      <c r="D2105" s="72"/>
    </row>
    <row r="2106" spans="3:4" x14ac:dyDescent="0.3">
      <c r="C2106" s="71"/>
      <c r="D2106" s="72"/>
    </row>
    <row r="2107" spans="3:4" x14ac:dyDescent="0.3">
      <c r="C2107" s="71"/>
      <c r="D2107" s="72"/>
    </row>
    <row r="2108" spans="3:4" x14ac:dyDescent="0.3">
      <c r="C2108" s="71"/>
      <c r="D2108" s="72"/>
    </row>
    <row r="2109" spans="3:4" x14ac:dyDescent="0.3">
      <c r="C2109" s="71"/>
      <c r="D2109" s="72"/>
    </row>
    <row r="2110" spans="3:4" x14ac:dyDescent="0.3">
      <c r="C2110" s="71"/>
      <c r="D2110" s="72"/>
    </row>
    <row r="2111" spans="3:4" x14ac:dyDescent="0.3">
      <c r="C2111" s="71"/>
      <c r="D2111" s="72"/>
    </row>
    <row r="2112" spans="3:4" x14ac:dyDescent="0.3">
      <c r="C2112" s="71"/>
      <c r="D2112" s="72"/>
    </row>
    <row r="2113" spans="3:4" x14ac:dyDescent="0.3">
      <c r="C2113" s="71"/>
      <c r="D2113" s="72"/>
    </row>
    <row r="2114" spans="3:4" x14ac:dyDescent="0.3">
      <c r="C2114" s="71"/>
      <c r="D2114" s="72"/>
    </row>
    <row r="2115" spans="3:4" x14ac:dyDescent="0.3">
      <c r="C2115" s="71"/>
      <c r="D2115" s="72"/>
    </row>
    <row r="2116" spans="3:4" x14ac:dyDescent="0.3">
      <c r="C2116" s="71"/>
      <c r="D2116" s="72"/>
    </row>
    <row r="2117" spans="3:4" x14ac:dyDescent="0.3">
      <c r="C2117" s="71"/>
      <c r="D2117" s="72"/>
    </row>
    <row r="2118" spans="3:4" x14ac:dyDescent="0.3">
      <c r="C2118" s="71"/>
      <c r="D2118" s="72"/>
    </row>
    <row r="2119" spans="3:4" x14ac:dyDescent="0.3">
      <c r="C2119" s="71"/>
      <c r="D2119" s="72"/>
    </row>
    <row r="2120" spans="3:4" x14ac:dyDescent="0.3">
      <c r="C2120" s="71"/>
      <c r="D2120" s="72"/>
    </row>
    <row r="2121" spans="3:4" x14ac:dyDescent="0.3">
      <c r="C2121" s="71"/>
      <c r="D2121" s="72"/>
    </row>
    <row r="2122" spans="3:4" x14ac:dyDescent="0.3">
      <c r="C2122" s="71"/>
      <c r="D2122" s="72"/>
    </row>
    <row r="2123" spans="3:4" x14ac:dyDescent="0.3">
      <c r="C2123" s="71"/>
      <c r="D2123" s="72"/>
    </row>
    <row r="2124" spans="3:4" x14ac:dyDescent="0.3">
      <c r="C2124" s="71"/>
      <c r="D2124" s="72"/>
    </row>
    <row r="2125" spans="3:4" x14ac:dyDescent="0.3">
      <c r="C2125" s="71"/>
      <c r="D2125" s="72"/>
    </row>
    <row r="2126" spans="3:4" x14ac:dyDescent="0.3">
      <c r="C2126" s="71"/>
      <c r="D2126" s="72"/>
    </row>
    <row r="2127" spans="3:4" x14ac:dyDescent="0.3">
      <c r="C2127" s="71"/>
      <c r="D2127" s="72"/>
    </row>
    <row r="2128" spans="3:4" x14ac:dyDescent="0.3">
      <c r="C2128" s="71"/>
      <c r="D2128" s="72"/>
    </row>
    <row r="2129" spans="3:4" x14ac:dyDescent="0.3">
      <c r="C2129" s="71"/>
      <c r="D2129" s="72"/>
    </row>
    <row r="2130" spans="3:4" x14ac:dyDescent="0.3">
      <c r="C2130" s="71"/>
      <c r="D2130" s="72"/>
    </row>
    <row r="2131" spans="3:4" x14ac:dyDescent="0.3">
      <c r="C2131" s="71"/>
      <c r="D2131" s="72"/>
    </row>
    <row r="2132" spans="3:4" x14ac:dyDescent="0.3">
      <c r="C2132" s="71"/>
      <c r="D2132" s="72"/>
    </row>
    <row r="2133" spans="3:4" x14ac:dyDescent="0.3">
      <c r="C2133" s="71"/>
      <c r="D2133" s="72"/>
    </row>
    <row r="2134" spans="3:4" x14ac:dyDescent="0.3">
      <c r="C2134" s="71"/>
      <c r="D2134" s="72"/>
    </row>
    <row r="2135" spans="3:4" x14ac:dyDescent="0.3">
      <c r="C2135" s="71"/>
      <c r="D2135" s="72"/>
    </row>
    <row r="2136" spans="3:4" x14ac:dyDescent="0.3">
      <c r="C2136" s="71"/>
      <c r="D2136" s="72"/>
    </row>
    <row r="2137" spans="3:4" x14ac:dyDescent="0.3">
      <c r="C2137" s="71"/>
      <c r="D2137" s="72"/>
    </row>
    <row r="2138" spans="3:4" x14ac:dyDescent="0.3">
      <c r="C2138" s="71"/>
      <c r="D2138" s="72"/>
    </row>
    <row r="2139" spans="3:4" x14ac:dyDescent="0.3">
      <c r="C2139" s="71"/>
      <c r="D2139" s="72"/>
    </row>
    <row r="2140" spans="3:4" x14ac:dyDescent="0.3">
      <c r="C2140" s="71"/>
      <c r="D2140" s="72"/>
    </row>
    <row r="2141" spans="3:4" x14ac:dyDescent="0.3">
      <c r="C2141" s="71"/>
      <c r="D2141" s="72"/>
    </row>
    <row r="2142" spans="3:4" x14ac:dyDescent="0.3">
      <c r="C2142" s="71"/>
      <c r="D2142" s="72"/>
    </row>
    <row r="2143" spans="3:4" x14ac:dyDescent="0.3">
      <c r="C2143" s="71"/>
      <c r="D2143" s="72"/>
    </row>
    <row r="2144" spans="3:4" x14ac:dyDescent="0.3">
      <c r="C2144" s="71"/>
      <c r="D2144" s="72"/>
    </row>
    <row r="2145" spans="3:4" x14ac:dyDescent="0.3">
      <c r="C2145" s="71"/>
      <c r="D2145" s="72"/>
    </row>
    <row r="2146" spans="3:4" x14ac:dyDescent="0.3">
      <c r="C2146" s="71"/>
      <c r="D2146" s="72"/>
    </row>
    <row r="2147" spans="3:4" x14ac:dyDescent="0.3">
      <c r="C2147" s="71"/>
      <c r="D2147" s="72"/>
    </row>
    <row r="2148" spans="3:4" x14ac:dyDescent="0.3">
      <c r="C2148" s="71"/>
      <c r="D2148" s="72"/>
    </row>
    <row r="2149" spans="3:4" x14ac:dyDescent="0.3">
      <c r="C2149" s="71"/>
      <c r="D2149" s="72"/>
    </row>
    <row r="2150" spans="3:4" x14ac:dyDescent="0.3">
      <c r="C2150" s="71"/>
      <c r="D2150" s="72"/>
    </row>
    <row r="2151" spans="3:4" x14ac:dyDescent="0.3">
      <c r="C2151" s="71"/>
      <c r="D2151" s="72"/>
    </row>
    <row r="2152" spans="3:4" x14ac:dyDescent="0.3">
      <c r="C2152" s="71"/>
      <c r="D2152" s="72"/>
    </row>
    <row r="2153" spans="3:4" x14ac:dyDescent="0.3">
      <c r="C2153" s="71"/>
      <c r="D2153" s="72"/>
    </row>
    <row r="2154" spans="3:4" x14ac:dyDescent="0.3">
      <c r="C2154" s="71"/>
      <c r="D2154" s="72"/>
    </row>
    <row r="2155" spans="3:4" x14ac:dyDescent="0.3">
      <c r="C2155" s="71"/>
      <c r="D2155" s="72"/>
    </row>
    <row r="2156" spans="3:4" x14ac:dyDescent="0.3">
      <c r="C2156" s="71"/>
      <c r="D2156" s="72"/>
    </row>
    <row r="2157" spans="3:4" x14ac:dyDescent="0.3">
      <c r="C2157" s="71"/>
      <c r="D2157" s="72"/>
    </row>
    <row r="2158" spans="3:4" x14ac:dyDescent="0.3">
      <c r="C2158" s="71"/>
      <c r="D2158" s="72"/>
    </row>
    <row r="2159" spans="3:4" x14ac:dyDescent="0.3">
      <c r="C2159" s="71"/>
      <c r="D2159" s="72"/>
    </row>
    <row r="2160" spans="3:4" x14ac:dyDescent="0.3">
      <c r="C2160" s="71"/>
      <c r="D2160" s="72"/>
    </row>
    <row r="2161" spans="3:4" x14ac:dyDescent="0.3">
      <c r="C2161" s="71"/>
      <c r="D2161" s="72"/>
    </row>
    <row r="2162" spans="3:4" x14ac:dyDescent="0.3">
      <c r="C2162" s="71"/>
      <c r="D2162" s="72"/>
    </row>
    <row r="2163" spans="3:4" x14ac:dyDescent="0.3">
      <c r="C2163" s="71"/>
      <c r="D2163" s="72"/>
    </row>
    <row r="2164" spans="3:4" x14ac:dyDescent="0.3">
      <c r="C2164" s="71"/>
      <c r="D2164" s="72"/>
    </row>
    <row r="2165" spans="3:4" x14ac:dyDescent="0.3">
      <c r="C2165" s="71"/>
      <c r="D2165" s="72"/>
    </row>
    <row r="2166" spans="3:4" x14ac:dyDescent="0.3">
      <c r="C2166" s="71"/>
      <c r="D2166" s="72"/>
    </row>
    <row r="2167" spans="3:4" x14ac:dyDescent="0.3">
      <c r="C2167" s="71"/>
      <c r="D2167" s="72"/>
    </row>
    <row r="2168" spans="3:4" x14ac:dyDescent="0.3">
      <c r="C2168" s="71"/>
      <c r="D2168" s="72"/>
    </row>
    <row r="2169" spans="3:4" x14ac:dyDescent="0.3">
      <c r="C2169" s="71"/>
      <c r="D2169" s="72"/>
    </row>
    <row r="2170" spans="3:4" x14ac:dyDescent="0.3">
      <c r="C2170" s="71"/>
      <c r="D2170" s="72"/>
    </row>
    <row r="2171" spans="3:4" x14ac:dyDescent="0.3">
      <c r="C2171" s="71"/>
      <c r="D2171" s="72"/>
    </row>
    <row r="2172" spans="3:4" x14ac:dyDescent="0.3">
      <c r="C2172" s="71"/>
      <c r="D2172" s="72"/>
    </row>
    <row r="2173" spans="3:4" x14ac:dyDescent="0.3">
      <c r="C2173" s="71"/>
      <c r="D2173" s="72"/>
    </row>
    <row r="2174" spans="3:4" x14ac:dyDescent="0.3">
      <c r="C2174" s="71"/>
      <c r="D2174" s="72"/>
    </row>
    <row r="2175" spans="3:4" x14ac:dyDescent="0.3">
      <c r="C2175" s="71"/>
      <c r="D2175" s="72"/>
    </row>
    <row r="2176" spans="3:4" x14ac:dyDescent="0.3">
      <c r="C2176" s="71"/>
      <c r="D2176" s="72"/>
    </row>
    <row r="2177" spans="3:4" x14ac:dyDescent="0.3">
      <c r="C2177" s="71"/>
      <c r="D2177" s="72"/>
    </row>
    <row r="2178" spans="3:4" x14ac:dyDescent="0.3">
      <c r="C2178" s="71"/>
      <c r="D2178" s="72"/>
    </row>
    <row r="2179" spans="3:4" x14ac:dyDescent="0.3">
      <c r="C2179" s="71"/>
      <c r="D2179" s="72"/>
    </row>
    <row r="2180" spans="3:4" x14ac:dyDescent="0.3">
      <c r="C2180" s="71"/>
      <c r="D2180" s="72"/>
    </row>
    <row r="2181" spans="3:4" x14ac:dyDescent="0.3">
      <c r="C2181" s="71"/>
      <c r="D2181" s="72"/>
    </row>
    <row r="2182" spans="3:4" x14ac:dyDescent="0.3">
      <c r="C2182" s="71"/>
      <c r="D2182" s="72"/>
    </row>
    <row r="2183" spans="3:4" x14ac:dyDescent="0.3">
      <c r="C2183" s="71"/>
      <c r="D2183" s="72"/>
    </row>
    <row r="2184" spans="3:4" x14ac:dyDescent="0.3">
      <c r="C2184" s="71"/>
      <c r="D2184" s="72"/>
    </row>
    <row r="2185" spans="3:4" x14ac:dyDescent="0.3">
      <c r="C2185" s="71"/>
      <c r="D2185" s="72"/>
    </row>
    <row r="2186" spans="3:4" x14ac:dyDescent="0.3">
      <c r="C2186" s="71"/>
      <c r="D2186" s="72"/>
    </row>
    <row r="2187" spans="3:4" x14ac:dyDescent="0.3">
      <c r="C2187" s="71"/>
      <c r="D2187" s="72"/>
    </row>
    <row r="2188" spans="3:4" x14ac:dyDescent="0.3">
      <c r="C2188" s="71"/>
      <c r="D2188" s="72"/>
    </row>
    <row r="2189" spans="3:4" x14ac:dyDescent="0.3">
      <c r="C2189" s="71"/>
      <c r="D2189" s="72"/>
    </row>
    <row r="2190" spans="3:4" x14ac:dyDescent="0.3">
      <c r="C2190" s="71"/>
      <c r="D2190" s="72"/>
    </row>
    <row r="2191" spans="3:4" x14ac:dyDescent="0.3">
      <c r="C2191" s="71"/>
      <c r="D2191" s="72"/>
    </row>
    <row r="2192" spans="3:4" x14ac:dyDescent="0.3">
      <c r="C2192" s="71"/>
      <c r="D2192" s="72"/>
    </row>
    <row r="2193" spans="3:4" x14ac:dyDescent="0.3">
      <c r="C2193" s="71"/>
      <c r="D2193" s="72"/>
    </row>
    <row r="2194" spans="3:4" x14ac:dyDescent="0.3">
      <c r="C2194" s="71"/>
      <c r="D2194" s="72"/>
    </row>
    <row r="2195" spans="3:4" x14ac:dyDescent="0.3">
      <c r="C2195" s="71"/>
      <c r="D2195" s="72"/>
    </row>
    <row r="2196" spans="3:4" x14ac:dyDescent="0.3">
      <c r="C2196" s="71"/>
      <c r="D2196" s="72"/>
    </row>
    <row r="2197" spans="3:4" x14ac:dyDescent="0.3">
      <c r="C2197" s="71"/>
      <c r="D2197" s="72"/>
    </row>
    <row r="2198" spans="3:4" x14ac:dyDescent="0.3">
      <c r="C2198" s="71"/>
      <c r="D2198" s="72"/>
    </row>
    <row r="2199" spans="3:4" x14ac:dyDescent="0.3">
      <c r="C2199" s="71"/>
      <c r="D2199" s="72"/>
    </row>
    <row r="2200" spans="3:4" x14ac:dyDescent="0.3">
      <c r="C2200" s="71"/>
      <c r="D2200" s="72"/>
    </row>
    <row r="2201" spans="3:4" x14ac:dyDescent="0.3">
      <c r="C2201" s="71"/>
      <c r="D2201" s="72"/>
    </row>
    <row r="2202" spans="3:4" x14ac:dyDescent="0.3">
      <c r="C2202" s="71"/>
      <c r="D2202" s="72"/>
    </row>
    <row r="2203" spans="3:4" x14ac:dyDescent="0.3">
      <c r="C2203" s="71"/>
      <c r="D2203" s="72"/>
    </row>
    <row r="2204" spans="3:4" x14ac:dyDescent="0.3">
      <c r="C2204" s="71"/>
      <c r="D2204" s="72"/>
    </row>
    <row r="2205" spans="3:4" x14ac:dyDescent="0.3">
      <c r="C2205" s="71"/>
      <c r="D2205" s="72"/>
    </row>
    <row r="2206" spans="3:4" x14ac:dyDescent="0.3">
      <c r="C2206" s="71"/>
      <c r="D2206" s="72"/>
    </row>
    <row r="2207" spans="3:4" x14ac:dyDescent="0.3">
      <c r="C2207" s="71"/>
      <c r="D2207" s="72"/>
    </row>
    <row r="2208" spans="3:4" x14ac:dyDescent="0.3">
      <c r="C2208" s="71"/>
      <c r="D2208" s="72"/>
    </row>
    <row r="2209" spans="3:4" x14ac:dyDescent="0.3">
      <c r="C2209" s="71"/>
      <c r="D2209" s="72"/>
    </row>
    <row r="2210" spans="3:4" x14ac:dyDescent="0.3">
      <c r="C2210" s="71"/>
      <c r="D2210" s="72"/>
    </row>
    <row r="2211" spans="3:4" x14ac:dyDescent="0.3">
      <c r="C2211" s="71"/>
      <c r="D2211" s="72"/>
    </row>
    <row r="2212" spans="3:4" x14ac:dyDescent="0.3">
      <c r="C2212" s="71"/>
      <c r="D2212" s="72"/>
    </row>
    <row r="2213" spans="3:4" x14ac:dyDescent="0.3">
      <c r="C2213" s="71"/>
      <c r="D2213" s="72"/>
    </row>
    <row r="2214" spans="3:4" x14ac:dyDescent="0.3">
      <c r="C2214" s="71"/>
      <c r="D2214" s="72"/>
    </row>
    <row r="2215" spans="3:4" x14ac:dyDescent="0.3">
      <c r="C2215" s="71"/>
      <c r="D2215" s="72"/>
    </row>
    <row r="2216" spans="3:4" x14ac:dyDescent="0.3">
      <c r="C2216" s="71"/>
      <c r="D2216" s="72"/>
    </row>
    <row r="2217" spans="3:4" x14ac:dyDescent="0.3">
      <c r="C2217" s="71"/>
      <c r="D2217" s="72"/>
    </row>
    <row r="2218" spans="3:4" x14ac:dyDescent="0.3">
      <c r="C2218" s="71"/>
      <c r="D2218" s="72"/>
    </row>
    <row r="2219" spans="3:4" x14ac:dyDescent="0.3">
      <c r="C2219" s="71"/>
      <c r="D2219" s="72"/>
    </row>
    <row r="2220" spans="3:4" x14ac:dyDescent="0.3">
      <c r="C2220" s="71"/>
      <c r="D2220" s="72"/>
    </row>
    <row r="2221" spans="3:4" x14ac:dyDescent="0.3">
      <c r="C2221" s="71"/>
      <c r="D2221" s="72"/>
    </row>
    <row r="2222" spans="3:4" x14ac:dyDescent="0.3">
      <c r="C2222" s="71"/>
      <c r="D2222" s="72"/>
    </row>
    <row r="2223" spans="3:4" x14ac:dyDescent="0.3">
      <c r="C2223" s="71"/>
      <c r="D2223" s="72"/>
    </row>
    <row r="2224" spans="3:4" x14ac:dyDescent="0.3">
      <c r="C2224" s="71"/>
      <c r="D2224" s="72"/>
    </row>
    <row r="2225" spans="3:4" x14ac:dyDescent="0.3">
      <c r="C2225" s="71"/>
      <c r="D2225" s="72"/>
    </row>
    <row r="2226" spans="3:4" x14ac:dyDescent="0.3">
      <c r="C2226" s="71"/>
      <c r="D2226" s="72"/>
    </row>
    <row r="2227" spans="3:4" x14ac:dyDescent="0.3">
      <c r="C2227" s="71"/>
      <c r="D2227" s="72"/>
    </row>
    <row r="2228" spans="3:4" x14ac:dyDescent="0.3">
      <c r="C2228" s="71"/>
      <c r="D2228" s="72"/>
    </row>
    <row r="2229" spans="3:4" x14ac:dyDescent="0.3">
      <c r="C2229" s="71"/>
      <c r="D2229" s="72"/>
    </row>
    <row r="2230" spans="3:4" x14ac:dyDescent="0.3">
      <c r="C2230" s="71"/>
      <c r="D2230" s="72"/>
    </row>
    <row r="2231" spans="3:4" x14ac:dyDescent="0.3">
      <c r="C2231" s="71"/>
      <c r="D2231" s="72"/>
    </row>
    <row r="2232" spans="3:4" x14ac:dyDescent="0.3">
      <c r="C2232" s="71"/>
      <c r="D2232" s="72"/>
    </row>
    <row r="2233" spans="3:4" x14ac:dyDescent="0.3">
      <c r="C2233" s="71"/>
      <c r="D2233" s="72"/>
    </row>
    <row r="2234" spans="3:4" x14ac:dyDescent="0.3">
      <c r="C2234" s="71"/>
      <c r="D2234" s="72"/>
    </row>
    <row r="2235" spans="3:4" x14ac:dyDescent="0.3">
      <c r="C2235" s="71"/>
      <c r="D2235" s="72"/>
    </row>
    <row r="2236" spans="3:4" x14ac:dyDescent="0.3">
      <c r="C2236" s="71"/>
      <c r="D2236" s="72"/>
    </row>
    <row r="2237" spans="3:4" x14ac:dyDescent="0.3">
      <c r="C2237" s="71"/>
      <c r="D2237" s="72"/>
    </row>
    <row r="2238" spans="3:4" x14ac:dyDescent="0.3">
      <c r="C2238" s="71"/>
      <c r="D2238" s="72"/>
    </row>
    <row r="2239" spans="3:4" x14ac:dyDescent="0.3">
      <c r="C2239" s="71"/>
      <c r="D2239" s="72"/>
    </row>
    <row r="2240" spans="3:4" x14ac:dyDescent="0.3">
      <c r="C2240" s="71"/>
      <c r="D2240" s="72"/>
    </row>
    <row r="2241" spans="3:4" x14ac:dyDescent="0.3">
      <c r="C2241" s="71"/>
      <c r="D2241" s="72"/>
    </row>
    <row r="2242" spans="3:4" x14ac:dyDescent="0.3">
      <c r="C2242" s="71"/>
      <c r="D2242" s="72"/>
    </row>
    <row r="2243" spans="3:4" x14ac:dyDescent="0.3">
      <c r="C2243" s="71"/>
      <c r="D2243" s="72"/>
    </row>
    <row r="2244" spans="3:4" x14ac:dyDescent="0.3">
      <c r="C2244" s="71"/>
      <c r="D2244" s="72"/>
    </row>
    <row r="2245" spans="3:4" x14ac:dyDescent="0.3">
      <c r="C2245" s="71"/>
      <c r="D2245" s="72"/>
    </row>
    <row r="2246" spans="3:4" x14ac:dyDescent="0.3">
      <c r="C2246" s="71"/>
      <c r="D2246" s="72"/>
    </row>
    <row r="2247" spans="3:4" x14ac:dyDescent="0.3">
      <c r="C2247" s="71"/>
      <c r="D2247" s="72"/>
    </row>
    <row r="2248" spans="3:4" x14ac:dyDescent="0.3">
      <c r="C2248" s="71"/>
      <c r="D2248" s="72"/>
    </row>
    <row r="2249" spans="3:4" x14ac:dyDescent="0.3">
      <c r="C2249" s="71"/>
      <c r="D2249" s="72"/>
    </row>
    <row r="2250" spans="3:4" x14ac:dyDescent="0.3">
      <c r="C2250" s="71"/>
      <c r="D2250" s="72"/>
    </row>
    <row r="2251" spans="3:4" x14ac:dyDescent="0.3">
      <c r="C2251" s="71"/>
      <c r="D2251" s="72"/>
    </row>
    <row r="2252" spans="3:4" x14ac:dyDescent="0.3">
      <c r="C2252" s="71"/>
      <c r="D2252" s="72"/>
    </row>
    <row r="2253" spans="3:4" x14ac:dyDescent="0.3">
      <c r="C2253" s="71"/>
      <c r="D2253" s="72"/>
    </row>
    <row r="2254" spans="3:4" x14ac:dyDescent="0.3">
      <c r="C2254" s="71"/>
      <c r="D2254" s="72"/>
    </row>
    <row r="2255" spans="3:4" x14ac:dyDescent="0.3">
      <c r="C2255" s="71"/>
      <c r="D2255" s="72"/>
    </row>
    <row r="2256" spans="3:4" x14ac:dyDescent="0.3">
      <c r="C2256" s="71"/>
      <c r="D2256" s="72"/>
    </row>
    <row r="2257" spans="3:4" x14ac:dyDescent="0.3">
      <c r="C2257" s="71"/>
      <c r="D2257" s="72"/>
    </row>
    <row r="2258" spans="3:4" x14ac:dyDescent="0.3">
      <c r="C2258" s="71"/>
      <c r="D2258" s="72"/>
    </row>
    <row r="2259" spans="3:4" x14ac:dyDescent="0.3">
      <c r="C2259" s="71"/>
      <c r="D2259" s="72"/>
    </row>
    <row r="2260" spans="3:4" x14ac:dyDescent="0.3">
      <c r="C2260" s="71"/>
      <c r="D2260" s="72"/>
    </row>
    <row r="2261" spans="3:4" x14ac:dyDescent="0.3">
      <c r="C2261" s="71"/>
      <c r="D2261" s="72"/>
    </row>
    <row r="2262" spans="3:4" x14ac:dyDescent="0.3">
      <c r="C2262" s="71"/>
      <c r="D2262" s="72"/>
    </row>
    <row r="2263" spans="3:4" x14ac:dyDescent="0.3">
      <c r="C2263" s="71"/>
      <c r="D2263" s="72"/>
    </row>
    <row r="2264" spans="3:4" x14ac:dyDescent="0.3">
      <c r="C2264" s="71"/>
      <c r="D2264" s="72"/>
    </row>
    <row r="2265" spans="3:4" x14ac:dyDescent="0.3">
      <c r="C2265" s="71"/>
      <c r="D2265" s="72"/>
    </row>
    <row r="2266" spans="3:4" x14ac:dyDescent="0.3">
      <c r="C2266" s="71"/>
      <c r="D2266" s="72"/>
    </row>
    <row r="2267" spans="3:4" x14ac:dyDescent="0.3">
      <c r="C2267" s="71"/>
      <c r="D2267" s="72"/>
    </row>
    <row r="2268" spans="3:4" x14ac:dyDescent="0.3">
      <c r="C2268" s="71"/>
      <c r="D2268" s="72"/>
    </row>
    <row r="2269" spans="3:4" x14ac:dyDescent="0.3">
      <c r="C2269" s="71"/>
      <c r="D2269" s="72"/>
    </row>
    <row r="2270" spans="3:4" x14ac:dyDescent="0.3">
      <c r="C2270" s="71"/>
      <c r="D2270" s="72"/>
    </row>
    <row r="2271" spans="3:4" x14ac:dyDescent="0.3">
      <c r="C2271" s="71"/>
      <c r="D2271" s="72"/>
    </row>
    <row r="2272" spans="3:4" x14ac:dyDescent="0.3">
      <c r="C2272" s="71"/>
      <c r="D2272" s="72"/>
    </row>
    <row r="2273" spans="3:4" x14ac:dyDescent="0.3">
      <c r="C2273" s="71"/>
      <c r="D2273" s="72"/>
    </row>
    <row r="2274" spans="3:4" x14ac:dyDescent="0.3">
      <c r="C2274" s="71"/>
      <c r="D2274" s="72"/>
    </row>
    <row r="2275" spans="3:4" x14ac:dyDescent="0.3">
      <c r="C2275" s="71"/>
      <c r="D2275" s="72"/>
    </row>
    <row r="2276" spans="3:4" x14ac:dyDescent="0.3">
      <c r="C2276" s="71"/>
      <c r="D2276" s="72"/>
    </row>
    <row r="2277" spans="3:4" x14ac:dyDescent="0.3">
      <c r="C2277" s="71"/>
      <c r="D2277" s="72"/>
    </row>
    <row r="2278" spans="3:4" x14ac:dyDescent="0.3">
      <c r="C2278" s="71"/>
      <c r="D2278" s="72"/>
    </row>
    <row r="2279" spans="3:4" x14ac:dyDescent="0.3">
      <c r="C2279" s="71"/>
      <c r="D2279" s="72"/>
    </row>
    <row r="2280" spans="3:4" x14ac:dyDescent="0.3">
      <c r="C2280" s="71"/>
      <c r="D2280" s="72"/>
    </row>
    <row r="2281" spans="3:4" x14ac:dyDescent="0.3">
      <c r="C2281" s="71"/>
      <c r="D2281" s="72"/>
    </row>
    <row r="2282" spans="3:4" x14ac:dyDescent="0.3">
      <c r="C2282" s="71"/>
      <c r="D2282" s="72"/>
    </row>
    <row r="2283" spans="3:4" x14ac:dyDescent="0.3">
      <c r="C2283" s="71"/>
      <c r="D2283" s="72"/>
    </row>
    <row r="2284" spans="3:4" x14ac:dyDescent="0.3">
      <c r="C2284" s="71"/>
      <c r="D2284" s="72"/>
    </row>
    <row r="2285" spans="3:4" x14ac:dyDescent="0.3">
      <c r="C2285" s="71"/>
      <c r="D2285" s="72"/>
    </row>
    <row r="2286" spans="3:4" x14ac:dyDescent="0.3">
      <c r="C2286" s="71"/>
      <c r="D2286" s="72"/>
    </row>
    <row r="2287" spans="3:4" x14ac:dyDescent="0.3">
      <c r="C2287" s="71"/>
      <c r="D2287" s="72"/>
    </row>
    <row r="2288" spans="3:4" x14ac:dyDescent="0.3">
      <c r="C2288" s="71"/>
      <c r="D2288" s="72"/>
    </row>
    <row r="2289" spans="3:4" x14ac:dyDescent="0.3">
      <c r="C2289" s="71"/>
      <c r="D2289" s="72"/>
    </row>
    <row r="2290" spans="3:4" x14ac:dyDescent="0.3">
      <c r="C2290" s="71"/>
      <c r="D2290" s="72"/>
    </row>
    <row r="2291" spans="3:4" x14ac:dyDescent="0.3">
      <c r="C2291" s="71"/>
      <c r="D2291" s="72"/>
    </row>
    <row r="2292" spans="3:4" x14ac:dyDescent="0.3">
      <c r="C2292" s="71"/>
      <c r="D2292" s="72"/>
    </row>
    <row r="2293" spans="3:4" x14ac:dyDescent="0.3">
      <c r="C2293" s="71"/>
      <c r="D2293" s="72"/>
    </row>
    <row r="2294" spans="3:4" x14ac:dyDescent="0.3">
      <c r="C2294" s="71"/>
      <c r="D2294" s="72"/>
    </row>
    <row r="2295" spans="3:4" x14ac:dyDescent="0.3">
      <c r="C2295" s="71"/>
      <c r="D2295" s="72"/>
    </row>
    <row r="2296" spans="3:4" x14ac:dyDescent="0.3">
      <c r="C2296" s="71"/>
      <c r="D2296" s="72"/>
    </row>
    <row r="2297" spans="3:4" x14ac:dyDescent="0.3">
      <c r="C2297" s="71"/>
      <c r="D2297" s="72"/>
    </row>
    <row r="2298" spans="3:4" x14ac:dyDescent="0.3">
      <c r="C2298" s="71"/>
      <c r="D2298" s="72"/>
    </row>
    <row r="2299" spans="3:4" x14ac:dyDescent="0.3">
      <c r="C2299" s="71"/>
      <c r="D2299" s="72"/>
    </row>
    <row r="2300" spans="3:4" x14ac:dyDescent="0.3">
      <c r="C2300" s="71"/>
      <c r="D2300" s="72"/>
    </row>
    <row r="2301" spans="3:4" x14ac:dyDescent="0.3">
      <c r="C2301" s="71"/>
      <c r="D2301" s="72"/>
    </row>
    <row r="2302" spans="3:4" x14ac:dyDescent="0.3">
      <c r="C2302" s="71"/>
      <c r="D2302" s="72"/>
    </row>
    <row r="2303" spans="3:4" x14ac:dyDescent="0.3">
      <c r="C2303" s="71"/>
      <c r="D2303" s="72"/>
    </row>
    <row r="2304" spans="3:4" x14ac:dyDescent="0.3">
      <c r="C2304" s="71"/>
      <c r="D2304" s="72"/>
    </row>
    <row r="2305" spans="3:4" x14ac:dyDescent="0.3">
      <c r="C2305" s="71"/>
      <c r="D2305" s="72"/>
    </row>
    <row r="2306" spans="3:4" x14ac:dyDescent="0.3">
      <c r="C2306" s="71"/>
      <c r="D2306" s="72"/>
    </row>
    <row r="2307" spans="3:4" x14ac:dyDescent="0.3">
      <c r="C2307" s="71"/>
      <c r="D2307" s="72"/>
    </row>
    <row r="2308" spans="3:4" x14ac:dyDescent="0.3">
      <c r="C2308" s="71"/>
      <c r="D2308" s="72"/>
    </row>
    <row r="2309" spans="3:4" x14ac:dyDescent="0.3">
      <c r="C2309" s="71"/>
      <c r="D2309" s="72"/>
    </row>
    <row r="2310" spans="3:4" x14ac:dyDescent="0.3">
      <c r="C2310" s="71"/>
      <c r="D2310" s="72"/>
    </row>
    <row r="2311" spans="3:4" x14ac:dyDescent="0.3">
      <c r="C2311" s="71"/>
      <c r="D2311" s="72"/>
    </row>
    <row r="2312" spans="3:4" x14ac:dyDescent="0.3">
      <c r="C2312" s="71"/>
      <c r="D2312" s="72"/>
    </row>
    <row r="2313" spans="3:4" x14ac:dyDescent="0.3">
      <c r="C2313" s="71"/>
      <c r="D2313" s="72"/>
    </row>
    <row r="2314" spans="3:4" x14ac:dyDescent="0.3">
      <c r="C2314" s="71"/>
      <c r="D2314" s="72"/>
    </row>
    <row r="2315" spans="3:4" x14ac:dyDescent="0.3">
      <c r="C2315" s="71"/>
      <c r="D2315" s="72"/>
    </row>
    <row r="2316" spans="3:4" x14ac:dyDescent="0.3">
      <c r="C2316" s="71"/>
      <c r="D2316" s="72"/>
    </row>
    <row r="2317" spans="3:4" x14ac:dyDescent="0.3">
      <c r="C2317" s="71"/>
      <c r="D2317" s="72"/>
    </row>
    <row r="2318" spans="3:4" x14ac:dyDescent="0.3">
      <c r="C2318" s="71"/>
      <c r="D2318" s="72"/>
    </row>
    <row r="2319" spans="3:4" x14ac:dyDescent="0.3">
      <c r="C2319" s="71"/>
      <c r="D2319" s="72"/>
    </row>
    <row r="2320" spans="3:4" x14ac:dyDescent="0.3">
      <c r="C2320" s="71"/>
      <c r="D2320" s="72"/>
    </row>
    <row r="2321" spans="3:4" x14ac:dyDescent="0.3">
      <c r="C2321" s="71"/>
      <c r="D2321" s="72"/>
    </row>
    <row r="2322" spans="3:4" x14ac:dyDescent="0.3">
      <c r="C2322" s="71"/>
      <c r="D2322" s="72"/>
    </row>
    <row r="2323" spans="3:4" x14ac:dyDescent="0.3">
      <c r="C2323" s="71"/>
      <c r="D2323" s="72"/>
    </row>
    <row r="2324" spans="3:4" x14ac:dyDescent="0.3">
      <c r="C2324" s="71"/>
      <c r="D2324" s="72"/>
    </row>
    <row r="2325" spans="3:4" x14ac:dyDescent="0.3">
      <c r="C2325" s="71"/>
      <c r="D2325" s="72"/>
    </row>
    <row r="2326" spans="3:4" x14ac:dyDescent="0.3">
      <c r="C2326" s="71"/>
      <c r="D2326" s="72"/>
    </row>
    <row r="2327" spans="3:4" x14ac:dyDescent="0.3">
      <c r="C2327" s="71"/>
      <c r="D2327" s="72"/>
    </row>
    <row r="2328" spans="3:4" x14ac:dyDescent="0.3">
      <c r="C2328" s="71"/>
      <c r="D2328" s="72"/>
    </row>
    <row r="2329" spans="3:4" x14ac:dyDescent="0.3">
      <c r="C2329" s="71"/>
      <c r="D2329" s="72"/>
    </row>
    <row r="2330" spans="3:4" x14ac:dyDescent="0.3">
      <c r="C2330" s="71"/>
      <c r="D2330" s="72"/>
    </row>
    <row r="2331" spans="3:4" x14ac:dyDescent="0.3">
      <c r="C2331" s="71"/>
      <c r="D2331" s="72"/>
    </row>
    <row r="2332" spans="3:4" x14ac:dyDescent="0.3">
      <c r="C2332" s="71"/>
      <c r="D2332" s="72"/>
    </row>
    <row r="2333" spans="3:4" x14ac:dyDescent="0.3">
      <c r="C2333" s="71"/>
      <c r="D2333" s="72"/>
    </row>
    <row r="2334" spans="3:4" x14ac:dyDescent="0.3">
      <c r="C2334" s="71"/>
      <c r="D2334" s="72"/>
    </row>
    <row r="2335" spans="3:4" x14ac:dyDescent="0.3">
      <c r="C2335" s="71"/>
      <c r="D2335" s="72"/>
    </row>
    <row r="2336" spans="3:4" x14ac:dyDescent="0.3">
      <c r="C2336" s="71"/>
      <c r="D2336" s="72"/>
    </row>
    <row r="2337" spans="3:4" x14ac:dyDescent="0.3">
      <c r="C2337" s="71"/>
      <c r="D2337" s="72"/>
    </row>
    <row r="2338" spans="3:4" x14ac:dyDescent="0.3">
      <c r="C2338" s="71"/>
      <c r="D2338" s="72"/>
    </row>
    <row r="2339" spans="3:4" x14ac:dyDescent="0.3">
      <c r="C2339" s="71"/>
      <c r="D2339" s="72"/>
    </row>
    <row r="2340" spans="3:4" x14ac:dyDescent="0.3">
      <c r="C2340" s="71"/>
      <c r="D2340" s="72"/>
    </row>
    <row r="2341" spans="3:4" x14ac:dyDescent="0.3">
      <c r="C2341" s="71"/>
      <c r="D2341" s="72"/>
    </row>
    <row r="2342" spans="3:4" x14ac:dyDescent="0.3">
      <c r="C2342" s="71"/>
      <c r="D2342" s="72"/>
    </row>
    <row r="2343" spans="3:4" x14ac:dyDescent="0.3">
      <c r="C2343" s="71"/>
      <c r="D2343" s="72"/>
    </row>
    <row r="2344" spans="3:4" x14ac:dyDescent="0.3">
      <c r="C2344" s="71"/>
      <c r="D2344" s="72"/>
    </row>
    <row r="2345" spans="3:4" x14ac:dyDescent="0.3">
      <c r="C2345" s="71"/>
      <c r="D2345" s="72"/>
    </row>
    <row r="2346" spans="3:4" x14ac:dyDescent="0.3">
      <c r="C2346" s="71"/>
      <c r="D2346" s="72"/>
    </row>
    <row r="2347" spans="3:4" x14ac:dyDescent="0.3">
      <c r="C2347" s="71"/>
      <c r="D2347" s="72"/>
    </row>
    <row r="2348" spans="3:4" x14ac:dyDescent="0.3">
      <c r="C2348" s="71"/>
      <c r="D2348" s="72"/>
    </row>
    <row r="2349" spans="3:4" x14ac:dyDescent="0.3">
      <c r="C2349" s="71"/>
      <c r="D2349" s="72"/>
    </row>
    <row r="2350" spans="3:4" x14ac:dyDescent="0.3">
      <c r="C2350" s="71"/>
      <c r="D2350" s="72"/>
    </row>
    <row r="2351" spans="3:4" x14ac:dyDescent="0.3">
      <c r="C2351" s="71"/>
      <c r="D2351" s="72"/>
    </row>
    <row r="2352" spans="3:4" x14ac:dyDescent="0.3">
      <c r="C2352" s="71"/>
      <c r="D2352" s="72"/>
    </row>
    <row r="2353" spans="3:4" x14ac:dyDescent="0.3">
      <c r="C2353" s="71"/>
      <c r="D2353" s="72"/>
    </row>
    <row r="2354" spans="3:4" x14ac:dyDescent="0.3">
      <c r="C2354" s="71"/>
      <c r="D2354" s="72"/>
    </row>
    <row r="2355" spans="3:4" x14ac:dyDescent="0.3">
      <c r="C2355" s="71"/>
      <c r="D2355" s="72"/>
    </row>
    <row r="2356" spans="3:4" x14ac:dyDescent="0.3">
      <c r="C2356" s="71"/>
      <c r="D2356" s="72"/>
    </row>
    <row r="2357" spans="3:4" x14ac:dyDescent="0.3">
      <c r="C2357" s="71"/>
      <c r="D2357" s="72"/>
    </row>
    <row r="2358" spans="3:4" x14ac:dyDescent="0.3">
      <c r="C2358" s="71"/>
      <c r="D2358" s="72"/>
    </row>
    <row r="2359" spans="3:4" x14ac:dyDescent="0.3">
      <c r="C2359" s="71"/>
      <c r="D2359" s="72"/>
    </row>
    <row r="2360" spans="3:4" x14ac:dyDescent="0.3">
      <c r="C2360" s="71"/>
      <c r="D2360" s="72"/>
    </row>
    <row r="2361" spans="3:4" x14ac:dyDescent="0.3">
      <c r="C2361" s="71"/>
      <c r="D2361" s="72"/>
    </row>
    <row r="2362" spans="3:4" x14ac:dyDescent="0.3">
      <c r="C2362" s="71"/>
      <c r="D2362" s="72"/>
    </row>
    <row r="2363" spans="3:4" x14ac:dyDescent="0.3">
      <c r="C2363" s="71"/>
      <c r="D2363" s="72"/>
    </row>
    <row r="2364" spans="3:4" x14ac:dyDescent="0.3">
      <c r="C2364" s="71"/>
      <c r="D2364" s="72"/>
    </row>
    <row r="2365" spans="3:4" x14ac:dyDescent="0.3">
      <c r="C2365" s="71"/>
      <c r="D2365" s="72"/>
    </row>
    <row r="2366" spans="3:4" x14ac:dyDescent="0.3">
      <c r="C2366" s="71"/>
      <c r="D2366" s="72"/>
    </row>
    <row r="2367" spans="3:4" x14ac:dyDescent="0.3">
      <c r="C2367" s="71"/>
      <c r="D2367" s="72"/>
    </row>
    <row r="2368" spans="3:4" x14ac:dyDescent="0.3">
      <c r="C2368" s="71"/>
      <c r="D2368" s="72"/>
    </row>
    <row r="2369" spans="3:4" x14ac:dyDescent="0.3">
      <c r="C2369" s="71"/>
      <c r="D2369" s="72"/>
    </row>
    <row r="2370" spans="3:4" x14ac:dyDescent="0.3">
      <c r="C2370" s="71"/>
      <c r="D2370" s="72"/>
    </row>
    <row r="2371" spans="3:4" x14ac:dyDescent="0.3">
      <c r="C2371" s="71"/>
      <c r="D2371" s="72"/>
    </row>
    <row r="2372" spans="3:4" x14ac:dyDescent="0.3">
      <c r="C2372" s="71"/>
      <c r="D2372" s="72"/>
    </row>
    <row r="2373" spans="3:4" x14ac:dyDescent="0.3">
      <c r="C2373" s="71"/>
      <c r="D2373" s="72"/>
    </row>
    <row r="2374" spans="3:4" x14ac:dyDescent="0.3">
      <c r="C2374" s="71"/>
      <c r="D2374" s="72"/>
    </row>
    <row r="2375" spans="3:4" x14ac:dyDescent="0.3">
      <c r="C2375" s="71"/>
      <c r="D2375" s="72"/>
    </row>
    <row r="2376" spans="3:4" x14ac:dyDescent="0.3">
      <c r="C2376" s="71"/>
      <c r="D2376" s="72"/>
    </row>
    <row r="2377" spans="3:4" x14ac:dyDescent="0.3">
      <c r="C2377" s="71"/>
      <c r="D2377" s="72"/>
    </row>
    <row r="2378" spans="3:4" x14ac:dyDescent="0.3">
      <c r="C2378" s="71"/>
      <c r="D2378" s="72"/>
    </row>
    <row r="2379" spans="3:4" x14ac:dyDescent="0.3">
      <c r="C2379" s="71"/>
      <c r="D2379" s="72"/>
    </row>
    <row r="2380" spans="3:4" x14ac:dyDescent="0.3">
      <c r="C2380" s="71"/>
      <c r="D2380" s="72"/>
    </row>
    <row r="2381" spans="3:4" x14ac:dyDescent="0.3">
      <c r="C2381" s="71"/>
      <c r="D2381" s="72"/>
    </row>
    <row r="2382" spans="3:4" x14ac:dyDescent="0.3">
      <c r="C2382" s="71"/>
      <c r="D2382" s="72"/>
    </row>
    <row r="2383" spans="3:4" x14ac:dyDescent="0.3">
      <c r="C2383" s="71"/>
      <c r="D2383" s="72"/>
    </row>
    <row r="2384" spans="3:4" x14ac:dyDescent="0.3">
      <c r="C2384" s="71"/>
      <c r="D2384" s="72"/>
    </row>
    <row r="2385" spans="3:4" x14ac:dyDescent="0.3">
      <c r="C2385" s="71"/>
      <c r="D2385" s="72"/>
    </row>
    <row r="2386" spans="3:4" x14ac:dyDescent="0.3">
      <c r="C2386" s="71"/>
      <c r="D2386" s="72"/>
    </row>
    <row r="2387" spans="3:4" x14ac:dyDescent="0.3">
      <c r="C2387" s="71"/>
      <c r="D2387" s="72"/>
    </row>
    <row r="2388" spans="3:4" x14ac:dyDescent="0.3">
      <c r="C2388" s="71"/>
      <c r="D2388" s="72"/>
    </row>
    <row r="2389" spans="3:4" x14ac:dyDescent="0.3">
      <c r="C2389" s="71"/>
      <c r="D2389" s="72"/>
    </row>
    <row r="2390" spans="3:4" x14ac:dyDescent="0.3">
      <c r="C2390" s="71"/>
      <c r="D2390" s="72"/>
    </row>
    <row r="2391" spans="3:4" x14ac:dyDescent="0.3">
      <c r="C2391" s="71"/>
      <c r="D2391" s="72"/>
    </row>
    <row r="2392" spans="3:4" x14ac:dyDescent="0.3">
      <c r="C2392" s="71"/>
      <c r="D2392" s="72"/>
    </row>
    <row r="2393" spans="3:4" x14ac:dyDescent="0.3">
      <c r="C2393" s="71"/>
      <c r="D2393" s="72"/>
    </row>
    <row r="2394" spans="3:4" x14ac:dyDescent="0.3">
      <c r="C2394" s="71"/>
      <c r="D2394" s="72"/>
    </row>
    <row r="2395" spans="3:4" x14ac:dyDescent="0.3">
      <c r="C2395" s="71"/>
      <c r="D2395" s="72"/>
    </row>
    <row r="2396" spans="3:4" x14ac:dyDescent="0.3">
      <c r="C2396" s="71"/>
      <c r="D2396" s="72"/>
    </row>
    <row r="2397" spans="3:4" x14ac:dyDescent="0.3">
      <c r="C2397" s="71"/>
      <c r="D2397" s="72"/>
    </row>
    <row r="2398" spans="3:4" x14ac:dyDescent="0.3">
      <c r="C2398" s="71"/>
      <c r="D2398" s="72"/>
    </row>
    <row r="2399" spans="3:4" x14ac:dyDescent="0.3">
      <c r="C2399" s="71"/>
      <c r="D2399" s="72"/>
    </row>
    <row r="2400" spans="3:4" x14ac:dyDescent="0.3">
      <c r="C2400" s="71"/>
      <c r="D2400" s="72"/>
    </row>
    <row r="2401" spans="3:4" x14ac:dyDescent="0.3">
      <c r="C2401" s="71"/>
      <c r="D2401" s="72"/>
    </row>
    <row r="2402" spans="3:4" x14ac:dyDescent="0.3">
      <c r="C2402" s="71"/>
      <c r="D2402" s="72"/>
    </row>
    <row r="2403" spans="3:4" x14ac:dyDescent="0.3">
      <c r="C2403" s="71"/>
      <c r="D2403" s="72"/>
    </row>
    <row r="2404" spans="3:4" x14ac:dyDescent="0.3">
      <c r="C2404" s="71"/>
      <c r="D2404" s="72"/>
    </row>
    <row r="2405" spans="3:4" x14ac:dyDescent="0.3">
      <c r="C2405" s="71"/>
      <c r="D2405" s="72"/>
    </row>
    <row r="2406" spans="3:4" x14ac:dyDescent="0.3">
      <c r="C2406" s="71"/>
      <c r="D2406" s="72"/>
    </row>
    <row r="2407" spans="3:4" x14ac:dyDescent="0.3">
      <c r="C2407" s="71"/>
      <c r="D2407" s="72"/>
    </row>
    <row r="2408" spans="3:4" x14ac:dyDescent="0.3">
      <c r="C2408" s="71"/>
      <c r="D2408" s="72"/>
    </row>
    <row r="2409" spans="3:4" x14ac:dyDescent="0.3">
      <c r="C2409" s="71"/>
      <c r="D2409" s="72"/>
    </row>
    <row r="2410" spans="3:4" x14ac:dyDescent="0.3">
      <c r="C2410" s="71"/>
      <c r="D2410" s="72"/>
    </row>
    <row r="2411" spans="3:4" x14ac:dyDescent="0.3">
      <c r="C2411" s="71"/>
      <c r="D2411" s="72"/>
    </row>
    <row r="2412" spans="3:4" x14ac:dyDescent="0.3">
      <c r="C2412" s="71"/>
      <c r="D2412" s="72"/>
    </row>
    <row r="2413" spans="3:4" x14ac:dyDescent="0.3">
      <c r="C2413" s="71"/>
      <c r="D2413" s="72"/>
    </row>
    <row r="2414" spans="3:4" x14ac:dyDescent="0.3">
      <c r="C2414" s="71"/>
      <c r="D2414" s="72"/>
    </row>
    <row r="2415" spans="3:4" x14ac:dyDescent="0.3">
      <c r="C2415" s="71"/>
      <c r="D2415" s="72"/>
    </row>
    <row r="2416" spans="3:4" x14ac:dyDescent="0.3">
      <c r="C2416" s="71"/>
      <c r="D2416" s="72"/>
    </row>
    <row r="2417" spans="3:4" x14ac:dyDescent="0.3">
      <c r="C2417" s="71"/>
      <c r="D2417" s="72"/>
    </row>
    <row r="2418" spans="3:4" x14ac:dyDescent="0.3">
      <c r="C2418" s="71"/>
      <c r="D2418" s="72"/>
    </row>
    <row r="2419" spans="3:4" x14ac:dyDescent="0.3">
      <c r="C2419" s="71"/>
      <c r="D2419" s="72"/>
    </row>
    <row r="2420" spans="3:4" x14ac:dyDescent="0.3">
      <c r="C2420" s="71"/>
      <c r="D2420" s="72"/>
    </row>
    <row r="2421" spans="3:4" x14ac:dyDescent="0.3">
      <c r="C2421" s="71"/>
      <c r="D2421" s="72"/>
    </row>
    <row r="2422" spans="3:4" x14ac:dyDescent="0.3">
      <c r="C2422" s="71"/>
      <c r="D2422" s="72"/>
    </row>
    <row r="2423" spans="3:4" x14ac:dyDescent="0.3">
      <c r="C2423" s="71"/>
      <c r="D2423" s="72"/>
    </row>
    <row r="2424" spans="3:4" x14ac:dyDescent="0.3">
      <c r="C2424" s="71"/>
      <c r="D2424" s="72"/>
    </row>
    <row r="2425" spans="3:4" x14ac:dyDescent="0.3">
      <c r="C2425" s="71"/>
      <c r="D2425" s="72"/>
    </row>
    <row r="2426" spans="3:4" x14ac:dyDescent="0.3">
      <c r="C2426" s="71"/>
      <c r="D2426" s="72"/>
    </row>
    <row r="2427" spans="3:4" x14ac:dyDescent="0.3">
      <c r="C2427" s="71"/>
      <c r="D2427" s="72"/>
    </row>
    <row r="2428" spans="3:4" x14ac:dyDescent="0.3">
      <c r="C2428" s="71"/>
      <c r="D2428" s="72"/>
    </row>
    <row r="2429" spans="3:4" x14ac:dyDescent="0.3">
      <c r="C2429" s="71"/>
      <c r="D2429" s="72"/>
    </row>
    <row r="2430" spans="3:4" x14ac:dyDescent="0.3">
      <c r="C2430" s="71"/>
      <c r="D2430" s="72"/>
    </row>
    <row r="2431" spans="3:4" x14ac:dyDescent="0.3">
      <c r="C2431" s="71"/>
      <c r="D2431" s="72"/>
    </row>
    <row r="2432" spans="3:4" x14ac:dyDescent="0.3">
      <c r="C2432" s="71"/>
      <c r="D2432" s="72"/>
    </row>
    <row r="2433" spans="3:4" x14ac:dyDescent="0.3">
      <c r="C2433" s="71"/>
      <c r="D2433" s="72"/>
    </row>
    <row r="2434" spans="3:4" x14ac:dyDescent="0.3">
      <c r="C2434" s="71"/>
      <c r="D2434" s="72"/>
    </row>
    <row r="2435" spans="3:4" x14ac:dyDescent="0.3">
      <c r="C2435" s="71"/>
      <c r="D2435" s="72"/>
    </row>
    <row r="2436" spans="3:4" x14ac:dyDescent="0.3">
      <c r="C2436" s="71"/>
      <c r="D2436" s="72"/>
    </row>
    <row r="2437" spans="3:4" x14ac:dyDescent="0.3">
      <c r="C2437" s="71"/>
      <c r="D2437" s="72"/>
    </row>
    <row r="2438" spans="3:4" x14ac:dyDescent="0.3">
      <c r="C2438" s="71"/>
      <c r="D2438" s="72"/>
    </row>
    <row r="2439" spans="3:4" x14ac:dyDescent="0.3">
      <c r="C2439" s="71"/>
      <c r="D2439" s="72"/>
    </row>
    <row r="2440" spans="3:4" x14ac:dyDescent="0.3">
      <c r="C2440" s="71"/>
      <c r="D2440" s="72"/>
    </row>
    <row r="2441" spans="3:4" x14ac:dyDescent="0.3">
      <c r="C2441" s="71"/>
      <c r="D2441" s="72"/>
    </row>
    <row r="2442" spans="3:4" x14ac:dyDescent="0.3">
      <c r="C2442" s="71"/>
      <c r="D2442" s="72"/>
    </row>
    <row r="2443" spans="3:4" x14ac:dyDescent="0.3">
      <c r="C2443" s="71"/>
      <c r="D2443" s="72"/>
    </row>
    <row r="2444" spans="3:4" x14ac:dyDescent="0.3">
      <c r="C2444" s="71"/>
      <c r="D2444" s="72"/>
    </row>
    <row r="2445" spans="3:4" x14ac:dyDescent="0.3">
      <c r="C2445" s="71"/>
      <c r="D2445" s="72"/>
    </row>
    <row r="2446" spans="3:4" x14ac:dyDescent="0.3">
      <c r="C2446" s="71"/>
      <c r="D2446" s="72"/>
    </row>
    <row r="2447" spans="3:4" x14ac:dyDescent="0.3">
      <c r="C2447" s="71"/>
      <c r="D2447" s="72"/>
    </row>
    <row r="2448" spans="3:4" x14ac:dyDescent="0.3">
      <c r="C2448" s="71"/>
      <c r="D2448" s="72"/>
    </row>
    <row r="2449" spans="3:4" x14ac:dyDescent="0.3">
      <c r="C2449" s="71"/>
      <c r="D2449" s="72"/>
    </row>
    <row r="2450" spans="3:4" x14ac:dyDescent="0.3">
      <c r="C2450" s="71"/>
      <c r="D2450" s="72"/>
    </row>
    <row r="2451" spans="3:4" x14ac:dyDescent="0.3">
      <c r="C2451" s="71"/>
      <c r="D2451" s="72"/>
    </row>
    <row r="2452" spans="3:4" x14ac:dyDescent="0.3">
      <c r="C2452" s="71"/>
      <c r="D2452" s="72"/>
    </row>
    <row r="2453" spans="3:4" x14ac:dyDescent="0.3">
      <c r="C2453" s="71"/>
      <c r="D2453" s="72"/>
    </row>
    <row r="2454" spans="3:4" x14ac:dyDescent="0.3">
      <c r="C2454" s="71"/>
      <c r="D2454" s="72"/>
    </row>
    <row r="2455" spans="3:4" x14ac:dyDescent="0.3">
      <c r="C2455" s="71"/>
      <c r="D2455" s="72"/>
    </row>
    <row r="2456" spans="3:4" x14ac:dyDescent="0.3">
      <c r="C2456" s="71"/>
      <c r="D2456" s="72"/>
    </row>
    <row r="2457" spans="3:4" x14ac:dyDescent="0.3">
      <c r="C2457" s="71"/>
      <c r="D2457" s="72"/>
    </row>
    <row r="2458" spans="3:4" x14ac:dyDescent="0.3">
      <c r="C2458" s="71"/>
      <c r="D2458" s="72"/>
    </row>
    <row r="2459" spans="3:4" x14ac:dyDescent="0.3">
      <c r="C2459" s="71"/>
      <c r="D2459" s="72"/>
    </row>
    <row r="2460" spans="3:4" x14ac:dyDescent="0.3">
      <c r="C2460" s="71"/>
      <c r="D2460" s="72"/>
    </row>
    <row r="2461" spans="3:4" x14ac:dyDescent="0.3">
      <c r="C2461" s="71"/>
      <c r="D2461" s="72"/>
    </row>
    <row r="2462" spans="3:4" x14ac:dyDescent="0.3">
      <c r="C2462" s="71"/>
      <c r="D2462" s="72"/>
    </row>
    <row r="2463" spans="3:4" x14ac:dyDescent="0.3">
      <c r="C2463" s="71"/>
      <c r="D2463" s="72"/>
    </row>
    <row r="2464" spans="3:4" x14ac:dyDescent="0.3">
      <c r="C2464" s="71"/>
      <c r="D2464" s="72"/>
    </row>
    <row r="2465" spans="3:4" x14ac:dyDescent="0.3">
      <c r="C2465" s="71"/>
      <c r="D2465" s="72"/>
    </row>
    <row r="2466" spans="3:4" x14ac:dyDescent="0.3">
      <c r="C2466" s="71"/>
      <c r="D2466" s="72"/>
    </row>
    <row r="2467" spans="3:4" x14ac:dyDescent="0.3">
      <c r="C2467" s="71"/>
      <c r="D2467" s="72"/>
    </row>
    <row r="2468" spans="3:4" x14ac:dyDescent="0.3">
      <c r="C2468" s="71"/>
      <c r="D2468" s="72"/>
    </row>
    <row r="2469" spans="3:4" x14ac:dyDescent="0.3">
      <c r="C2469" s="71"/>
      <c r="D2469" s="72"/>
    </row>
    <row r="2470" spans="3:4" x14ac:dyDescent="0.3">
      <c r="C2470" s="71"/>
      <c r="D2470" s="72"/>
    </row>
    <row r="2471" spans="3:4" x14ac:dyDescent="0.3">
      <c r="C2471" s="71"/>
      <c r="D2471" s="72"/>
    </row>
    <row r="2472" spans="3:4" x14ac:dyDescent="0.3">
      <c r="C2472" s="71"/>
      <c r="D2472" s="72"/>
    </row>
    <row r="2473" spans="3:4" x14ac:dyDescent="0.3">
      <c r="C2473" s="71"/>
      <c r="D2473" s="72"/>
    </row>
    <row r="2474" spans="3:4" x14ac:dyDescent="0.3">
      <c r="C2474" s="71"/>
      <c r="D2474" s="72"/>
    </row>
    <row r="2475" spans="3:4" x14ac:dyDescent="0.3">
      <c r="C2475" s="71"/>
      <c r="D2475" s="72"/>
    </row>
    <row r="2476" spans="3:4" x14ac:dyDescent="0.3">
      <c r="C2476" s="71"/>
      <c r="D2476" s="72"/>
    </row>
    <row r="2477" spans="3:4" x14ac:dyDescent="0.3">
      <c r="C2477" s="71"/>
      <c r="D2477" s="72"/>
    </row>
    <row r="2478" spans="3:4" x14ac:dyDescent="0.3">
      <c r="C2478" s="71"/>
      <c r="D2478" s="72"/>
    </row>
    <row r="2479" spans="3:4" x14ac:dyDescent="0.3">
      <c r="C2479" s="71"/>
      <c r="D2479" s="72"/>
    </row>
    <row r="2480" spans="3:4" x14ac:dyDescent="0.3">
      <c r="C2480" s="71"/>
      <c r="D2480" s="72"/>
    </row>
    <row r="2481" spans="3:4" x14ac:dyDescent="0.3">
      <c r="C2481" s="71"/>
      <c r="D2481" s="72"/>
    </row>
    <row r="2482" spans="3:4" x14ac:dyDescent="0.3">
      <c r="C2482" s="71"/>
      <c r="D2482" s="72"/>
    </row>
    <row r="2483" spans="3:4" x14ac:dyDescent="0.3">
      <c r="C2483" s="71"/>
      <c r="D2483" s="72"/>
    </row>
    <row r="2484" spans="3:4" x14ac:dyDescent="0.3">
      <c r="C2484" s="71"/>
      <c r="D2484" s="72"/>
    </row>
    <row r="2485" spans="3:4" x14ac:dyDescent="0.3">
      <c r="C2485" s="71"/>
      <c r="D2485" s="72"/>
    </row>
    <row r="2486" spans="3:4" x14ac:dyDescent="0.3">
      <c r="C2486" s="71"/>
      <c r="D2486" s="72"/>
    </row>
    <row r="2487" spans="3:4" x14ac:dyDescent="0.3">
      <c r="C2487" s="71"/>
      <c r="D2487" s="72"/>
    </row>
    <row r="2488" spans="3:4" x14ac:dyDescent="0.3">
      <c r="C2488" s="71"/>
      <c r="D2488" s="72"/>
    </row>
    <row r="2489" spans="3:4" x14ac:dyDescent="0.3">
      <c r="C2489" s="71"/>
      <c r="D2489" s="72"/>
    </row>
    <row r="2490" spans="3:4" x14ac:dyDescent="0.3">
      <c r="C2490" s="71"/>
      <c r="D2490" s="72"/>
    </row>
    <row r="2491" spans="3:4" x14ac:dyDescent="0.3">
      <c r="C2491" s="71"/>
      <c r="D2491" s="72"/>
    </row>
    <row r="2492" spans="3:4" x14ac:dyDescent="0.3">
      <c r="C2492" s="71"/>
      <c r="D2492" s="72"/>
    </row>
    <row r="2493" spans="3:4" x14ac:dyDescent="0.3">
      <c r="C2493" s="71"/>
      <c r="D2493" s="72"/>
    </row>
    <row r="2494" spans="3:4" x14ac:dyDescent="0.3">
      <c r="C2494" s="71"/>
      <c r="D2494" s="72"/>
    </row>
    <row r="2495" spans="3:4" x14ac:dyDescent="0.3">
      <c r="C2495" s="71"/>
      <c r="D2495" s="72"/>
    </row>
    <row r="2496" spans="3:4" x14ac:dyDescent="0.3">
      <c r="C2496" s="71"/>
      <c r="D2496" s="72"/>
    </row>
    <row r="2497" spans="3:4" x14ac:dyDescent="0.3">
      <c r="C2497" s="71"/>
      <c r="D2497" s="72"/>
    </row>
    <row r="2498" spans="3:4" x14ac:dyDescent="0.3">
      <c r="C2498" s="71"/>
      <c r="D2498" s="72"/>
    </row>
    <row r="2499" spans="3:4" x14ac:dyDescent="0.3">
      <c r="C2499" s="71"/>
      <c r="D2499" s="72"/>
    </row>
    <row r="2500" spans="3:4" x14ac:dyDescent="0.3">
      <c r="C2500" s="71"/>
      <c r="D2500" s="72"/>
    </row>
    <row r="2501" spans="3:4" x14ac:dyDescent="0.3">
      <c r="C2501" s="71"/>
      <c r="D2501" s="72"/>
    </row>
    <row r="2502" spans="3:4" x14ac:dyDescent="0.3">
      <c r="C2502" s="71"/>
      <c r="D2502" s="72"/>
    </row>
    <row r="2503" spans="3:4" x14ac:dyDescent="0.3">
      <c r="C2503" s="71"/>
      <c r="D2503" s="72"/>
    </row>
    <row r="2504" spans="3:4" x14ac:dyDescent="0.3">
      <c r="C2504" s="71"/>
      <c r="D2504" s="72"/>
    </row>
    <row r="2505" spans="3:4" x14ac:dyDescent="0.3">
      <c r="C2505" s="71"/>
      <c r="D2505" s="72"/>
    </row>
    <row r="2506" spans="3:4" x14ac:dyDescent="0.3">
      <c r="C2506" s="71"/>
      <c r="D2506" s="72"/>
    </row>
    <row r="2507" spans="3:4" x14ac:dyDescent="0.3">
      <c r="C2507" s="71"/>
      <c r="D2507" s="72"/>
    </row>
    <row r="2508" spans="3:4" x14ac:dyDescent="0.3">
      <c r="C2508" s="71"/>
      <c r="D2508" s="72"/>
    </row>
    <row r="2509" spans="3:4" x14ac:dyDescent="0.3">
      <c r="C2509" s="71"/>
      <c r="D2509" s="72"/>
    </row>
    <row r="2510" spans="3:4" x14ac:dyDescent="0.3">
      <c r="C2510" s="71"/>
      <c r="D2510" s="72"/>
    </row>
    <row r="2511" spans="3:4" x14ac:dyDescent="0.3">
      <c r="C2511" s="71"/>
      <c r="D2511" s="72"/>
    </row>
    <row r="2512" spans="3:4" x14ac:dyDescent="0.3">
      <c r="C2512" s="71"/>
      <c r="D2512" s="72"/>
    </row>
    <row r="2513" spans="3:4" x14ac:dyDescent="0.3">
      <c r="C2513" s="71"/>
      <c r="D2513" s="72"/>
    </row>
    <row r="2514" spans="3:4" x14ac:dyDescent="0.3">
      <c r="C2514" s="71"/>
      <c r="D2514" s="72"/>
    </row>
    <row r="2515" spans="3:4" x14ac:dyDescent="0.3">
      <c r="C2515" s="71"/>
      <c r="D2515" s="72"/>
    </row>
    <row r="2516" spans="3:4" x14ac:dyDescent="0.3">
      <c r="C2516" s="71"/>
      <c r="D2516" s="72"/>
    </row>
    <row r="2517" spans="3:4" x14ac:dyDescent="0.3">
      <c r="C2517" s="71"/>
      <c r="D2517" s="72"/>
    </row>
    <row r="2518" spans="3:4" x14ac:dyDescent="0.3">
      <c r="C2518" s="71"/>
      <c r="D2518" s="72"/>
    </row>
    <row r="2519" spans="3:4" x14ac:dyDescent="0.3">
      <c r="C2519" s="71"/>
      <c r="D2519" s="72"/>
    </row>
    <row r="2520" spans="3:4" x14ac:dyDescent="0.3">
      <c r="C2520" s="71"/>
      <c r="D2520" s="72"/>
    </row>
    <row r="2521" spans="3:4" x14ac:dyDescent="0.3">
      <c r="C2521" s="71"/>
      <c r="D2521" s="72"/>
    </row>
    <row r="2522" spans="3:4" x14ac:dyDescent="0.3">
      <c r="C2522" s="71"/>
      <c r="D2522" s="72"/>
    </row>
    <row r="2523" spans="3:4" x14ac:dyDescent="0.3">
      <c r="C2523" s="71"/>
      <c r="D2523" s="72"/>
    </row>
    <row r="2524" spans="3:4" x14ac:dyDescent="0.3">
      <c r="C2524" s="71"/>
      <c r="D2524" s="72"/>
    </row>
    <row r="2525" spans="3:4" x14ac:dyDescent="0.3">
      <c r="C2525" s="71"/>
      <c r="D2525" s="72"/>
    </row>
    <row r="2526" spans="3:4" x14ac:dyDescent="0.3">
      <c r="C2526" s="71"/>
      <c r="D2526" s="72"/>
    </row>
    <row r="2527" spans="3:4" x14ac:dyDescent="0.3">
      <c r="C2527" s="71"/>
      <c r="D2527" s="72"/>
    </row>
    <row r="2528" spans="3:4" x14ac:dyDescent="0.3">
      <c r="C2528" s="71"/>
      <c r="D2528" s="72"/>
    </row>
    <row r="2529" spans="3:4" x14ac:dyDescent="0.3">
      <c r="C2529" s="71"/>
      <c r="D2529" s="72"/>
    </row>
    <row r="2530" spans="3:4" x14ac:dyDescent="0.3">
      <c r="C2530" s="71"/>
      <c r="D2530" s="72"/>
    </row>
    <row r="2531" spans="3:4" x14ac:dyDescent="0.3">
      <c r="C2531" s="71"/>
      <c r="D2531" s="72"/>
    </row>
    <row r="2532" spans="3:4" x14ac:dyDescent="0.3">
      <c r="C2532" s="71"/>
      <c r="D2532" s="72"/>
    </row>
    <row r="2533" spans="3:4" x14ac:dyDescent="0.3">
      <c r="C2533" s="71"/>
      <c r="D2533" s="72"/>
    </row>
    <row r="2534" spans="3:4" x14ac:dyDescent="0.3">
      <c r="C2534" s="71"/>
      <c r="D2534" s="72"/>
    </row>
    <row r="2535" spans="3:4" x14ac:dyDescent="0.3">
      <c r="C2535" s="71"/>
      <c r="D2535" s="72"/>
    </row>
    <row r="2536" spans="3:4" x14ac:dyDescent="0.3">
      <c r="C2536" s="71"/>
      <c r="D2536" s="72"/>
    </row>
    <row r="2537" spans="3:4" x14ac:dyDescent="0.3">
      <c r="C2537" s="71"/>
      <c r="D2537" s="72"/>
    </row>
    <row r="2538" spans="3:4" x14ac:dyDescent="0.3">
      <c r="C2538" s="71"/>
      <c r="D2538" s="72"/>
    </row>
    <row r="2539" spans="3:4" x14ac:dyDescent="0.3">
      <c r="C2539" s="71"/>
      <c r="D2539" s="72"/>
    </row>
    <row r="2540" spans="3:4" x14ac:dyDescent="0.3">
      <c r="C2540" s="71"/>
      <c r="D2540" s="72"/>
    </row>
    <row r="2541" spans="3:4" x14ac:dyDescent="0.3">
      <c r="C2541" s="71"/>
      <c r="D2541" s="72"/>
    </row>
    <row r="2542" spans="3:4" x14ac:dyDescent="0.3">
      <c r="C2542" s="71"/>
      <c r="D2542" s="72"/>
    </row>
    <row r="2543" spans="3:4" x14ac:dyDescent="0.3">
      <c r="C2543" s="71"/>
      <c r="D2543" s="72"/>
    </row>
    <row r="2544" spans="3:4" x14ac:dyDescent="0.3">
      <c r="C2544" s="71"/>
      <c r="D2544" s="72"/>
    </row>
    <row r="2545" spans="3:4" x14ac:dyDescent="0.3">
      <c r="C2545" s="71"/>
      <c r="D2545" s="72"/>
    </row>
    <row r="2546" spans="3:4" x14ac:dyDescent="0.3">
      <c r="C2546" s="71"/>
      <c r="D2546" s="72"/>
    </row>
    <row r="2547" spans="3:4" x14ac:dyDescent="0.3">
      <c r="C2547" s="71"/>
      <c r="D2547" s="72"/>
    </row>
    <row r="2548" spans="3:4" x14ac:dyDescent="0.3">
      <c r="C2548" s="71"/>
      <c r="D2548" s="72"/>
    </row>
    <row r="2549" spans="3:4" x14ac:dyDescent="0.3">
      <c r="C2549" s="71"/>
      <c r="D2549" s="72"/>
    </row>
    <row r="2550" spans="3:4" x14ac:dyDescent="0.3">
      <c r="C2550" s="71"/>
      <c r="D2550" s="72"/>
    </row>
    <row r="2551" spans="3:4" x14ac:dyDescent="0.3">
      <c r="C2551" s="71"/>
      <c r="D2551" s="72"/>
    </row>
    <row r="2552" spans="3:4" x14ac:dyDescent="0.3">
      <c r="C2552" s="71"/>
      <c r="D2552" s="72"/>
    </row>
    <row r="2553" spans="3:4" x14ac:dyDescent="0.3">
      <c r="C2553" s="71"/>
      <c r="D2553" s="72"/>
    </row>
    <row r="2554" spans="3:4" x14ac:dyDescent="0.3">
      <c r="C2554" s="71"/>
      <c r="D2554" s="72"/>
    </row>
    <row r="2555" spans="3:4" x14ac:dyDescent="0.3">
      <c r="C2555" s="71"/>
      <c r="D2555" s="72"/>
    </row>
    <row r="2556" spans="3:4" x14ac:dyDescent="0.3">
      <c r="C2556" s="71"/>
      <c r="D2556" s="72"/>
    </row>
    <row r="2557" spans="3:4" x14ac:dyDescent="0.3">
      <c r="C2557" s="71"/>
      <c r="D2557" s="72"/>
    </row>
    <row r="2558" spans="3:4" x14ac:dyDescent="0.3">
      <c r="C2558" s="71"/>
      <c r="D2558" s="72"/>
    </row>
    <row r="2559" spans="3:4" x14ac:dyDescent="0.3">
      <c r="C2559" s="71"/>
      <c r="D2559" s="72"/>
    </row>
    <row r="2560" spans="3:4" x14ac:dyDescent="0.3">
      <c r="C2560" s="71"/>
      <c r="D2560" s="72"/>
    </row>
    <row r="2561" spans="3:4" x14ac:dyDescent="0.3">
      <c r="C2561" s="71"/>
      <c r="D2561" s="72"/>
    </row>
    <row r="2562" spans="3:4" x14ac:dyDescent="0.3">
      <c r="C2562" s="71"/>
      <c r="D2562" s="72"/>
    </row>
    <row r="2563" spans="3:4" x14ac:dyDescent="0.3">
      <c r="C2563" s="71"/>
      <c r="D2563" s="72"/>
    </row>
    <row r="2564" spans="3:4" x14ac:dyDescent="0.3">
      <c r="C2564" s="71"/>
      <c r="D2564" s="72"/>
    </row>
    <row r="2565" spans="3:4" x14ac:dyDescent="0.3">
      <c r="C2565" s="71"/>
      <c r="D2565" s="72"/>
    </row>
    <row r="2566" spans="3:4" x14ac:dyDescent="0.3">
      <c r="C2566" s="71"/>
      <c r="D2566" s="72"/>
    </row>
    <row r="2567" spans="3:4" x14ac:dyDescent="0.3">
      <c r="C2567" s="71"/>
      <c r="D2567" s="72"/>
    </row>
    <row r="2568" spans="3:4" x14ac:dyDescent="0.3">
      <c r="C2568" s="71"/>
      <c r="D2568" s="72"/>
    </row>
    <row r="2569" spans="3:4" x14ac:dyDescent="0.3">
      <c r="C2569" s="71"/>
      <c r="D2569" s="72"/>
    </row>
    <row r="2570" spans="3:4" x14ac:dyDescent="0.3">
      <c r="C2570" s="71"/>
      <c r="D2570" s="72"/>
    </row>
    <row r="2571" spans="3:4" x14ac:dyDescent="0.3">
      <c r="C2571" s="71"/>
      <c r="D2571" s="72"/>
    </row>
    <row r="2572" spans="3:4" x14ac:dyDescent="0.3">
      <c r="C2572" s="71"/>
      <c r="D2572" s="72"/>
    </row>
    <row r="2573" spans="3:4" x14ac:dyDescent="0.3">
      <c r="C2573" s="71"/>
      <c r="D2573" s="72"/>
    </row>
    <row r="2574" spans="3:4" x14ac:dyDescent="0.3">
      <c r="C2574" s="71"/>
      <c r="D2574" s="72"/>
    </row>
    <row r="2575" spans="3:4" x14ac:dyDescent="0.3">
      <c r="C2575" s="71"/>
      <c r="D2575" s="72"/>
    </row>
    <row r="2576" spans="3:4" x14ac:dyDescent="0.3">
      <c r="C2576" s="71"/>
      <c r="D2576" s="72"/>
    </row>
    <row r="2577" spans="3:4" x14ac:dyDescent="0.3">
      <c r="C2577" s="71"/>
      <c r="D2577" s="72"/>
    </row>
    <row r="2578" spans="3:4" x14ac:dyDescent="0.3">
      <c r="C2578" s="71"/>
      <c r="D2578" s="72"/>
    </row>
    <row r="2579" spans="3:4" x14ac:dyDescent="0.3">
      <c r="C2579" s="71"/>
      <c r="D2579" s="72"/>
    </row>
    <row r="2580" spans="3:4" x14ac:dyDescent="0.3">
      <c r="C2580" s="71"/>
      <c r="D2580" s="72"/>
    </row>
    <row r="2581" spans="3:4" x14ac:dyDescent="0.3">
      <c r="C2581" s="71"/>
      <c r="D2581" s="72"/>
    </row>
    <row r="2582" spans="3:4" x14ac:dyDescent="0.3">
      <c r="C2582" s="71"/>
      <c r="D2582" s="72"/>
    </row>
    <row r="2583" spans="3:4" x14ac:dyDescent="0.3">
      <c r="C2583" s="71"/>
      <c r="D2583" s="72"/>
    </row>
    <row r="2584" spans="3:4" x14ac:dyDescent="0.3">
      <c r="C2584" s="71"/>
      <c r="D2584" s="72"/>
    </row>
    <row r="2585" spans="3:4" x14ac:dyDescent="0.3">
      <c r="C2585" s="71"/>
      <c r="D2585" s="72"/>
    </row>
    <row r="2586" spans="3:4" x14ac:dyDescent="0.3">
      <c r="C2586" s="71"/>
      <c r="D2586" s="72"/>
    </row>
    <row r="2587" spans="3:4" x14ac:dyDescent="0.3">
      <c r="C2587" s="71"/>
      <c r="D2587" s="72"/>
    </row>
    <row r="2588" spans="3:4" x14ac:dyDescent="0.3">
      <c r="C2588" s="71"/>
      <c r="D2588" s="72"/>
    </row>
    <row r="2589" spans="3:4" x14ac:dyDescent="0.3">
      <c r="C2589" s="71"/>
      <c r="D2589" s="72"/>
    </row>
    <row r="2590" spans="3:4" x14ac:dyDescent="0.3">
      <c r="C2590" s="71"/>
      <c r="D2590" s="72"/>
    </row>
    <row r="2591" spans="3:4" x14ac:dyDescent="0.3">
      <c r="C2591" s="71"/>
      <c r="D2591" s="72"/>
    </row>
    <row r="2592" spans="3:4" x14ac:dyDescent="0.3">
      <c r="C2592" s="71"/>
      <c r="D2592" s="72"/>
    </row>
    <row r="2593" spans="3:4" x14ac:dyDescent="0.3">
      <c r="C2593" s="71"/>
      <c r="D2593" s="72"/>
    </row>
    <row r="2594" spans="3:4" x14ac:dyDescent="0.3">
      <c r="C2594" s="71"/>
      <c r="D2594" s="72"/>
    </row>
    <row r="2595" spans="3:4" x14ac:dyDescent="0.3">
      <c r="C2595" s="71"/>
      <c r="D2595" s="72"/>
    </row>
    <row r="2596" spans="3:4" x14ac:dyDescent="0.3">
      <c r="C2596" s="71"/>
      <c r="D2596" s="72"/>
    </row>
    <row r="2597" spans="3:4" x14ac:dyDescent="0.3">
      <c r="C2597" s="71"/>
      <c r="D2597" s="72"/>
    </row>
    <row r="2598" spans="3:4" x14ac:dyDescent="0.3">
      <c r="C2598" s="71"/>
      <c r="D2598" s="72"/>
    </row>
    <row r="2599" spans="3:4" x14ac:dyDescent="0.3">
      <c r="C2599" s="71"/>
      <c r="D2599" s="72"/>
    </row>
    <row r="2600" spans="3:4" x14ac:dyDescent="0.3">
      <c r="C2600" s="71"/>
      <c r="D2600" s="72"/>
    </row>
    <row r="2601" spans="3:4" x14ac:dyDescent="0.3">
      <c r="C2601" s="71"/>
      <c r="D2601" s="72"/>
    </row>
    <row r="2602" spans="3:4" x14ac:dyDescent="0.3">
      <c r="C2602" s="71"/>
      <c r="D2602" s="72"/>
    </row>
    <row r="2603" spans="3:4" x14ac:dyDescent="0.3">
      <c r="C2603" s="71"/>
      <c r="D2603" s="72"/>
    </row>
    <row r="2604" spans="3:4" x14ac:dyDescent="0.3">
      <c r="C2604" s="71"/>
      <c r="D2604" s="72"/>
    </row>
    <row r="2605" spans="3:4" x14ac:dyDescent="0.3">
      <c r="C2605" s="71"/>
      <c r="D2605" s="72"/>
    </row>
    <row r="2606" spans="3:4" x14ac:dyDescent="0.3">
      <c r="C2606" s="71"/>
      <c r="D2606" s="72"/>
    </row>
    <row r="2607" spans="3:4" x14ac:dyDescent="0.3">
      <c r="C2607" s="71"/>
      <c r="D2607" s="72"/>
    </row>
    <row r="2608" spans="3:4" x14ac:dyDescent="0.3">
      <c r="C2608" s="71"/>
      <c r="D2608" s="72"/>
    </row>
    <row r="2609" spans="3:4" x14ac:dyDescent="0.3">
      <c r="C2609" s="71"/>
      <c r="D2609" s="72"/>
    </row>
    <row r="2610" spans="3:4" x14ac:dyDescent="0.3">
      <c r="C2610" s="71"/>
      <c r="D2610" s="72"/>
    </row>
    <row r="2611" spans="3:4" x14ac:dyDescent="0.3">
      <c r="C2611" s="71"/>
      <c r="D2611" s="72"/>
    </row>
    <row r="2612" spans="3:4" x14ac:dyDescent="0.3">
      <c r="C2612" s="71"/>
      <c r="D2612" s="72"/>
    </row>
    <row r="2613" spans="3:4" x14ac:dyDescent="0.3">
      <c r="C2613" s="71"/>
      <c r="D2613" s="72"/>
    </row>
    <row r="2614" spans="3:4" x14ac:dyDescent="0.3">
      <c r="C2614" s="71"/>
      <c r="D2614" s="72"/>
    </row>
    <row r="2615" spans="3:4" x14ac:dyDescent="0.3">
      <c r="C2615" s="71"/>
      <c r="D2615" s="72"/>
    </row>
    <row r="2616" spans="3:4" x14ac:dyDescent="0.3">
      <c r="C2616" s="71"/>
      <c r="D2616" s="72"/>
    </row>
    <row r="2617" spans="3:4" x14ac:dyDescent="0.3">
      <c r="C2617" s="71"/>
      <c r="D2617" s="72"/>
    </row>
    <row r="2618" spans="3:4" x14ac:dyDescent="0.3">
      <c r="C2618" s="71"/>
      <c r="D2618" s="72"/>
    </row>
    <row r="2619" spans="3:4" x14ac:dyDescent="0.3">
      <c r="C2619" s="71"/>
      <c r="D2619" s="72"/>
    </row>
    <row r="2620" spans="3:4" x14ac:dyDescent="0.3">
      <c r="C2620" s="71"/>
      <c r="D2620" s="72"/>
    </row>
    <row r="2621" spans="3:4" x14ac:dyDescent="0.3">
      <c r="C2621" s="71"/>
      <c r="D2621" s="72"/>
    </row>
    <row r="2622" spans="3:4" x14ac:dyDescent="0.3">
      <c r="C2622" s="71"/>
      <c r="D2622" s="72"/>
    </row>
    <row r="2623" spans="3:4" x14ac:dyDescent="0.3">
      <c r="C2623" s="71"/>
      <c r="D2623" s="72"/>
    </row>
    <row r="2624" spans="3:4" x14ac:dyDescent="0.3">
      <c r="C2624" s="71"/>
      <c r="D2624" s="72"/>
    </row>
    <row r="2625" spans="3:4" x14ac:dyDescent="0.3">
      <c r="C2625" s="71"/>
      <c r="D2625" s="72"/>
    </row>
    <row r="2626" spans="3:4" x14ac:dyDescent="0.3">
      <c r="C2626" s="71"/>
      <c r="D2626" s="72"/>
    </row>
    <row r="2627" spans="3:4" x14ac:dyDescent="0.3">
      <c r="C2627" s="71"/>
      <c r="D2627" s="72"/>
    </row>
    <row r="2628" spans="3:4" x14ac:dyDescent="0.3">
      <c r="C2628" s="71"/>
      <c r="D2628" s="72"/>
    </row>
    <row r="2629" spans="3:4" x14ac:dyDescent="0.3">
      <c r="C2629" s="71"/>
      <c r="D2629" s="72"/>
    </row>
    <row r="2630" spans="3:4" x14ac:dyDescent="0.3">
      <c r="C2630" s="71"/>
      <c r="D2630" s="72"/>
    </row>
    <row r="2631" spans="3:4" x14ac:dyDescent="0.3">
      <c r="C2631" s="71"/>
      <c r="D2631" s="72"/>
    </row>
    <row r="2632" spans="3:4" x14ac:dyDescent="0.3">
      <c r="C2632" s="71"/>
      <c r="D2632" s="72"/>
    </row>
    <row r="2633" spans="3:4" x14ac:dyDescent="0.3">
      <c r="C2633" s="71"/>
      <c r="D2633" s="72"/>
    </row>
    <row r="2634" spans="3:4" x14ac:dyDescent="0.3">
      <c r="C2634" s="71"/>
      <c r="D2634" s="72"/>
    </row>
    <row r="2635" spans="3:4" x14ac:dyDescent="0.3">
      <c r="C2635" s="71"/>
      <c r="D2635" s="72"/>
    </row>
    <row r="2636" spans="3:4" x14ac:dyDescent="0.3">
      <c r="C2636" s="71"/>
      <c r="D2636" s="72"/>
    </row>
    <row r="2637" spans="3:4" x14ac:dyDescent="0.3">
      <c r="C2637" s="71"/>
      <c r="D2637" s="72"/>
    </row>
    <row r="2638" spans="3:4" x14ac:dyDescent="0.3">
      <c r="C2638" s="71"/>
      <c r="D2638" s="72"/>
    </row>
    <row r="2639" spans="3:4" x14ac:dyDescent="0.3">
      <c r="C2639" s="71"/>
      <c r="D2639" s="72"/>
    </row>
    <row r="2640" spans="3:4" x14ac:dyDescent="0.3">
      <c r="C2640" s="71"/>
      <c r="D2640" s="72"/>
    </row>
    <row r="2641" spans="3:4" x14ac:dyDescent="0.3">
      <c r="C2641" s="71"/>
      <c r="D2641" s="72"/>
    </row>
    <row r="2642" spans="3:4" x14ac:dyDescent="0.3">
      <c r="C2642" s="71"/>
      <c r="D2642" s="72"/>
    </row>
    <row r="2643" spans="3:4" x14ac:dyDescent="0.3">
      <c r="C2643" s="71"/>
      <c r="D2643" s="72"/>
    </row>
    <row r="2644" spans="3:4" x14ac:dyDescent="0.3">
      <c r="C2644" s="71"/>
      <c r="D2644" s="72"/>
    </row>
    <row r="2645" spans="3:4" x14ac:dyDescent="0.3">
      <c r="C2645" s="71"/>
      <c r="D2645" s="72"/>
    </row>
    <row r="2646" spans="3:4" x14ac:dyDescent="0.3">
      <c r="C2646" s="71"/>
      <c r="D2646" s="72"/>
    </row>
    <row r="2647" spans="3:4" x14ac:dyDescent="0.3">
      <c r="C2647" s="71"/>
      <c r="D2647" s="72"/>
    </row>
    <row r="2648" spans="3:4" x14ac:dyDescent="0.3">
      <c r="C2648" s="71"/>
      <c r="D2648" s="72"/>
    </row>
    <row r="2649" spans="3:4" x14ac:dyDescent="0.3">
      <c r="C2649" s="71"/>
      <c r="D2649" s="72"/>
    </row>
    <row r="2650" spans="3:4" x14ac:dyDescent="0.3">
      <c r="C2650" s="71"/>
      <c r="D2650" s="72"/>
    </row>
    <row r="2651" spans="3:4" x14ac:dyDescent="0.3">
      <c r="C2651" s="71"/>
      <c r="D2651" s="72"/>
    </row>
    <row r="2652" spans="3:4" x14ac:dyDescent="0.3">
      <c r="C2652" s="71"/>
      <c r="D2652" s="72"/>
    </row>
    <row r="2653" spans="3:4" x14ac:dyDescent="0.3">
      <c r="C2653" s="71"/>
      <c r="D2653" s="72"/>
    </row>
    <row r="2654" spans="3:4" x14ac:dyDescent="0.3">
      <c r="C2654" s="71"/>
      <c r="D2654" s="72"/>
    </row>
    <row r="2655" spans="3:4" x14ac:dyDescent="0.3">
      <c r="C2655" s="71"/>
      <c r="D2655" s="72"/>
    </row>
    <row r="2656" spans="3:4" x14ac:dyDescent="0.3">
      <c r="C2656" s="71"/>
      <c r="D2656" s="72"/>
    </row>
    <row r="2657" spans="3:4" x14ac:dyDescent="0.3">
      <c r="C2657" s="71"/>
      <c r="D2657" s="72"/>
    </row>
    <row r="2658" spans="3:4" x14ac:dyDescent="0.3">
      <c r="C2658" s="71"/>
      <c r="D2658" s="72"/>
    </row>
    <row r="2659" spans="3:4" x14ac:dyDescent="0.3">
      <c r="C2659" s="71"/>
      <c r="D2659" s="72"/>
    </row>
    <row r="2660" spans="3:4" x14ac:dyDescent="0.3">
      <c r="C2660" s="71"/>
      <c r="D2660" s="72"/>
    </row>
    <row r="2661" spans="3:4" x14ac:dyDescent="0.3">
      <c r="C2661" s="71"/>
      <c r="D2661" s="72"/>
    </row>
    <row r="2662" spans="3:4" x14ac:dyDescent="0.3">
      <c r="C2662" s="71"/>
      <c r="D2662" s="72"/>
    </row>
    <row r="2663" spans="3:4" x14ac:dyDescent="0.3">
      <c r="C2663" s="71"/>
      <c r="D2663" s="72"/>
    </row>
    <row r="2664" spans="3:4" x14ac:dyDescent="0.3">
      <c r="C2664" s="71"/>
      <c r="D2664" s="72"/>
    </row>
    <row r="2665" spans="3:4" x14ac:dyDescent="0.3">
      <c r="C2665" s="71"/>
      <c r="D2665" s="72"/>
    </row>
    <row r="2666" spans="3:4" x14ac:dyDescent="0.3">
      <c r="C2666" s="71"/>
      <c r="D2666" s="72"/>
    </row>
    <row r="2667" spans="3:4" x14ac:dyDescent="0.3">
      <c r="C2667" s="71"/>
      <c r="D2667" s="72"/>
    </row>
    <row r="2668" spans="3:4" x14ac:dyDescent="0.3">
      <c r="C2668" s="71"/>
      <c r="D2668" s="72"/>
    </row>
    <row r="2669" spans="3:4" x14ac:dyDescent="0.3">
      <c r="C2669" s="71"/>
      <c r="D2669" s="72"/>
    </row>
    <row r="2670" spans="3:4" x14ac:dyDescent="0.3">
      <c r="C2670" s="71"/>
      <c r="D2670" s="72"/>
    </row>
    <row r="2671" spans="3:4" x14ac:dyDescent="0.3">
      <c r="C2671" s="71"/>
      <c r="D2671" s="72"/>
    </row>
    <row r="2672" spans="3:4" x14ac:dyDescent="0.3">
      <c r="C2672" s="71"/>
      <c r="D2672" s="72"/>
    </row>
    <row r="2673" spans="3:4" x14ac:dyDescent="0.3">
      <c r="C2673" s="71"/>
      <c r="D2673" s="72"/>
    </row>
    <row r="2674" spans="3:4" x14ac:dyDescent="0.3">
      <c r="C2674" s="71"/>
      <c r="D2674" s="72"/>
    </row>
    <row r="2675" spans="3:4" x14ac:dyDescent="0.3">
      <c r="C2675" s="71"/>
      <c r="D2675" s="72"/>
    </row>
    <row r="2676" spans="3:4" x14ac:dyDescent="0.3">
      <c r="C2676" s="71"/>
      <c r="D2676" s="72"/>
    </row>
    <row r="2677" spans="3:4" x14ac:dyDescent="0.3">
      <c r="C2677" s="71"/>
      <c r="D2677" s="72"/>
    </row>
    <row r="2678" spans="3:4" x14ac:dyDescent="0.3">
      <c r="C2678" s="71"/>
      <c r="D2678" s="72"/>
    </row>
    <row r="2679" spans="3:4" x14ac:dyDescent="0.3">
      <c r="C2679" s="71"/>
      <c r="D2679" s="72"/>
    </row>
    <row r="2680" spans="3:4" x14ac:dyDescent="0.3">
      <c r="C2680" s="71"/>
      <c r="D2680" s="72"/>
    </row>
    <row r="2681" spans="3:4" x14ac:dyDescent="0.3">
      <c r="C2681" s="71"/>
      <c r="D2681" s="72"/>
    </row>
    <row r="2682" spans="3:4" x14ac:dyDescent="0.3">
      <c r="C2682" s="71"/>
      <c r="D2682" s="72"/>
    </row>
    <row r="2683" spans="3:4" x14ac:dyDescent="0.3">
      <c r="C2683" s="71"/>
      <c r="D2683" s="72"/>
    </row>
    <row r="2684" spans="3:4" x14ac:dyDescent="0.3">
      <c r="C2684" s="71"/>
      <c r="D2684" s="72"/>
    </row>
    <row r="2685" spans="3:4" x14ac:dyDescent="0.3">
      <c r="C2685" s="71"/>
      <c r="D2685" s="72"/>
    </row>
    <row r="2686" spans="3:4" x14ac:dyDescent="0.3">
      <c r="C2686" s="71"/>
      <c r="D2686" s="72"/>
    </row>
    <row r="2687" spans="3:4" x14ac:dyDescent="0.3">
      <c r="C2687" s="71"/>
      <c r="D2687" s="72"/>
    </row>
    <row r="2688" spans="3:4" x14ac:dyDescent="0.3">
      <c r="C2688" s="71"/>
      <c r="D2688" s="72"/>
    </row>
    <row r="2689" spans="3:4" x14ac:dyDescent="0.3">
      <c r="C2689" s="71"/>
      <c r="D2689" s="72"/>
    </row>
    <row r="2690" spans="3:4" x14ac:dyDescent="0.3">
      <c r="C2690" s="71"/>
      <c r="D2690" s="72"/>
    </row>
    <row r="2691" spans="3:4" x14ac:dyDescent="0.3">
      <c r="C2691" s="71"/>
      <c r="D2691" s="72"/>
    </row>
    <row r="2692" spans="3:4" x14ac:dyDescent="0.3">
      <c r="C2692" s="71"/>
      <c r="D2692" s="72"/>
    </row>
    <row r="2693" spans="3:4" x14ac:dyDescent="0.3">
      <c r="C2693" s="71"/>
      <c r="D2693" s="72"/>
    </row>
    <row r="2694" spans="3:4" x14ac:dyDescent="0.3">
      <c r="C2694" s="71"/>
      <c r="D2694" s="72"/>
    </row>
    <row r="2695" spans="3:4" x14ac:dyDescent="0.3">
      <c r="C2695" s="71"/>
      <c r="D2695" s="72"/>
    </row>
    <row r="2696" spans="3:4" x14ac:dyDescent="0.3">
      <c r="C2696" s="71"/>
      <c r="D2696" s="72"/>
    </row>
    <row r="2697" spans="3:4" x14ac:dyDescent="0.3">
      <c r="C2697" s="71"/>
      <c r="D2697" s="72"/>
    </row>
    <row r="2698" spans="3:4" x14ac:dyDescent="0.3">
      <c r="C2698" s="71"/>
      <c r="D2698" s="72"/>
    </row>
    <row r="2699" spans="3:4" x14ac:dyDescent="0.3">
      <c r="C2699" s="71"/>
      <c r="D2699" s="72"/>
    </row>
    <row r="2700" spans="3:4" x14ac:dyDescent="0.3">
      <c r="C2700" s="71"/>
      <c r="D2700" s="72"/>
    </row>
    <row r="2701" spans="3:4" x14ac:dyDescent="0.3">
      <c r="C2701" s="71"/>
      <c r="D2701" s="72"/>
    </row>
    <row r="2702" spans="3:4" x14ac:dyDescent="0.3">
      <c r="C2702" s="71"/>
      <c r="D2702" s="72"/>
    </row>
    <row r="2703" spans="3:4" x14ac:dyDescent="0.3">
      <c r="C2703" s="71"/>
      <c r="D2703" s="72"/>
    </row>
    <row r="2704" spans="3:4" x14ac:dyDescent="0.3">
      <c r="C2704" s="71"/>
      <c r="D2704" s="72"/>
    </row>
    <row r="2705" spans="3:4" x14ac:dyDescent="0.3">
      <c r="C2705" s="71"/>
      <c r="D2705" s="72"/>
    </row>
    <row r="2706" spans="3:4" x14ac:dyDescent="0.3">
      <c r="C2706" s="71"/>
      <c r="D2706" s="72"/>
    </row>
    <row r="2707" spans="3:4" x14ac:dyDescent="0.3">
      <c r="C2707" s="71"/>
      <c r="D2707" s="72"/>
    </row>
    <row r="2708" spans="3:4" x14ac:dyDescent="0.3">
      <c r="C2708" s="71"/>
      <c r="D2708" s="72"/>
    </row>
    <row r="2709" spans="3:4" x14ac:dyDescent="0.3">
      <c r="C2709" s="71"/>
      <c r="D2709" s="72"/>
    </row>
    <row r="2710" spans="3:4" x14ac:dyDescent="0.3">
      <c r="C2710" s="71"/>
      <c r="D2710" s="72"/>
    </row>
    <row r="2711" spans="3:4" x14ac:dyDescent="0.3">
      <c r="C2711" s="71"/>
      <c r="D2711" s="72"/>
    </row>
    <row r="2712" spans="3:4" x14ac:dyDescent="0.3">
      <c r="C2712" s="71"/>
      <c r="D2712" s="72"/>
    </row>
    <row r="2713" spans="3:4" x14ac:dyDescent="0.3">
      <c r="C2713" s="71"/>
      <c r="D2713" s="72"/>
    </row>
    <row r="2714" spans="3:4" x14ac:dyDescent="0.3">
      <c r="C2714" s="71"/>
      <c r="D2714" s="72"/>
    </row>
    <row r="2715" spans="3:4" x14ac:dyDescent="0.3">
      <c r="C2715" s="71"/>
      <c r="D2715" s="72"/>
    </row>
    <row r="2716" spans="3:4" x14ac:dyDescent="0.3">
      <c r="C2716" s="71"/>
      <c r="D2716" s="72"/>
    </row>
    <row r="2717" spans="3:4" x14ac:dyDescent="0.3">
      <c r="C2717" s="71"/>
      <c r="D2717" s="72"/>
    </row>
    <row r="2718" spans="3:4" x14ac:dyDescent="0.3">
      <c r="C2718" s="71"/>
      <c r="D2718" s="72"/>
    </row>
    <row r="2719" spans="3:4" x14ac:dyDescent="0.3">
      <c r="C2719" s="71"/>
      <c r="D2719" s="72"/>
    </row>
    <row r="2720" spans="3:4" x14ac:dyDescent="0.3">
      <c r="C2720" s="71"/>
      <c r="D2720" s="72"/>
    </row>
    <row r="2721" spans="3:4" x14ac:dyDescent="0.3">
      <c r="C2721" s="71"/>
      <c r="D2721" s="72"/>
    </row>
    <row r="2722" spans="3:4" x14ac:dyDescent="0.3">
      <c r="C2722" s="71"/>
      <c r="D2722" s="72"/>
    </row>
    <row r="2723" spans="3:4" x14ac:dyDescent="0.3">
      <c r="C2723" s="71"/>
      <c r="D2723" s="72"/>
    </row>
    <row r="2724" spans="3:4" x14ac:dyDescent="0.3">
      <c r="C2724" s="71"/>
      <c r="D2724" s="72"/>
    </row>
    <row r="2725" spans="3:4" x14ac:dyDescent="0.3">
      <c r="C2725" s="71"/>
      <c r="D2725" s="72"/>
    </row>
    <row r="2726" spans="3:4" x14ac:dyDescent="0.3">
      <c r="C2726" s="71"/>
      <c r="D2726" s="72"/>
    </row>
    <row r="2727" spans="3:4" x14ac:dyDescent="0.3">
      <c r="C2727" s="71"/>
      <c r="D2727" s="72"/>
    </row>
    <row r="2728" spans="3:4" x14ac:dyDescent="0.3">
      <c r="C2728" s="71"/>
      <c r="D2728" s="72"/>
    </row>
    <row r="2729" spans="3:4" x14ac:dyDescent="0.3">
      <c r="C2729" s="71"/>
      <c r="D2729" s="72"/>
    </row>
    <row r="2730" spans="3:4" x14ac:dyDescent="0.3">
      <c r="C2730" s="71"/>
      <c r="D2730" s="72"/>
    </row>
    <row r="2731" spans="3:4" x14ac:dyDescent="0.3">
      <c r="C2731" s="71"/>
      <c r="D2731" s="72"/>
    </row>
    <row r="2732" spans="3:4" x14ac:dyDescent="0.3">
      <c r="C2732" s="71"/>
      <c r="D2732" s="72"/>
    </row>
    <row r="2733" spans="3:4" x14ac:dyDescent="0.3">
      <c r="C2733" s="71"/>
      <c r="D2733" s="72"/>
    </row>
    <row r="2734" spans="3:4" x14ac:dyDescent="0.3">
      <c r="C2734" s="71"/>
      <c r="D2734" s="72"/>
    </row>
    <row r="2735" spans="3:4" x14ac:dyDescent="0.3">
      <c r="C2735" s="71"/>
      <c r="D2735" s="72"/>
    </row>
    <row r="2736" spans="3:4" x14ac:dyDescent="0.3">
      <c r="C2736" s="71"/>
      <c r="D2736" s="72"/>
    </row>
    <row r="2737" spans="3:4" x14ac:dyDescent="0.3">
      <c r="C2737" s="71"/>
      <c r="D2737" s="72"/>
    </row>
    <row r="2738" spans="3:4" x14ac:dyDescent="0.3">
      <c r="C2738" s="71"/>
      <c r="D2738" s="72"/>
    </row>
    <row r="2739" spans="3:4" x14ac:dyDescent="0.3">
      <c r="C2739" s="71"/>
      <c r="D2739" s="72"/>
    </row>
    <row r="2740" spans="3:4" x14ac:dyDescent="0.3">
      <c r="C2740" s="71"/>
      <c r="D2740" s="72"/>
    </row>
    <row r="2741" spans="3:4" x14ac:dyDescent="0.3">
      <c r="C2741" s="71"/>
      <c r="D2741" s="72"/>
    </row>
    <row r="2742" spans="3:4" x14ac:dyDescent="0.3">
      <c r="C2742" s="71"/>
      <c r="D2742" s="72"/>
    </row>
    <row r="2743" spans="3:4" x14ac:dyDescent="0.3">
      <c r="C2743" s="71"/>
      <c r="D2743" s="72"/>
    </row>
    <row r="2744" spans="3:4" x14ac:dyDescent="0.3">
      <c r="C2744" s="71"/>
      <c r="D2744" s="72"/>
    </row>
    <row r="2745" spans="3:4" x14ac:dyDescent="0.3">
      <c r="C2745" s="71"/>
      <c r="D2745" s="72"/>
    </row>
    <row r="2746" spans="3:4" x14ac:dyDescent="0.3">
      <c r="C2746" s="71"/>
      <c r="D2746" s="72"/>
    </row>
    <row r="2747" spans="3:4" x14ac:dyDescent="0.3">
      <c r="C2747" s="71"/>
      <c r="D2747" s="72"/>
    </row>
    <row r="2748" spans="3:4" x14ac:dyDescent="0.3">
      <c r="C2748" s="71"/>
      <c r="D2748" s="72"/>
    </row>
    <row r="2749" spans="3:4" x14ac:dyDescent="0.3">
      <c r="C2749" s="71"/>
      <c r="D2749" s="72"/>
    </row>
    <row r="2750" spans="3:4" x14ac:dyDescent="0.3">
      <c r="C2750" s="71"/>
      <c r="D2750" s="72"/>
    </row>
    <row r="2751" spans="3:4" x14ac:dyDescent="0.3">
      <c r="C2751" s="71"/>
      <c r="D2751" s="72"/>
    </row>
    <row r="2752" spans="3:4" x14ac:dyDescent="0.3">
      <c r="C2752" s="71"/>
      <c r="D2752" s="72"/>
    </row>
    <row r="2753" spans="3:4" x14ac:dyDescent="0.3">
      <c r="C2753" s="71"/>
      <c r="D2753" s="72"/>
    </row>
    <row r="2754" spans="3:4" x14ac:dyDescent="0.3">
      <c r="C2754" s="71"/>
      <c r="D2754" s="72"/>
    </row>
    <row r="2755" spans="3:4" x14ac:dyDescent="0.3">
      <c r="C2755" s="71"/>
      <c r="D2755" s="72"/>
    </row>
    <row r="2756" spans="3:4" x14ac:dyDescent="0.3">
      <c r="C2756" s="71"/>
      <c r="D2756" s="72"/>
    </row>
    <row r="2757" spans="3:4" x14ac:dyDescent="0.3">
      <c r="C2757" s="71"/>
      <c r="D2757" s="72"/>
    </row>
    <row r="2758" spans="3:4" x14ac:dyDescent="0.3">
      <c r="C2758" s="71"/>
      <c r="D2758" s="72"/>
    </row>
    <row r="2759" spans="3:4" x14ac:dyDescent="0.3">
      <c r="C2759" s="71"/>
      <c r="D2759" s="72"/>
    </row>
    <row r="2760" spans="3:4" x14ac:dyDescent="0.3">
      <c r="C2760" s="71"/>
      <c r="D2760" s="72"/>
    </row>
    <row r="2761" spans="3:4" x14ac:dyDescent="0.3">
      <c r="C2761" s="71"/>
      <c r="D2761" s="72"/>
    </row>
    <row r="2762" spans="3:4" x14ac:dyDescent="0.3">
      <c r="C2762" s="71"/>
      <c r="D2762" s="72"/>
    </row>
    <row r="2763" spans="3:4" x14ac:dyDescent="0.3">
      <c r="C2763" s="71"/>
      <c r="D2763" s="72"/>
    </row>
    <row r="2764" spans="3:4" x14ac:dyDescent="0.3">
      <c r="C2764" s="71"/>
      <c r="D2764" s="72"/>
    </row>
    <row r="2765" spans="3:4" x14ac:dyDescent="0.3">
      <c r="C2765" s="71"/>
      <c r="D2765" s="72"/>
    </row>
    <row r="2766" spans="3:4" x14ac:dyDescent="0.3">
      <c r="C2766" s="71"/>
      <c r="D2766" s="72"/>
    </row>
    <row r="2767" spans="3:4" x14ac:dyDescent="0.3">
      <c r="C2767" s="71"/>
      <c r="D2767" s="72"/>
    </row>
    <row r="2768" spans="3:4" x14ac:dyDescent="0.3">
      <c r="C2768" s="71"/>
      <c r="D2768" s="72"/>
    </row>
    <row r="2769" spans="3:4" x14ac:dyDescent="0.3">
      <c r="C2769" s="71"/>
      <c r="D2769" s="72"/>
    </row>
    <row r="2770" spans="3:4" x14ac:dyDescent="0.3">
      <c r="C2770" s="71"/>
      <c r="D2770" s="72"/>
    </row>
    <row r="2771" spans="3:4" x14ac:dyDescent="0.3">
      <c r="C2771" s="71"/>
      <c r="D2771" s="72"/>
    </row>
    <row r="2772" spans="3:4" x14ac:dyDescent="0.3">
      <c r="C2772" s="71"/>
      <c r="D2772" s="72"/>
    </row>
    <row r="2773" spans="3:4" x14ac:dyDescent="0.3">
      <c r="C2773" s="71"/>
      <c r="D2773" s="72"/>
    </row>
    <row r="2774" spans="3:4" x14ac:dyDescent="0.3">
      <c r="C2774" s="71"/>
      <c r="D2774" s="72"/>
    </row>
    <row r="2775" spans="3:4" x14ac:dyDescent="0.3">
      <c r="C2775" s="71"/>
      <c r="D2775" s="72"/>
    </row>
    <row r="2776" spans="3:4" x14ac:dyDescent="0.3">
      <c r="C2776" s="71"/>
      <c r="D2776" s="72"/>
    </row>
    <row r="2777" spans="3:4" x14ac:dyDescent="0.3">
      <c r="C2777" s="71"/>
      <c r="D2777" s="72"/>
    </row>
    <row r="2778" spans="3:4" x14ac:dyDescent="0.3">
      <c r="C2778" s="71"/>
      <c r="D2778" s="72"/>
    </row>
    <row r="2779" spans="3:4" x14ac:dyDescent="0.3">
      <c r="C2779" s="71"/>
      <c r="D2779" s="72"/>
    </row>
    <row r="2780" spans="3:4" x14ac:dyDescent="0.3">
      <c r="C2780" s="71"/>
      <c r="D2780" s="72"/>
    </row>
    <row r="2781" spans="3:4" x14ac:dyDescent="0.3">
      <c r="C2781" s="71"/>
      <c r="D2781" s="72"/>
    </row>
    <row r="2782" spans="3:4" x14ac:dyDescent="0.3">
      <c r="C2782" s="71"/>
      <c r="D2782" s="72"/>
    </row>
    <row r="2783" spans="3:4" x14ac:dyDescent="0.3">
      <c r="C2783" s="71"/>
      <c r="D2783" s="72"/>
    </row>
    <row r="2784" spans="3:4" x14ac:dyDescent="0.3">
      <c r="C2784" s="71"/>
      <c r="D2784" s="72"/>
    </row>
    <row r="2785" spans="3:4" x14ac:dyDescent="0.3">
      <c r="C2785" s="71"/>
      <c r="D2785" s="72"/>
    </row>
    <row r="2786" spans="3:4" x14ac:dyDescent="0.3">
      <c r="C2786" s="71"/>
      <c r="D2786" s="72"/>
    </row>
    <row r="2787" spans="3:4" x14ac:dyDescent="0.3">
      <c r="C2787" s="71"/>
      <c r="D2787" s="72"/>
    </row>
    <row r="2788" spans="3:4" x14ac:dyDescent="0.3">
      <c r="C2788" s="71"/>
      <c r="D2788" s="72"/>
    </row>
    <row r="2789" spans="3:4" x14ac:dyDescent="0.3">
      <c r="C2789" s="71"/>
      <c r="D2789" s="72"/>
    </row>
    <row r="2790" spans="3:4" x14ac:dyDescent="0.3">
      <c r="C2790" s="71"/>
      <c r="D2790" s="72"/>
    </row>
    <row r="2791" spans="3:4" x14ac:dyDescent="0.3">
      <c r="C2791" s="71"/>
      <c r="D2791" s="72"/>
    </row>
    <row r="2792" spans="3:4" x14ac:dyDescent="0.3">
      <c r="C2792" s="71"/>
      <c r="D2792" s="72"/>
    </row>
    <row r="2793" spans="3:4" x14ac:dyDescent="0.3">
      <c r="C2793" s="71"/>
      <c r="D2793" s="72"/>
    </row>
    <row r="2794" spans="3:4" x14ac:dyDescent="0.3">
      <c r="C2794" s="71"/>
      <c r="D2794" s="72"/>
    </row>
    <row r="2795" spans="3:4" x14ac:dyDescent="0.3">
      <c r="C2795" s="71"/>
      <c r="D2795" s="72"/>
    </row>
    <row r="2796" spans="3:4" x14ac:dyDescent="0.3">
      <c r="C2796" s="71"/>
      <c r="D2796" s="72"/>
    </row>
    <row r="2797" spans="3:4" x14ac:dyDescent="0.3">
      <c r="C2797" s="71"/>
      <c r="D2797" s="72"/>
    </row>
    <row r="2798" spans="3:4" x14ac:dyDescent="0.3">
      <c r="C2798" s="71"/>
      <c r="D2798" s="72"/>
    </row>
    <row r="2799" spans="3:4" x14ac:dyDescent="0.3">
      <c r="C2799" s="71"/>
      <c r="D2799" s="72"/>
    </row>
    <row r="2800" spans="3:4" x14ac:dyDescent="0.3">
      <c r="C2800" s="71"/>
      <c r="D2800" s="72"/>
    </row>
    <row r="2801" spans="3:4" x14ac:dyDescent="0.3">
      <c r="C2801" s="71"/>
      <c r="D2801" s="72"/>
    </row>
    <row r="2802" spans="3:4" x14ac:dyDescent="0.3">
      <c r="C2802" s="71"/>
      <c r="D2802" s="72"/>
    </row>
    <row r="2803" spans="3:4" x14ac:dyDescent="0.3">
      <c r="C2803" s="71"/>
      <c r="D2803" s="72"/>
    </row>
    <row r="2804" spans="3:4" x14ac:dyDescent="0.3">
      <c r="C2804" s="71"/>
      <c r="D2804" s="72"/>
    </row>
    <row r="2805" spans="3:4" x14ac:dyDescent="0.3">
      <c r="C2805" s="71"/>
      <c r="D2805" s="72"/>
    </row>
    <row r="2806" spans="3:4" x14ac:dyDescent="0.3">
      <c r="C2806" s="71"/>
      <c r="D2806" s="72"/>
    </row>
    <row r="2807" spans="3:4" x14ac:dyDescent="0.3">
      <c r="C2807" s="71"/>
      <c r="D2807" s="72"/>
    </row>
    <row r="2808" spans="3:4" x14ac:dyDescent="0.3">
      <c r="C2808" s="71"/>
      <c r="D2808" s="72"/>
    </row>
    <row r="2809" spans="3:4" x14ac:dyDescent="0.3">
      <c r="C2809" s="71"/>
      <c r="D2809" s="72"/>
    </row>
    <row r="2810" spans="3:4" x14ac:dyDescent="0.3">
      <c r="C2810" s="71"/>
      <c r="D2810" s="72"/>
    </row>
    <row r="2811" spans="3:4" x14ac:dyDescent="0.3">
      <c r="C2811" s="71"/>
      <c r="D2811" s="72"/>
    </row>
    <row r="2812" spans="3:4" x14ac:dyDescent="0.3">
      <c r="C2812" s="71"/>
      <c r="D2812" s="72"/>
    </row>
    <row r="2813" spans="3:4" x14ac:dyDescent="0.3">
      <c r="C2813" s="71"/>
      <c r="D2813" s="72"/>
    </row>
    <row r="2814" spans="3:4" x14ac:dyDescent="0.3">
      <c r="C2814" s="71"/>
      <c r="D2814" s="72"/>
    </row>
    <row r="2815" spans="3:4" x14ac:dyDescent="0.3">
      <c r="C2815" s="71"/>
      <c r="D2815" s="72"/>
    </row>
    <row r="2816" spans="3:4" x14ac:dyDescent="0.3">
      <c r="C2816" s="71"/>
      <c r="D2816" s="72"/>
    </row>
    <row r="2817" spans="3:4" x14ac:dyDescent="0.3">
      <c r="C2817" s="71"/>
      <c r="D2817" s="72"/>
    </row>
    <row r="2818" spans="3:4" x14ac:dyDescent="0.3">
      <c r="C2818" s="71"/>
      <c r="D2818" s="72"/>
    </row>
    <row r="2819" spans="3:4" x14ac:dyDescent="0.3">
      <c r="C2819" s="71"/>
      <c r="D2819" s="72"/>
    </row>
    <row r="2820" spans="3:4" x14ac:dyDescent="0.3">
      <c r="C2820" s="71"/>
      <c r="D2820" s="72"/>
    </row>
    <row r="2821" spans="3:4" x14ac:dyDescent="0.3">
      <c r="C2821" s="71"/>
      <c r="D2821" s="72"/>
    </row>
    <row r="2822" spans="3:4" x14ac:dyDescent="0.3">
      <c r="C2822" s="71"/>
      <c r="D2822" s="72"/>
    </row>
    <row r="2823" spans="3:4" x14ac:dyDescent="0.3">
      <c r="C2823" s="71"/>
      <c r="D2823" s="72"/>
    </row>
    <row r="2824" spans="3:4" x14ac:dyDescent="0.3">
      <c r="C2824" s="71"/>
      <c r="D2824" s="72"/>
    </row>
    <row r="2825" spans="3:4" x14ac:dyDescent="0.3">
      <c r="C2825" s="71"/>
      <c r="D2825" s="72"/>
    </row>
    <row r="2826" spans="3:4" x14ac:dyDescent="0.3">
      <c r="C2826" s="71"/>
      <c r="D2826" s="72"/>
    </row>
    <row r="2827" spans="3:4" x14ac:dyDescent="0.3">
      <c r="C2827" s="71"/>
      <c r="D2827" s="72"/>
    </row>
    <row r="2828" spans="3:4" x14ac:dyDescent="0.3">
      <c r="C2828" s="71"/>
      <c r="D2828" s="72"/>
    </row>
    <row r="2829" spans="3:4" x14ac:dyDescent="0.3">
      <c r="C2829" s="71"/>
      <c r="D2829" s="72"/>
    </row>
    <row r="2830" spans="3:4" x14ac:dyDescent="0.3">
      <c r="C2830" s="71"/>
      <c r="D2830" s="72"/>
    </row>
    <row r="2831" spans="3:4" x14ac:dyDescent="0.3">
      <c r="C2831" s="71"/>
      <c r="D2831" s="72"/>
    </row>
    <row r="2832" spans="3:4" x14ac:dyDescent="0.3">
      <c r="C2832" s="71"/>
      <c r="D2832" s="72"/>
    </row>
    <row r="2833" spans="3:4" x14ac:dyDescent="0.3">
      <c r="C2833" s="71"/>
      <c r="D2833" s="72"/>
    </row>
    <row r="2834" spans="3:4" x14ac:dyDescent="0.3">
      <c r="C2834" s="71"/>
      <c r="D2834" s="72"/>
    </row>
    <row r="2835" spans="3:4" x14ac:dyDescent="0.3">
      <c r="C2835" s="71"/>
      <c r="D2835" s="72"/>
    </row>
    <row r="2836" spans="3:4" x14ac:dyDescent="0.3">
      <c r="C2836" s="71"/>
      <c r="D2836" s="72"/>
    </row>
    <row r="2837" spans="3:4" x14ac:dyDescent="0.3">
      <c r="C2837" s="71"/>
      <c r="D2837" s="72"/>
    </row>
    <row r="2838" spans="3:4" x14ac:dyDescent="0.3">
      <c r="C2838" s="71"/>
      <c r="D2838" s="72"/>
    </row>
    <row r="2839" spans="3:4" x14ac:dyDescent="0.3">
      <c r="C2839" s="71"/>
      <c r="D2839" s="72"/>
    </row>
    <row r="2840" spans="3:4" x14ac:dyDescent="0.3">
      <c r="C2840" s="71"/>
      <c r="D2840" s="72"/>
    </row>
    <row r="2841" spans="3:4" x14ac:dyDescent="0.3">
      <c r="C2841" s="71"/>
      <c r="D2841" s="72"/>
    </row>
    <row r="2842" spans="3:4" x14ac:dyDescent="0.3">
      <c r="C2842" s="71"/>
      <c r="D2842" s="72"/>
    </row>
    <row r="2843" spans="3:4" x14ac:dyDescent="0.3">
      <c r="C2843" s="71"/>
      <c r="D2843" s="72"/>
    </row>
    <row r="2844" spans="3:4" x14ac:dyDescent="0.3">
      <c r="C2844" s="71"/>
      <c r="D2844" s="72"/>
    </row>
    <row r="2845" spans="3:4" x14ac:dyDescent="0.3">
      <c r="C2845" s="71"/>
      <c r="D2845" s="72"/>
    </row>
    <row r="2846" spans="3:4" x14ac:dyDescent="0.3">
      <c r="C2846" s="71"/>
      <c r="D2846" s="72"/>
    </row>
    <row r="2847" spans="3:4" x14ac:dyDescent="0.3">
      <c r="C2847" s="71"/>
      <c r="D2847" s="72"/>
    </row>
    <row r="2848" spans="3:4" x14ac:dyDescent="0.3">
      <c r="C2848" s="71"/>
      <c r="D2848" s="72"/>
    </row>
    <row r="2849" spans="3:4" x14ac:dyDescent="0.3">
      <c r="C2849" s="71"/>
      <c r="D2849" s="72"/>
    </row>
    <row r="2850" spans="3:4" x14ac:dyDescent="0.3">
      <c r="C2850" s="71"/>
      <c r="D2850" s="72"/>
    </row>
    <row r="2851" spans="3:4" x14ac:dyDescent="0.3">
      <c r="C2851" s="71"/>
      <c r="D2851" s="72"/>
    </row>
    <row r="2852" spans="3:4" x14ac:dyDescent="0.3">
      <c r="C2852" s="71"/>
      <c r="D2852" s="72"/>
    </row>
    <row r="2853" spans="3:4" x14ac:dyDescent="0.3">
      <c r="C2853" s="71"/>
      <c r="D2853" s="72"/>
    </row>
    <row r="2854" spans="3:4" x14ac:dyDescent="0.3">
      <c r="C2854" s="71"/>
      <c r="D2854" s="72"/>
    </row>
    <row r="2855" spans="3:4" x14ac:dyDescent="0.3">
      <c r="C2855" s="71"/>
      <c r="D2855" s="72"/>
    </row>
    <row r="2856" spans="3:4" x14ac:dyDescent="0.3">
      <c r="C2856" s="71"/>
      <c r="D2856" s="72"/>
    </row>
    <row r="2857" spans="3:4" x14ac:dyDescent="0.3">
      <c r="C2857" s="71"/>
      <c r="D2857" s="72"/>
    </row>
    <row r="2858" spans="3:4" x14ac:dyDescent="0.3">
      <c r="C2858" s="71"/>
      <c r="D2858" s="72"/>
    </row>
    <row r="2859" spans="3:4" x14ac:dyDescent="0.3">
      <c r="C2859" s="71"/>
      <c r="D2859" s="72"/>
    </row>
    <row r="2860" spans="3:4" x14ac:dyDescent="0.3">
      <c r="C2860" s="71"/>
      <c r="D2860" s="72"/>
    </row>
    <row r="2861" spans="3:4" x14ac:dyDescent="0.3">
      <c r="C2861" s="71"/>
      <c r="D2861" s="72"/>
    </row>
    <row r="2862" spans="3:4" x14ac:dyDescent="0.3">
      <c r="C2862" s="71"/>
      <c r="D2862" s="72"/>
    </row>
    <row r="2863" spans="3:4" x14ac:dyDescent="0.3">
      <c r="C2863" s="71"/>
      <c r="D2863" s="72"/>
    </row>
    <row r="2864" spans="3:4" x14ac:dyDescent="0.3">
      <c r="C2864" s="71"/>
      <c r="D2864" s="72"/>
    </row>
    <row r="2865" spans="3:4" x14ac:dyDescent="0.3">
      <c r="C2865" s="71"/>
      <c r="D2865" s="72"/>
    </row>
    <row r="2866" spans="3:4" x14ac:dyDescent="0.3">
      <c r="C2866" s="71"/>
      <c r="D2866" s="72"/>
    </row>
    <row r="2867" spans="3:4" x14ac:dyDescent="0.3">
      <c r="C2867" s="71"/>
      <c r="D2867" s="72"/>
    </row>
    <row r="2868" spans="3:4" x14ac:dyDescent="0.3">
      <c r="C2868" s="71"/>
      <c r="D2868" s="72"/>
    </row>
    <row r="2869" spans="3:4" x14ac:dyDescent="0.3">
      <c r="C2869" s="71"/>
      <c r="D2869" s="72"/>
    </row>
    <row r="2870" spans="3:4" x14ac:dyDescent="0.3">
      <c r="C2870" s="71"/>
      <c r="D2870" s="72"/>
    </row>
    <row r="2871" spans="3:4" x14ac:dyDescent="0.3">
      <c r="C2871" s="71"/>
      <c r="D2871" s="72"/>
    </row>
    <row r="2872" spans="3:4" x14ac:dyDescent="0.3">
      <c r="C2872" s="71"/>
      <c r="D2872" s="72"/>
    </row>
    <row r="2873" spans="3:4" x14ac:dyDescent="0.3">
      <c r="C2873" s="71"/>
      <c r="D2873" s="72"/>
    </row>
    <row r="2874" spans="3:4" x14ac:dyDescent="0.3">
      <c r="C2874" s="71"/>
      <c r="D2874" s="72"/>
    </row>
    <row r="2875" spans="3:4" x14ac:dyDescent="0.3">
      <c r="C2875" s="71"/>
      <c r="D2875" s="72"/>
    </row>
    <row r="2876" spans="3:4" x14ac:dyDescent="0.3">
      <c r="C2876" s="71"/>
      <c r="D2876" s="72"/>
    </row>
    <row r="2877" spans="3:4" x14ac:dyDescent="0.3">
      <c r="C2877" s="71"/>
      <c r="D2877" s="72"/>
    </row>
    <row r="2878" spans="3:4" x14ac:dyDescent="0.3">
      <c r="C2878" s="71"/>
      <c r="D2878" s="72"/>
    </row>
    <row r="2879" spans="3:4" x14ac:dyDescent="0.3">
      <c r="C2879" s="71"/>
      <c r="D2879" s="72"/>
    </row>
    <row r="2880" spans="3:4" x14ac:dyDescent="0.3">
      <c r="C2880" s="71"/>
      <c r="D2880" s="72"/>
    </row>
    <row r="2881" spans="3:4" x14ac:dyDescent="0.3">
      <c r="C2881" s="71"/>
      <c r="D2881" s="72"/>
    </row>
    <row r="2882" spans="3:4" x14ac:dyDescent="0.3">
      <c r="C2882" s="71"/>
      <c r="D2882" s="72"/>
    </row>
    <row r="2883" spans="3:4" x14ac:dyDescent="0.3">
      <c r="C2883" s="71"/>
      <c r="D2883" s="72"/>
    </row>
    <row r="2884" spans="3:4" x14ac:dyDescent="0.3">
      <c r="C2884" s="71"/>
      <c r="D2884" s="72"/>
    </row>
    <row r="2885" spans="3:4" x14ac:dyDescent="0.3">
      <c r="C2885" s="71"/>
      <c r="D2885" s="72"/>
    </row>
    <row r="2886" spans="3:4" x14ac:dyDescent="0.3">
      <c r="C2886" s="71"/>
      <c r="D2886" s="72"/>
    </row>
    <row r="2887" spans="3:4" x14ac:dyDescent="0.3">
      <c r="C2887" s="71"/>
      <c r="D2887" s="72"/>
    </row>
    <row r="2888" spans="3:4" x14ac:dyDescent="0.3">
      <c r="C2888" s="71"/>
      <c r="D2888" s="72"/>
    </row>
    <row r="2889" spans="3:4" x14ac:dyDescent="0.3">
      <c r="C2889" s="71"/>
      <c r="D2889" s="72"/>
    </row>
    <row r="2890" spans="3:4" x14ac:dyDescent="0.3">
      <c r="C2890" s="71"/>
      <c r="D2890" s="72"/>
    </row>
    <row r="2891" spans="3:4" x14ac:dyDescent="0.3">
      <c r="C2891" s="71"/>
      <c r="D2891" s="72"/>
    </row>
    <row r="2892" spans="3:4" x14ac:dyDescent="0.3">
      <c r="C2892" s="71"/>
      <c r="D2892" s="72"/>
    </row>
    <row r="2893" spans="3:4" x14ac:dyDescent="0.3">
      <c r="C2893" s="71"/>
      <c r="D2893" s="72"/>
    </row>
    <row r="2894" spans="3:4" x14ac:dyDescent="0.3">
      <c r="C2894" s="71"/>
      <c r="D2894" s="72"/>
    </row>
    <row r="2895" spans="3:4" x14ac:dyDescent="0.3">
      <c r="C2895" s="71"/>
      <c r="D2895" s="72"/>
    </row>
    <row r="2896" spans="3:4" x14ac:dyDescent="0.3">
      <c r="C2896" s="71"/>
      <c r="D2896" s="72"/>
    </row>
    <row r="2897" spans="3:4" x14ac:dyDescent="0.3">
      <c r="C2897" s="71"/>
      <c r="D2897" s="72"/>
    </row>
    <row r="2898" spans="3:4" x14ac:dyDescent="0.3">
      <c r="C2898" s="71"/>
      <c r="D2898" s="72"/>
    </row>
    <row r="2899" spans="3:4" x14ac:dyDescent="0.3">
      <c r="C2899" s="71"/>
      <c r="D2899" s="72"/>
    </row>
    <row r="2900" spans="3:4" x14ac:dyDescent="0.3">
      <c r="C2900" s="71"/>
      <c r="D2900" s="72"/>
    </row>
    <row r="2901" spans="3:4" x14ac:dyDescent="0.3">
      <c r="C2901" s="71"/>
      <c r="D2901" s="72"/>
    </row>
    <row r="2902" spans="3:4" x14ac:dyDescent="0.3">
      <c r="C2902" s="71"/>
      <c r="D2902" s="72"/>
    </row>
    <row r="2903" spans="3:4" x14ac:dyDescent="0.3">
      <c r="C2903" s="71"/>
      <c r="D2903" s="72"/>
    </row>
    <row r="2904" spans="3:4" x14ac:dyDescent="0.3">
      <c r="C2904" s="71"/>
      <c r="D2904" s="72"/>
    </row>
    <row r="2905" spans="3:4" x14ac:dyDescent="0.3">
      <c r="C2905" s="71"/>
      <c r="D2905" s="72"/>
    </row>
    <row r="2906" spans="3:4" x14ac:dyDescent="0.3">
      <c r="C2906" s="71"/>
      <c r="D2906" s="72"/>
    </row>
    <row r="2907" spans="3:4" x14ac:dyDescent="0.3">
      <c r="C2907" s="71"/>
      <c r="D2907" s="72"/>
    </row>
    <row r="2908" spans="3:4" x14ac:dyDescent="0.3">
      <c r="C2908" s="71"/>
      <c r="D2908" s="72"/>
    </row>
    <row r="2909" spans="3:4" x14ac:dyDescent="0.3">
      <c r="C2909" s="71"/>
      <c r="D2909" s="72"/>
    </row>
    <row r="2910" spans="3:4" x14ac:dyDescent="0.3">
      <c r="C2910" s="71"/>
      <c r="D2910" s="72"/>
    </row>
    <row r="2911" spans="3:4" x14ac:dyDescent="0.3">
      <c r="C2911" s="71"/>
      <c r="D2911" s="72"/>
    </row>
    <row r="2912" spans="3:4" x14ac:dyDescent="0.3">
      <c r="C2912" s="71"/>
      <c r="D2912" s="72"/>
    </row>
    <row r="2913" spans="3:4" x14ac:dyDescent="0.3">
      <c r="C2913" s="71"/>
      <c r="D2913" s="72"/>
    </row>
    <row r="2914" spans="3:4" x14ac:dyDescent="0.3">
      <c r="C2914" s="71"/>
      <c r="D2914" s="72"/>
    </row>
    <row r="2915" spans="3:4" x14ac:dyDescent="0.3">
      <c r="C2915" s="71"/>
      <c r="D2915" s="72"/>
    </row>
    <row r="2916" spans="3:4" x14ac:dyDescent="0.3">
      <c r="C2916" s="71"/>
      <c r="D2916" s="72"/>
    </row>
    <row r="2917" spans="3:4" x14ac:dyDescent="0.3">
      <c r="C2917" s="71"/>
      <c r="D2917" s="72"/>
    </row>
    <row r="2918" spans="3:4" x14ac:dyDescent="0.3">
      <c r="C2918" s="71"/>
      <c r="D2918" s="72"/>
    </row>
    <row r="2919" spans="3:4" x14ac:dyDescent="0.3">
      <c r="C2919" s="71"/>
      <c r="D2919" s="72"/>
    </row>
    <row r="2920" spans="3:4" x14ac:dyDescent="0.3">
      <c r="C2920" s="71"/>
      <c r="D2920" s="72"/>
    </row>
    <row r="2921" spans="3:4" x14ac:dyDescent="0.3">
      <c r="C2921" s="71"/>
      <c r="D2921" s="72"/>
    </row>
    <row r="2922" spans="3:4" x14ac:dyDescent="0.3">
      <c r="C2922" s="71"/>
      <c r="D2922" s="72"/>
    </row>
    <row r="2923" spans="3:4" x14ac:dyDescent="0.3">
      <c r="C2923" s="71"/>
      <c r="D2923" s="72"/>
    </row>
    <row r="2924" spans="3:4" x14ac:dyDescent="0.3">
      <c r="C2924" s="71"/>
      <c r="D2924" s="72"/>
    </row>
    <row r="2925" spans="3:4" x14ac:dyDescent="0.3">
      <c r="C2925" s="71"/>
      <c r="D2925" s="72"/>
    </row>
    <row r="2926" spans="3:4" x14ac:dyDescent="0.3">
      <c r="C2926" s="71"/>
      <c r="D2926" s="72"/>
    </row>
    <row r="2927" spans="3:4" x14ac:dyDescent="0.3">
      <c r="C2927" s="71"/>
      <c r="D2927" s="72"/>
    </row>
    <row r="2928" spans="3:4" x14ac:dyDescent="0.3">
      <c r="C2928" s="71"/>
      <c r="D2928" s="72"/>
    </row>
    <row r="2929" spans="3:4" x14ac:dyDescent="0.3">
      <c r="C2929" s="71"/>
      <c r="D2929" s="72"/>
    </row>
    <row r="2930" spans="3:4" x14ac:dyDescent="0.3">
      <c r="C2930" s="71"/>
      <c r="D2930" s="72"/>
    </row>
    <row r="2931" spans="3:4" x14ac:dyDescent="0.3">
      <c r="C2931" s="71"/>
      <c r="D2931" s="72"/>
    </row>
    <row r="2932" spans="3:4" x14ac:dyDescent="0.3">
      <c r="C2932" s="71"/>
      <c r="D2932" s="72"/>
    </row>
    <row r="2933" spans="3:4" x14ac:dyDescent="0.3">
      <c r="C2933" s="71"/>
      <c r="D2933" s="72"/>
    </row>
    <row r="2934" spans="3:4" x14ac:dyDescent="0.3">
      <c r="C2934" s="71"/>
      <c r="D2934" s="72"/>
    </row>
    <row r="2935" spans="3:4" x14ac:dyDescent="0.3">
      <c r="C2935" s="71"/>
      <c r="D2935" s="72"/>
    </row>
    <row r="2936" spans="3:4" x14ac:dyDescent="0.3">
      <c r="C2936" s="71"/>
      <c r="D2936" s="72"/>
    </row>
    <row r="2937" spans="3:4" x14ac:dyDescent="0.3">
      <c r="C2937" s="71"/>
      <c r="D2937" s="72"/>
    </row>
    <row r="2938" spans="3:4" x14ac:dyDescent="0.3">
      <c r="C2938" s="71"/>
      <c r="D2938" s="72"/>
    </row>
    <row r="2939" spans="3:4" x14ac:dyDescent="0.3">
      <c r="C2939" s="71"/>
      <c r="D2939" s="72"/>
    </row>
    <row r="2940" spans="3:4" x14ac:dyDescent="0.3">
      <c r="C2940" s="71"/>
      <c r="D2940" s="72"/>
    </row>
    <row r="2941" spans="3:4" x14ac:dyDescent="0.3">
      <c r="C2941" s="71"/>
      <c r="D2941" s="72"/>
    </row>
    <row r="2942" spans="3:4" x14ac:dyDescent="0.3">
      <c r="C2942" s="71"/>
      <c r="D2942" s="72"/>
    </row>
    <row r="2943" spans="3:4" x14ac:dyDescent="0.3">
      <c r="C2943" s="71"/>
      <c r="D2943" s="72"/>
    </row>
    <row r="2944" spans="3:4" x14ac:dyDescent="0.3">
      <c r="C2944" s="71"/>
      <c r="D2944" s="72"/>
    </row>
    <row r="2945" spans="3:4" x14ac:dyDescent="0.3">
      <c r="C2945" s="71"/>
      <c r="D2945" s="72"/>
    </row>
    <row r="2946" spans="3:4" x14ac:dyDescent="0.3">
      <c r="C2946" s="71"/>
      <c r="D2946" s="72"/>
    </row>
    <row r="2947" spans="3:4" x14ac:dyDescent="0.3">
      <c r="C2947" s="71"/>
      <c r="D2947" s="72"/>
    </row>
    <row r="2948" spans="3:4" x14ac:dyDescent="0.3">
      <c r="C2948" s="71"/>
      <c r="D2948" s="72"/>
    </row>
    <row r="2949" spans="3:4" x14ac:dyDescent="0.3">
      <c r="C2949" s="71"/>
      <c r="D2949" s="72"/>
    </row>
    <row r="2950" spans="3:4" x14ac:dyDescent="0.3">
      <c r="C2950" s="71"/>
      <c r="D2950" s="72"/>
    </row>
    <row r="2951" spans="3:4" x14ac:dyDescent="0.3">
      <c r="C2951" s="71"/>
      <c r="D2951" s="72"/>
    </row>
    <row r="2952" spans="3:4" x14ac:dyDescent="0.3">
      <c r="C2952" s="71"/>
      <c r="D2952" s="72"/>
    </row>
    <row r="2953" spans="3:4" x14ac:dyDescent="0.3">
      <c r="C2953" s="71"/>
      <c r="D2953" s="72"/>
    </row>
    <row r="2954" spans="3:4" x14ac:dyDescent="0.3">
      <c r="C2954" s="71"/>
      <c r="D2954" s="72"/>
    </row>
    <row r="2955" spans="3:4" x14ac:dyDescent="0.3">
      <c r="C2955" s="71"/>
      <c r="D2955" s="72"/>
    </row>
    <row r="2956" spans="3:4" x14ac:dyDescent="0.3">
      <c r="C2956" s="71"/>
      <c r="D2956" s="72"/>
    </row>
    <row r="2957" spans="3:4" x14ac:dyDescent="0.3">
      <c r="C2957" s="71"/>
      <c r="D2957" s="72"/>
    </row>
    <row r="2958" spans="3:4" x14ac:dyDescent="0.3">
      <c r="C2958" s="71"/>
      <c r="D2958" s="72"/>
    </row>
    <row r="2959" spans="3:4" x14ac:dyDescent="0.3">
      <c r="C2959" s="71"/>
      <c r="D2959" s="72"/>
    </row>
    <row r="2960" spans="3:4" x14ac:dyDescent="0.3">
      <c r="C2960" s="71"/>
      <c r="D2960" s="72"/>
    </row>
    <row r="2961" spans="3:4" x14ac:dyDescent="0.3">
      <c r="C2961" s="71"/>
      <c r="D2961" s="72"/>
    </row>
    <row r="2962" spans="3:4" x14ac:dyDescent="0.3">
      <c r="C2962" s="71"/>
      <c r="D2962" s="72"/>
    </row>
    <row r="2963" spans="3:4" x14ac:dyDescent="0.3">
      <c r="C2963" s="71"/>
      <c r="D2963" s="72"/>
    </row>
    <row r="2964" spans="3:4" x14ac:dyDescent="0.3">
      <c r="C2964" s="71"/>
      <c r="D2964" s="72"/>
    </row>
    <row r="2965" spans="3:4" x14ac:dyDescent="0.3">
      <c r="C2965" s="71"/>
      <c r="D2965" s="72"/>
    </row>
    <row r="2966" spans="3:4" x14ac:dyDescent="0.3">
      <c r="C2966" s="71"/>
      <c r="D2966" s="72"/>
    </row>
    <row r="2967" spans="3:4" x14ac:dyDescent="0.3">
      <c r="C2967" s="71"/>
      <c r="D2967" s="72"/>
    </row>
    <row r="2968" spans="3:4" x14ac:dyDescent="0.3">
      <c r="C2968" s="71"/>
      <c r="D2968" s="72"/>
    </row>
    <row r="2969" spans="3:4" x14ac:dyDescent="0.3">
      <c r="C2969" s="71"/>
      <c r="D2969" s="72"/>
    </row>
    <row r="2970" spans="3:4" x14ac:dyDescent="0.3">
      <c r="C2970" s="71"/>
      <c r="D2970" s="72"/>
    </row>
    <row r="2971" spans="3:4" x14ac:dyDescent="0.3">
      <c r="C2971" s="71"/>
      <c r="D2971" s="72"/>
    </row>
    <row r="2972" spans="3:4" x14ac:dyDescent="0.3">
      <c r="C2972" s="71"/>
      <c r="D2972" s="72"/>
    </row>
    <row r="2973" spans="3:4" x14ac:dyDescent="0.3">
      <c r="C2973" s="71"/>
      <c r="D2973" s="72"/>
    </row>
    <row r="2974" spans="3:4" x14ac:dyDescent="0.3">
      <c r="C2974" s="71"/>
      <c r="D2974" s="72"/>
    </row>
    <row r="2975" spans="3:4" x14ac:dyDescent="0.3">
      <c r="C2975" s="71"/>
      <c r="D2975" s="72"/>
    </row>
    <row r="2976" spans="3:4" x14ac:dyDescent="0.3">
      <c r="C2976" s="71"/>
      <c r="D2976" s="72"/>
    </row>
    <row r="2977" spans="3:4" x14ac:dyDescent="0.3">
      <c r="C2977" s="71"/>
      <c r="D2977" s="72"/>
    </row>
    <row r="2978" spans="3:4" x14ac:dyDescent="0.3">
      <c r="C2978" s="71"/>
      <c r="D2978" s="72"/>
    </row>
    <row r="2979" spans="3:4" x14ac:dyDescent="0.3">
      <c r="C2979" s="71"/>
      <c r="D2979" s="72"/>
    </row>
    <row r="2980" spans="3:4" x14ac:dyDescent="0.3">
      <c r="C2980" s="71"/>
      <c r="D2980" s="72"/>
    </row>
    <row r="2981" spans="3:4" x14ac:dyDescent="0.3">
      <c r="C2981" s="71"/>
      <c r="D2981" s="72"/>
    </row>
    <row r="2982" spans="3:4" x14ac:dyDescent="0.3">
      <c r="C2982" s="71"/>
      <c r="D2982" s="72"/>
    </row>
    <row r="2983" spans="3:4" x14ac:dyDescent="0.3">
      <c r="C2983" s="71"/>
      <c r="D2983" s="72"/>
    </row>
    <row r="2984" spans="3:4" x14ac:dyDescent="0.3">
      <c r="C2984" s="71"/>
      <c r="D2984" s="72"/>
    </row>
    <row r="2985" spans="3:4" x14ac:dyDescent="0.3">
      <c r="C2985" s="71"/>
      <c r="D2985" s="72"/>
    </row>
    <row r="2986" spans="3:4" x14ac:dyDescent="0.3">
      <c r="C2986" s="71"/>
      <c r="D2986" s="72"/>
    </row>
    <row r="2987" spans="3:4" x14ac:dyDescent="0.3">
      <c r="C2987" s="71"/>
      <c r="D2987" s="72"/>
    </row>
    <row r="2988" spans="3:4" x14ac:dyDescent="0.3">
      <c r="C2988" s="71"/>
      <c r="D2988" s="72"/>
    </row>
    <row r="2989" spans="3:4" x14ac:dyDescent="0.3">
      <c r="C2989" s="71"/>
      <c r="D2989" s="72"/>
    </row>
    <row r="2990" spans="3:4" x14ac:dyDescent="0.3">
      <c r="C2990" s="71"/>
      <c r="D2990" s="72"/>
    </row>
    <row r="2991" spans="3:4" x14ac:dyDescent="0.3">
      <c r="C2991" s="71"/>
      <c r="D2991" s="72"/>
    </row>
    <row r="2992" spans="3:4" x14ac:dyDescent="0.3">
      <c r="C2992" s="71"/>
      <c r="D2992" s="72"/>
    </row>
    <row r="2993" spans="3:4" x14ac:dyDescent="0.3">
      <c r="C2993" s="71"/>
      <c r="D2993" s="72"/>
    </row>
    <row r="2994" spans="3:4" x14ac:dyDescent="0.3">
      <c r="C2994" s="71"/>
      <c r="D2994" s="72"/>
    </row>
    <row r="2995" spans="3:4" x14ac:dyDescent="0.3">
      <c r="C2995" s="71"/>
      <c r="D2995" s="72"/>
    </row>
    <row r="2996" spans="3:4" x14ac:dyDescent="0.3">
      <c r="C2996" s="71"/>
      <c r="D2996" s="72"/>
    </row>
    <row r="2997" spans="3:4" x14ac:dyDescent="0.3">
      <c r="C2997" s="71"/>
      <c r="D2997" s="72"/>
    </row>
    <row r="2998" spans="3:4" x14ac:dyDescent="0.3">
      <c r="C2998" s="71"/>
      <c r="D2998" s="72"/>
    </row>
    <row r="2999" spans="3:4" x14ac:dyDescent="0.3">
      <c r="C2999" s="71"/>
      <c r="D2999" s="72"/>
    </row>
    <row r="3000" spans="3:4" x14ac:dyDescent="0.3">
      <c r="C3000" s="71"/>
      <c r="D3000" s="72"/>
    </row>
    <row r="3001" spans="3:4" x14ac:dyDescent="0.3">
      <c r="C3001" s="71"/>
      <c r="D3001" s="72"/>
    </row>
    <row r="3002" spans="3:4" x14ac:dyDescent="0.3">
      <c r="C3002" s="71"/>
      <c r="D3002" s="72"/>
    </row>
    <row r="3003" spans="3:4" x14ac:dyDescent="0.3">
      <c r="C3003" s="71"/>
      <c r="D3003" s="72"/>
    </row>
    <row r="3004" spans="3:4" x14ac:dyDescent="0.3">
      <c r="C3004" s="71"/>
      <c r="D3004" s="72"/>
    </row>
    <row r="3005" spans="3:4" x14ac:dyDescent="0.3">
      <c r="C3005" s="71"/>
      <c r="D3005" s="72"/>
    </row>
    <row r="3006" spans="3:4" x14ac:dyDescent="0.3">
      <c r="C3006" s="71"/>
      <c r="D3006" s="72"/>
    </row>
    <row r="3007" spans="3:4" x14ac:dyDescent="0.3">
      <c r="C3007" s="71"/>
      <c r="D3007" s="72"/>
    </row>
    <row r="3008" spans="3:4" x14ac:dyDescent="0.3">
      <c r="C3008" s="71"/>
      <c r="D3008" s="72"/>
    </row>
    <row r="3009" spans="3:4" x14ac:dyDescent="0.3">
      <c r="C3009" s="71"/>
      <c r="D3009" s="72"/>
    </row>
    <row r="3010" spans="3:4" x14ac:dyDescent="0.3">
      <c r="C3010" s="71"/>
      <c r="D3010" s="72"/>
    </row>
    <row r="3011" spans="3:4" x14ac:dyDescent="0.3">
      <c r="C3011" s="71"/>
      <c r="D3011" s="72"/>
    </row>
    <row r="3012" spans="3:4" x14ac:dyDescent="0.3">
      <c r="C3012" s="71"/>
      <c r="D3012" s="72"/>
    </row>
    <row r="3013" spans="3:4" x14ac:dyDescent="0.3">
      <c r="C3013" s="71"/>
      <c r="D3013" s="72"/>
    </row>
    <row r="3014" spans="3:4" x14ac:dyDescent="0.3">
      <c r="C3014" s="71"/>
      <c r="D3014" s="72"/>
    </row>
    <row r="3015" spans="3:4" x14ac:dyDescent="0.3">
      <c r="C3015" s="71"/>
      <c r="D3015" s="72"/>
    </row>
    <row r="3016" spans="3:4" x14ac:dyDescent="0.3">
      <c r="C3016" s="71"/>
      <c r="D3016" s="72"/>
    </row>
    <row r="3017" spans="3:4" x14ac:dyDescent="0.3">
      <c r="C3017" s="71"/>
      <c r="D3017" s="72"/>
    </row>
    <row r="3018" spans="3:4" x14ac:dyDescent="0.3">
      <c r="C3018" s="71"/>
      <c r="D3018" s="72"/>
    </row>
    <row r="3019" spans="3:4" x14ac:dyDescent="0.3">
      <c r="C3019" s="71"/>
      <c r="D3019" s="72"/>
    </row>
    <row r="3020" spans="3:4" x14ac:dyDescent="0.3">
      <c r="C3020" s="71"/>
      <c r="D3020" s="72"/>
    </row>
    <row r="3021" spans="3:4" x14ac:dyDescent="0.3">
      <c r="C3021" s="71"/>
      <c r="D3021" s="72"/>
    </row>
    <row r="3022" spans="3:4" x14ac:dyDescent="0.3">
      <c r="C3022" s="71"/>
      <c r="D3022" s="72"/>
    </row>
    <row r="3023" spans="3:4" x14ac:dyDescent="0.3">
      <c r="C3023" s="71"/>
      <c r="D3023" s="72"/>
    </row>
    <row r="3024" spans="3:4" x14ac:dyDescent="0.3">
      <c r="C3024" s="71"/>
      <c r="D3024" s="72"/>
    </row>
    <row r="3025" spans="3:4" x14ac:dyDescent="0.3">
      <c r="C3025" s="71"/>
      <c r="D3025" s="72"/>
    </row>
    <row r="3026" spans="3:4" x14ac:dyDescent="0.3">
      <c r="C3026" s="71"/>
      <c r="D3026" s="72"/>
    </row>
    <row r="3027" spans="3:4" x14ac:dyDescent="0.3">
      <c r="C3027" s="71"/>
      <c r="D3027" s="72"/>
    </row>
    <row r="3028" spans="3:4" x14ac:dyDescent="0.3">
      <c r="C3028" s="71"/>
      <c r="D3028" s="72"/>
    </row>
    <row r="3029" spans="3:4" x14ac:dyDescent="0.3">
      <c r="C3029" s="71"/>
      <c r="D3029" s="72"/>
    </row>
    <row r="3030" spans="3:4" x14ac:dyDescent="0.3">
      <c r="C3030" s="71"/>
      <c r="D3030" s="72"/>
    </row>
    <row r="3031" spans="3:4" x14ac:dyDescent="0.3">
      <c r="C3031" s="71"/>
      <c r="D3031" s="72"/>
    </row>
    <row r="3032" spans="3:4" x14ac:dyDescent="0.3">
      <c r="C3032" s="71"/>
      <c r="D3032" s="72"/>
    </row>
    <row r="3033" spans="3:4" x14ac:dyDescent="0.3">
      <c r="C3033" s="71"/>
      <c r="D3033" s="72"/>
    </row>
    <row r="3034" spans="3:4" x14ac:dyDescent="0.3">
      <c r="C3034" s="71"/>
      <c r="D3034" s="72"/>
    </row>
    <row r="3035" spans="3:4" x14ac:dyDescent="0.3">
      <c r="C3035" s="71"/>
      <c r="D3035" s="72"/>
    </row>
    <row r="3036" spans="3:4" x14ac:dyDescent="0.3">
      <c r="C3036" s="71"/>
      <c r="D3036" s="72"/>
    </row>
    <row r="3037" spans="3:4" x14ac:dyDescent="0.3">
      <c r="C3037" s="71"/>
      <c r="D3037" s="72"/>
    </row>
    <row r="3038" spans="3:4" x14ac:dyDescent="0.3">
      <c r="C3038" s="71"/>
      <c r="D3038" s="72"/>
    </row>
    <row r="3039" spans="3:4" x14ac:dyDescent="0.3">
      <c r="C3039" s="71"/>
      <c r="D3039" s="72"/>
    </row>
    <row r="3040" spans="3:4" x14ac:dyDescent="0.3">
      <c r="C3040" s="71"/>
      <c r="D3040" s="72"/>
    </row>
    <row r="3041" spans="3:4" x14ac:dyDescent="0.3">
      <c r="C3041" s="71"/>
      <c r="D3041" s="72"/>
    </row>
    <row r="3042" spans="3:4" x14ac:dyDescent="0.3">
      <c r="C3042" s="71"/>
      <c r="D3042" s="72"/>
    </row>
    <row r="3043" spans="3:4" x14ac:dyDescent="0.3">
      <c r="C3043" s="71"/>
      <c r="D3043" s="72"/>
    </row>
    <row r="3044" spans="3:4" x14ac:dyDescent="0.3">
      <c r="C3044" s="71"/>
      <c r="D3044" s="72"/>
    </row>
    <row r="3045" spans="3:4" x14ac:dyDescent="0.3">
      <c r="C3045" s="71"/>
      <c r="D3045" s="72"/>
    </row>
    <row r="3046" spans="3:4" x14ac:dyDescent="0.3">
      <c r="C3046" s="71"/>
      <c r="D3046" s="72"/>
    </row>
    <row r="3047" spans="3:4" x14ac:dyDescent="0.3">
      <c r="C3047" s="71"/>
      <c r="D3047" s="72"/>
    </row>
    <row r="3048" spans="3:4" x14ac:dyDescent="0.3">
      <c r="C3048" s="71"/>
      <c r="D3048" s="72"/>
    </row>
    <row r="3049" spans="3:4" x14ac:dyDescent="0.3">
      <c r="C3049" s="71"/>
      <c r="D3049" s="72"/>
    </row>
    <row r="3050" spans="3:4" x14ac:dyDescent="0.3">
      <c r="C3050" s="71"/>
      <c r="D3050" s="72"/>
    </row>
    <row r="3051" spans="3:4" x14ac:dyDescent="0.3">
      <c r="C3051" s="71"/>
      <c r="D3051" s="72"/>
    </row>
    <row r="3052" spans="3:4" x14ac:dyDescent="0.3">
      <c r="C3052" s="71"/>
      <c r="D3052" s="72"/>
    </row>
    <row r="3053" spans="3:4" x14ac:dyDescent="0.3">
      <c r="C3053" s="71"/>
      <c r="D3053" s="72"/>
    </row>
    <row r="3054" spans="3:4" x14ac:dyDescent="0.3">
      <c r="C3054" s="71"/>
      <c r="D3054" s="72"/>
    </row>
    <row r="3055" spans="3:4" x14ac:dyDescent="0.3">
      <c r="C3055" s="71"/>
      <c r="D3055" s="72"/>
    </row>
    <row r="3056" spans="3:4" x14ac:dyDescent="0.3">
      <c r="C3056" s="71"/>
      <c r="D3056" s="72"/>
    </row>
    <row r="3057" spans="3:4" x14ac:dyDescent="0.3">
      <c r="C3057" s="71"/>
      <c r="D3057" s="72"/>
    </row>
    <row r="3058" spans="3:4" x14ac:dyDescent="0.3">
      <c r="C3058" s="71"/>
      <c r="D3058" s="72"/>
    </row>
    <row r="3059" spans="3:4" x14ac:dyDescent="0.3">
      <c r="C3059" s="71"/>
      <c r="D3059" s="72"/>
    </row>
    <row r="3060" spans="3:4" x14ac:dyDescent="0.3">
      <c r="C3060" s="71"/>
      <c r="D3060" s="72"/>
    </row>
    <row r="3061" spans="3:4" x14ac:dyDescent="0.3">
      <c r="C3061" s="71"/>
      <c r="D3061" s="72"/>
    </row>
    <row r="3062" spans="3:4" x14ac:dyDescent="0.3">
      <c r="C3062" s="71"/>
      <c r="D3062" s="72"/>
    </row>
    <row r="3063" spans="3:4" x14ac:dyDescent="0.3">
      <c r="C3063" s="71"/>
      <c r="D3063" s="72"/>
    </row>
    <row r="3064" spans="3:4" x14ac:dyDescent="0.3">
      <c r="C3064" s="71"/>
      <c r="D3064" s="72"/>
    </row>
    <row r="3065" spans="3:4" x14ac:dyDescent="0.3">
      <c r="C3065" s="71"/>
      <c r="D3065" s="72"/>
    </row>
    <row r="3066" spans="3:4" x14ac:dyDescent="0.3">
      <c r="C3066" s="71"/>
      <c r="D3066" s="72"/>
    </row>
    <row r="3067" spans="3:4" x14ac:dyDescent="0.3">
      <c r="C3067" s="71"/>
      <c r="D3067" s="72"/>
    </row>
    <row r="3068" spans="3:4" x14ac:dyDescent="0.3">
      <c r="C3068" s="71"/>
      <c r="D3068" s="72"/>
    </row>
    <row r="3069" spans="3:4" x14ac:dyDescent="0.3">
      <c r="C3069" s="71"/>
      <c r="D3069" s="72"/>
    </row>
    <row r="3070" spans="3:4" x14ac:dyDescent="0.3">
      <c r="C3070" s="71"/>
      <c r="D3070" s="72"/>
    </row>
    <row r="3071" spans="3:4" x14ac:dyDescent="0.3">
      <c r="C3071" s="71"/>
      <c r="D3071" s="72"/>
    </row>
    <row r="3072" spans="3:4" x14ac:dyDescent="0.3">
      <c r="C3072" s="71"/>
      <c r="D3072" s="72"/>
    </row>
    <row r="3073" spans="3:4" x14ac:dyDescent="0.3">
      <c r="C3073" s="71"/>
      <c r="D3073" s="72"/>
    </row>
    <row r="3074" spans="3:4" x14ac:dyDescent="0.3">
      <c r="C3074" s="71"/>
      <c r="D3074" s="72"/>
    </row>
    <row r="3075" spans="3:4" x14ac:dyDescent="0.3">
      <c r="C3075" s="71"/>
      <c r="D3075" s="72"/>
    </row>
    <row r="3076" spans="3:4" x14ac:dyDescent="0.3">
      <c r="C3076" s="71"/>
      <c r="D3076" s="72"/>
    </row>
    <row r="3077" spans="3:4" x14ac:dyDescent="0.3">
      <c r="C3077" s="71"/>
      <c r="D3077" s="72"/>
    </row>
    <row r="3078" spans="3:4" x14ac:dyDescent="0.3">
      <c r="C3078" s="71"/>
      <c r="D3078" s="72"/>
    </row>
    <row r="3079" spans="3:4" x14ac:dyDescent="0.3">
      <c r="C3079" s="71"/>
      <c r="D3079" s="72"/>
    </row>
    <row r="3080" spans="3:4" x14ac:dyDescent="0.3">
      <c r="C3080" s="71"/>
      <c r="D3080" s="72"/>
    </row>
    <row r="3081" spans="3:4" x14ac:dyDescent="0.3">
      <c r="C3081" s="71"/>
      <c r="D3081" s="72"/>
    </row>
    <row r="3082" spans="3:4" x14ac:dyDescent="0.3">
      <c r="C3082" s="71"/>
      <c r="D3082" s="72"/>
    </row>
    <row r="3083" spans="3:4" x14ac:dyDescent="0.3">
      <c r="C3083" s="71"/>
      <c r="D3083" s="72"/>
    </row>
    <row r="3084" spans="3:4" x14ac:dyDescent="0.3">
      <c r="C3084" s="71"/>
      <c r="D3084" s="72"/>
    </row>
    <row r="3085" spans="3:4" x14ac:dyDescent="0.3">
      <c r="C3085" s="71"/>
      <c r="D3085" s="72"/>
    </row>
    <row r="3086" spans="3:4" x14ac:dyDescent="0.3">
      <c r="C3086" s="71"/>
      <c r="D3086" s="72"/>
    </row>
    <row r="3087" spans="3:4" x14ac:dyDescent="0.3">
      <c r="C3087" s="71"/>
      <c r="D3087" s="72"/>
    </row>
    <row r="3088" spans="3:4" x14ac:dyDescent="0.3">
      <c r="C3088" s="71"/>
      <c r="D3088" s="72"/>
    </row>
    <row r="3089" spans="3:4" x14ac:dyDescent="0.3">
      <c r="C3089" s="71"/>
      <c r="D3089" s="72"/>
    </row>
    <row r="3090" spans="3:4" x14ac:dyDescent="0.3">
      <c r="C3090" s="71"/>
      <c r="D3090" s="72"/>
    </row>
    <row r="3091" spans="3:4" x14ac:dyDescent="0.3">
      <c r="C3091" s="71"/>
      <c r="D3091" s="72"/>
    </row>
    <row r="3092" spans="3:4" x14ac:dyDescent="0.3">
      <c r="C3092" s="71"/>
      <c r="D3092" s="72"/>
    </row>
    <row r="3093" spans="3:4" x14ac:dyDescent="0.3">
      <c r="C3093" s="71"/>
      <c r="D3093" s="72"/>
    </row>
    <row r="3094" spans="3:4" x14ac:dyDescent="0.3">
      <c r="C3094" s="71"/>
      <c r="D3094" s="72"/>
    </row>
    <row r="3095" spans="3:4" x14ac:dyDescent="0.3">
      <c r="C3095" s="71"/>
      <c r="D3095" s="72"/>
    </row>
    <row r="3096" spans="3:4" x14ac:dyDescent="0.3">
      <c r="C3096" s="71"/>
      <c r="D3096" s="72"/>
    </row>
    <row r="3097" spans="3:4" x14ac:dyDescent="0.3">
      <c r="C3097" s="71"/>
      <c r="D3097" s="72"/>
    </row>
    <row r="3098" spans="3:4" x14ac:dyDescent="0.3">
      <c r="C3098" s="71"/>
      <c r="D3098" s="72"/>
    </row>
    <row r="3099" spans="3:4" x14ac:dyDescent="0.3">
      <c r="C3099" s="71"/>
      <c r="D3099" s="72"/>
    </row>
    <row r="3100" spans="3:4" x14ac:dyDescent="0.3">
      <c r="C3100" s="71"/>
      <c r="D3100" s="72"/>
    </row>
    <row r="3101" spans="3:4" x14ac:dyDescent="0.3">
      <c r="C3101" s="71"/>
      <c r="D3101" s="72"/>
    </row>
    <row r="3102" spans="3:4" x14ac:dyDescent="0.3">
      <c r="C3102" s="71"/>
      <c r="D3102" s="72"/>
    </row>
    <row r="3103" spans="3:4" x14ac:dyDescent="0.3">
      <c r="C3103" s="71"/>
      <c r="D3103" s="72"/>
    </row>
    <row r="3104" spans="3:4" x14ac:dyDescent="0.3">
      <c r="C3104" s="71"/>
      <c r="D3104" s="72"/>
    </row>
    <row r="3105" spans="3:4" x14ac:dyDescent="0.3">
      <c r="C3105" s="71"/>
      <c r="D3105" s="72"/>
    </row>
    <row r="3106" spans="3:4" x14ac:dyDescent="0.3">
      <c r="C3106" s="71"/>
      <c r="D3106" s="72"/>
    </row>
    <row r="3107" spans="3:4" x14ac:dyDescent="0.3">
      <c r="C3107" s="71"/>
      <c r="D3107" s="72"/>
    </row>
    <row r="3108" spans="3:4" x14ac:dyDescent="0.3">
      <c r="C3108" s="71"/>
      <c r="D3108" s="72"/>
    </row>
    <row r="3109" spans="3:4" x14ac:dyDescent="0.3">
      <c r="C3109" s="71"/>
      <c r="D3109" s="72"/>
    </row>
    <row r="3110" spans="3:4" x14ac:dyDescent="0.3">
      <c r="C3110" s="71"/>
      <c r="D3110" s="72"/>
    </row>
    <row r="3111" spans="3:4" x14ac:dyDescent="0.3">
      <c r="C3111" s="71"/>
      <c r="D3111" s="72"/>
    </row>
    <row r="3112" spans="3:4" x14ac:dyDescent="0.3">
      <c r="C3112" s="71"/>
      <c r="D3112" s="72"/>
    </row>
    <row r="3113" spans="3:4" x14ac:dyDescent="0.3">
      <c r="C3113" s="71"/>
      <c r="D3113" s="72"/>
    </row>
    <row r="3114" spans="3:4" x14ac:dyDescent="0.3">
      <c r="C3114" s="71"/>
      <c r="D3114" s="72"/>
    </row>
    <row r="3115" spans="3:4" x14ac:dyDescent="0.3">
      <c r="C3115" s="71"/>
      <c r="D3115" s="72"/>
    </row>
    <row r="3116" spans="3:4" x14ac:dyDescent="0.3">
      <c r="C3116" s="71"/>
      <c r="D3116" s="72"/>
    </row>
    <row r="3117" spans="3:4" x14ac:dyDescent="0.3">
      <c r="C3117" s="71"/>
      <c r="D3117" s="72"/>
    </row>
    <row r="3118" spans="3:4" x14ac:dyDescent="0.3">
      <c r="C3118" s="71"/>
      <c r="D3118" s="72"/>
    </row>
    <row r="3119" spans="3:4" x14ac:dyDescent="0.3">
      <c r="C3119" s="71"/>
      <c r="D3119" s="72"/>
    </row>
    <row r="3120" spans="3:4" x14ac:dyDescent="0.3">
      <c r="C3120" s="71"/>
      <c r="D3120" s="72"/>
    </row>
    <row r="3121" spans="3:4" x14ac:dyDescent="0.3">
      <c r="C3121" s="71"/>
      <c r="D3121" s="72"/>
    </row>
    <row r="3122" spans="3:4" x14ac:dyDescent="0.3">
      <c r="C3122" s="71"/>
      <c r="D3122" s="72"/>
    </row>
    <row r="3123" spans="3:4" x14ac:dyDescent="0.3">
      <c r="C3123" s="71"/>
      <c r="D3123" s="72"/>
    </row>
    <row r="3124" spans="3:4" x14ac:dyDescent="0.3">
      <c r="C3124" s="71"/>
      <c r="D3124" s="72"/>
    </row>
    <row r="3125" spans="3:4" x14ac:dyDescent="0.3">
      <c r="C3125" s="71"/>
      <c r="D3125" s="72"/>
    </row>
    <row r="3126" spans="3:4" x14ac:dyDescent="0.3">
      <c r="C3126" s="71"/>
      <c r="D3126" s="72"/>
    </row>
    <row r="3127" spans="3:4" x14ac:dyDescent="0.3">
      <c r="C3127" s="71"/>
      <c r="D3127" s="72"/>
    </row>
    <row r="3128" spans="3:4" x14ac:dyDescent="0.3">
      <c r="C3128" s="71"/>
      <c r="D3128" s="72"/>
    </row>
    <row r="3129" spans="3:4" x14ac:dyDescent="0.3">
      <c r="C3129" s="71"/>
      <c r="D3129" s="72"/>
    </row>
    <row r="3130" spans="3:4" x14ac:dyDescent="0.3">
      <c r="C3130" s="71"/>
      <c r="D3130" s="72"/>
    </row>
    <row r="3131" spans="3:4" x14ac:dyDescent="0.3">
      <c r="C3131" s="71"/>
      <c r="D3131" s="72"/>
    </row>
    <row r="3132" spans="3:4" x14ac:dyDescent="0.3">
      <c r="C3132" s="71"/>
      <c r="D3132" s="72"/>
    </row>
    <row r="3133" spans="3:4" x14ac:dyDescent="0.3">
      <c r="C3133" s="71"/>
      <c r="D3133" s="72"/>
    </row>
    <row r="3134" spans="3:4" x14ac:dyDescent="0.3">
      <c r="C3134" s="71"/>
      <c r="D3134" s="72"/>
    </row>
    <row r="3135" spans="3:4" x14ac:dyDescent="0.3">
      <c r="C3135" s="71"/>
      <c r="D3135" s="72"/>
    </row>
    <row r="3136" spans="3:4" x14ac:dyDescent="0.3">
      <c r="C3136" s="71"/>
      <c r="D3136" s="72"/>
    </row>
    <row r="3137" spans="3:4" x14ac:dyDescent="0.3">
      <c r="C3137" s="71"/>
      <c r="D3137" s="72"/>
    </row>
    <row r="3138" spans="3:4" x14ac:dyDescent="0.3">
      <c r="C3138" s="71"/>
      <c r="D3138" s="72"/>
    </row>
    <row r="3139" spans="3:4" x14ac:dyDescent="0.3">
      <c r="C3139" s="71"/>
      <c r="D3139" s="72"/>
    </row>
    <row r="3140" spans="3:4" x14ac:dyDescent="0.3">
      <c r="C3140" s="71"/>
      <c r="D3140" s="72"/>
    </row>
    <row r="3141" spans="3:4" x14ac:dyDescent="0.3">
      <c r="C3141" s="71"/>
      <c r="D3141" s="72"/>
    </row>
    <row r="3142" spans="3:4" x14ac:dyDescent="0.3">
      <c r="C3142" s="71"/>
      <c r="D3142" s="72"/>
    </row>
    <row r="3143" spans="3:4" x14ac:dyDescent="0.3">
      <c r="C3143" s="71"/>
      <c r="D3143" s="72"/>
    </row>
    <row r="3144" spans="3:4" x14ac:dyDescent="0.3">
      <c r="C3144" s="71"/>
      <c r="D3144" s="72"/>
    </row>
    <row r="3145" spans="3:4" x14ac:dyDescent="0.3">
      <c r="C3145" s="71"/>
      <c r="D3145" s="72"/>
    </row>
    <row r="3146" spans="3:4" x14ac:dyDescent="0.3">
      <c r="C3146" s="71"/>
      <c r="D3146" s="72"/>
    </row>
    <row r="3147" spans="3:4" x14ac:dyDescent="0.3">
      <c r="C3147" s="71"/>
      <c r="D3147" s="72"/>
    </row>
    <row r="3148" spans="3:4" x14ac:dyDescent="0.3">
      <c r="C3148" s="71"/>
      <c r="D3148" s="72"/>
    </row>
    <row r="3149" spans="3:4" x14ac:dyDescent="0.3">
      <c r="C3149" s="71"/>
      <c r="D3149" s="72"/>
    </row>
    <row r="3150" spans="3:4" x14ac:dyDescent="0.3">
      <c r="C3150" s="71"/>
      <c r="D3150" s="72"/>
    </row>
    <row r="3151" spans="3:4" x14ac:dyDescent="0.3">
      <c r="C3151" s="71"/>
      <c r="D3151" s="72"/>
    </row>
    <row r="3152" spans="3:4" x14ac:dyDescent="0.3">
      <c r="C3152" s="71"/>
      <c r="D3152" s="72"/>
    </row>
    <row r="3153" spans="3:4" x14ac:dyDescent="0.3">
      <c r="C3153" s="71"/>
      <c r="D3153" s="72"/>
    </row>
    <row r="3154" spans="3:4" x14ac:dyDescent="0.3">
      <c r="C3154" s="71"/>
      <c r="D3154" s="72"/>
    </row>
    <row r="3155" spans="3:4" x14ac:dyDescent="0.3">
      <c r="C3155" s="71"/>
      <c r="D3155" s="72"/>
    </row>
    <row r="3156" spans="3:4" x14ac:dyDescent="0.3">
      <c r="C3156" s="71"/>
      <c r="D3156" s="72"/>
    </row>
    <row r="3157" spans="3:4" x14ac:dyDescent="0.3">
      <c r="C3157" s="71"/>
      <c r="D3157" s="72"/>
    </row>
    <row r="3158" spans="3:4" x14ac:dyDescent="0.3">
      <c r="C3158" s="71"/>
      <c r="D3158" s="72"/>
    </row>
    <row r="3159" spans="3:4" x14ac:dyDescent="0.3">
      <c r="C3159" s="71"/>
      <c r="D3159" s="72"/>
    </row>
    <row r="3160" spans="3:4" x14ac:dyDescent="0.3">
      <c r="C3160" s="71"/>
      <c r="D3160" s="72"/>
    </row>
    <row r="3161" spans="3:4" x14ac:dyDescent="0.3">
      <c r="C3161" s="71"/>
      <c r="D3161" s="72"/>
    </row>
    <row r="3162" spans="3:4" x14ac:dyDescent="0.3">
      <c r="C3162" s="71"/>
      <c r="D3162" s="72"/>
    </row>
    <row r="3163" spans="3:4" x14ac:dyDescent="0.3">
      <c r="C3163" s="71"/>
      <c r="D3163" s="72"/>
    </row>
    <row r="3164" spans="3:4" x14ac:dyDescent="0.3">
      <c r="C3164" s="71"/>
      <c r="D3164" s="72"/>
    </row>
    <row r="3165" spans="3:4" x14ac:dyDescent="0.3">
      <c r="C3165" s="71"/>
      <c r="D3165" s="72"/>
    </row>
    <row r="3166" spans="3:4" x14ac:dyDescent="0.3">
      <c r="C3166" s="71"/>
      <c r="D3166" s="72"/>
    </row>
    <row r="3167" spans="3:4" x14ac:dyDescent="0.3">
      <c r="C3167" s="71"/>
      <c r="D3167" s="72"/>
    </row>
    <row r="3168" spans="3:4" x14ac:dyDescent="0.3">
      <c r="C3168" s="71"/>
      <c r="D3168" s="72"/>
    </row>
    <row r="3169" spans="3:4" x14ac:dyDescent="0.3">
      <c r="C3169" s="71"/>
      <c r="D3169" s="72"/>
    </row>
    <row r="3170" spans="3:4" x14ac:dyDescent="0.3">
      <c r="C3170" s="71"/>
      <c r="D3170" s="72"/>
    </row>
    <row r="3171" spans="3:4" x14ac:dyDescent="0.3">
      <c r="C3171" s="71"/>
      <c r="D3171" s="72"/>
    </row>
    <row r="3172" spans="3:4" x14ac:dyDescent="0.3">
      <c r="C3172" s="71"/>
      <c r="D3172" s="72"/>
    </row>
    <row r="3173" spans="3:4" x14ac:dyDescent="0.3">
      <c r="C3173" s="71"/>
      <c r="D3173" s="72"/>
    </row>
    <row r="3174" spans="3:4" x14ac:dyDescent="0.3">
      <c r="C3174" s="71"/>
      <c r="D3174" s="72"/>
    </row>
    <row r="3175" spans="3:4" x14ac:dyDescent="0.3">
      <c r="C3175" s="71"/>
      <c r="D3175" s="72"/>
    </row>
    <row r="3176" spans="3:4" x14ac:dyDescent="0.3">
      <c r="C3176" s="71"/>
      <c r="D3176" s="72"/>
    </row>
    <row r="3177" spans="3:4" x14ac:dyDescent="0.3">
      <c r="C3177" s="71"/>
      <c r="D3177" s="72"/>
    </row>
    <row r="3178" spans="3:4" x14ac:dyDescent="0.3">
      <c r="C3178" s="71"/>
      <c r="D3178" s="72"/>
    </row>
    <row r="3179" spans="3:4" x14ac:dyDescent="0.3">
      <c r="C3179" s="71"/>
      <c r="D3179" s="72"/>
    </row>
    <row r="3180" spans="3:4" x14ac:dyDescent="0.3">
      <c r="C3180" s="71"/>
      <c r="D3180" s="72"/>
    </row>
    <row r="3181" spans="3:4" x14ac:dyDescent="0.3">
      <c r="C3181" s="71"/>
      <c r="D3181" s="72"/>
    </row>
    <row r="3182" spans="3:4" x14ac:dyDescent="0.3">
      <c r="C3182" s="71"/>
      <c r="D3182" s="72"/>
    </row>
    <row r="3183" spans="3:4" x14ac:dyDescent="0.3">
      <c r="C3183" s="71"/>
      <c r="D3183" s="72"/>
    </row>
    <row r="3184" spans="3:4" x14ac:dyDescent="0.3">
      <c r="C3184" s="71"/>
      <c r="D3184" s="72"/>
    </row>
    <row r="3185" spans="3:4" x14ac:dyDescent="0.3">
      <c r="C3185" s="71"/>
      <c r="D3185" s="72"/>
    </row>
    <row r="3186" spans="3:4" x14ac:dyDescent="0.3">
      <c r="C3186" s="71"/>
      <c r="D3186" s="72"/>
    </row>
    <row r="3187" spans="3:4" x14ac:dyDescent="0.3">
      <c r="C3187" s="71"/>
      <c r="D3187" s="72"/>
    </row>
    <row r="3188" spans="3:4" x14ac:dyDescent="0.3">
      <c r="C3188" s="71"/>
      <c r="D3188" s="72"/>
    </row>
    <row r="3189" spans="3:4" x14ac:dyDescent="0.3">
      <c r="C3189" s="71"/>
      <c r="D3189" s="72"/>
    </row>
    <row r="3190" spans="3:4" x14ac:dyDescent="0.3">
      <c r="C3190" s="71"/>
      <c r="D3190" s="72"/>
    </row>
    <row r="3191" spans="3:4" x14ac:dyDescent="0.3">
      <c r="C3191" s="71"/>
      <c r="D3191" s="72"/>
    </row>
    <row r="3192" spans="3:4" x14ac:dyDescent="0.3">
      <c r="C3192" s="71"/>
      <c r="D3192" s="72"/>
    </row>
    <row r="3193" spans="3:4" x14ac:dyDescent="0.3">
      <c r="C3193" s="71"/>
      <c r="D3193" s="72"/>
    </row>
    <row r="3194" spans="3:4" x14ac:dyDescent="0.3">
      <c r="C3194" s="71"/>
      <c r="D3194" s="72"/>
    </row>
    <row r="3195" spans="3:4" x14ac:dyDescent="0.3">
      <c r="C3195" s="71"/>
      <c r="D3195" s="72"/>
    </row>
    <row r="3196" spans="3:4" x14ac:dyDescent="0.3">
      <c r="C3196" s="71"/>
      <c r="D3196" s="72"/>
    </row>
    <row r="3197" spans="3:4" x14ac:dyDescent="0.3">
      <c r="C3197" s="71"/>
      <c r="D3197" s="72"/>
    </row>
    <row r="3198" spans="3:4" x14ac:dyDescent="0.3">
      <c r="C3198" s="71"/>
      <c r="D3198" s="72"/>
    </row>
    <row r="3199" spans="3:4" x14ac:dyDescent="0.3">
      <c r="C3199" s="71"/>
      <c r="D3199" s="72"/>
    </row>
    <row r="3200" spans="3:4" x14ac:dyDescent="0.3">
      <c r="C3200" s="71"/>
      <c r="D3200" s="72"/>
    </row>
    <row r="3201" spans="3:4" x14ac:dyDescent="0.3">
      <c r="C3201" s="71"/>
      <c r="D3201" s="72"/>
    </row>
    <row r="3202" spans="3:4" x14ac:dyDescent="0.3">
      <c r="C3202" s="71"/>
      <c r="D3202" s="72"/>
    </row>
    <row r="3203" spans="3:4" x14ac:dyDescent="0.3">
      <c r="C3203" s="71"/>
      <c r="D3203" s="72"/>
    </row>
    <row r="3204" spans="3:4" x14ac:dyDescent="0.3">
      <c r="C3204" s="71"/>
      <c r="D3204" s="72"/>
    </row>
    <row r="3205" spans="3:4" x14ac:dyDescent="0.3">
      <c r="C3205" s="71"/>
      <c r="D3205" s="72"/>
    </row>
    <row r="3206" spans="3:4" x14ac:dyDescent="0.3">
      <c r="C3206" s="71"/>
      <c r="D3206" s="72"/>
    </row>
    <row r="3207" spans="3:4" x14ac:dyDescent="0.3">
      <c r="C3207" s="71"/>
      <c r="D3207" s="72"/>
    </row>
    <row r="3208" spans="3:4" x14ac:dyDescent="0.3">
      <c r="C3208" s="71"/>
      <c r="D3208" s="72"/>
    </row>
    <row r="3209" spans="3:4" x14ac:dyDescent="0.3">
      <c r="C3209" s="71"/>
      <c r="D3209" s="72"/>
    </row>
    <row r="3210" spans="3:4" x14ac:dyDescent="0.3">
      <c r="C3210" s="71"/>
      <c r="D3210" s="72"/>
    </row>
    <row r="3211" spans="3:4" x14ac:dyDescent="0.3">
      <c r="C3211" s="71"/>
      <c r="D3211" s="72"/>
    </row>
    <row r="3212" spans="3:4" x14ac:dyDescent="0.3">
      <c r="C3212" s="71"/>
      <c r="D3212" s="72"/>
    </row>
    <row r="3213" spans="3:4" x14ac:dyDescent="0.3">
      <c r="C3213" s="71"/>
      <c r="D3213" s="72"/>
    </row>
    <row r="3214" spans="3:4" x14ac:dyDescent="0.3">
      <c r="C3214" s="71"/>
      <c r="D3214" s="72"/>
    </row>
    <row r="3215" spans="3:4" x14ac:dyDescent="0.3">
      <c r="C3215" s="71"/>
      <c r="D3215" s="72"/>
    </row>
    <row r="3216" spans="3:4" x14ac:dyDescent="0.3">
      <c r="C3216" s="71"/>
      <c r="D3216" s="72"/>
    </row>
    <row r="3217" spans="3:4" x14ac:dyDescent="0.3">
      <c r="C3217" s="71"/>
      <c r="D3217" s="72"/>
    </row>
    <row r="3218" spans="3:4" x14ac:dyDescent="0.3">
      <c r="C3218" s="71"/>
      <c r="D3218" s="72"/>
    </row>
    <row r="3219" spans="3:4" x14ac:dyDescent="0.3">
      <c r="C3219" s="71"/>
      <c r="D3219" s="72"/>
    </row>
    <row r="3220" spans="3:4" x14ac:dyDescent="0.3">
      <c r="C3220" s="71"/>
      <c r="D3220" s="72"/>
    </row>
    <row r="3221" spans="3:4" x14ac:dyDescent="0.3">
      <c r="C3221" s="71"/>
      <c r="D3221" s="72"/>
    </row>
    <row r="3222" spans="3:4" x14ac:dyDescent="0.3">
      <c r="C3222" s="71"/>
      <c r="D3222" s="72"/>
    </row>
    <row r="3223" spans="3:4" x14ac:dyDescent="0.3">
      <c r="C3223" s="71"/>
      <c r="D3223" s="72"/>
    </row>
    <row r="3224" spans="3:4" x14ac:dyDescent="0.3">
      <c r="C3224" s="71"/>
      <c r="D3224" s="72"/>
    </row>
    <row r="3225" spans="3:4" x14ac:dyDescent="0.3">
      <c r="C3225" s="71"/>
      <c r="D3225" s="72"/>
    </row>
    <row r="3226" spans="3:4" x14ac:dyDescent="0.3">
      <c r="C3226" s="71"/>
      <c r="D3226" s="72"/>
    </row>
    <row r="3227" spans="3:4" x14ac:dyDescent="0.3">
      <c r="C3227" s="71"/>
      <c r="D3227" s="72"/>
    </row>
    <row r="3228" spans="3:4" x14ac:dyDescent="0.3">
      <c r="C3228" s="71"/>
      <c r="D3228" s="72"/>
    </row>
    <row r="3229" spans="3:4" x14ac:dyDescent="0.3">
      <c r="C3229" s="71"/>
      <c r="D3229" s="72"/>
    </row>
    <row r="3230" spans="3:4" x14ac:dyDescent="0.3">
      <c r="C3230" s="71"/>
      <c r="D3230" s="72"/>
    </row>
    <row r="3231" spans="3:4" x14ac:dyDescent="0.3">
      <c r="C3231" s="71"/>
      <c r="D3231" s="72"/>
    </row>
    <row r="3232" spans="3:4" x14ac:dyDescent="0.3">
      <c r="C3232" s="71"/>
      <c r="D3232" s="72"/>
    </row>
    <row r="3233" spans="3:4" x14ac:dyDescent="0.3">
      <c r="C3233" s="71"/>
      <c r="D3233" s="72"/>
    </row>
    <row r="3234" spans="3:4" x14ac:dyDescent="0.3">
      <c r="C3234" s="71"/>
      <c r="D3234" s="72"/>
    </row>
    <row r="3235" spans="3:4" x14ac:dyDescent="0.3">
      <c r="C3235" s="71"/>
      <c r="D3235" s="72"/>
    </row>
    <row r="3236" spans="3:4" x14ac:dyDescent="0.3">
      <c r="C3236" s="71"/>
      <c r="D3236" s="72"/>
    </row>
    <row r="3237" spans="3:4" x14ac:dyDescent="0.3">
      <c r="C3237" s="71"/>
      <c r="D3237" s="72"/>
    </row>
    <row r="3238" spans="3:4" x14ac:dyDescent="0.3">
      <c r="C3238" s="71"/>
      <c r="D3238" s="72"/>
    </row>
    <row r="3239" spans="3:4" x14ac:dyDescent="0.3">
      <c r="C3239" s="71"/>
      <c r="D3239" s="72"/>
    </row>
    <row r="3240" spans="3:4" x14ac:dyDescent="0.3">
      <c r="C3240" s="71"/>
      <c r="D3240" s="72"/>
    </row>
    <row r="3241" spans="3:4" x14ac:dyDescent="0.3">
      <c r="C3241" s="71"/>
      <c r="D3241" s="72"/>
    </row>
    <row r="3242" spans="3:4" x14ac:dyDescent="0.3">
      <c r="C3242" s="71"/>
      <c r="D3242" s="72"/>
    </row>
    <row r="3243" spans="3:4" x14ac:dyDescent="0.3">
      <c r="C3243" s="71"/>
      <c r="D3243" s="72"/>
    </row>
    <row r="3244" spans="3:4" x14ac:dyDescent="0.3">
      <c r="C3244" s="71"/>
      <c r="D3244" s="72"/>
    </row>
    <row r="3245" spans="3:4" x14ac:dyDescent="0.3">
      <c r="C3245" s="71"/>
      <c r="D3245" s="72"/>
    </row>
    <row r="3246" spans="3:4" x14ac:dyDescent="0.3">
      <c r="C3246" s="71"/>
      <c r="D3246" s="72"/>
    </row>
    <row r="3247" spans="3:4" x14ac:dyDescent="0.3">
      <c r="C3247" s="71"/>
      <c r="D3247" s="72"/>
    </row>
    <row r="3248" spans="3:4" x14ac:dyDescent="0.3">
      <c r="C3248" s="71"/>
      <c r="D3248" s="72"/>
    </row>
    <row r="3249" spans="3:4" x14ac:dyDescent="0.3">
      <c r="C3249" s="71"/>
      <c r="D3249" s="72"/>
    </row>
    <row r="3250" spans="3:4" x14ac:dyDescent="0.3">
      <c r="C3250" s="71"/>
      <c r="D3250" s="72"/>
    </row>
    <row r="3251" spans="3:4" x14ac:dyDescent="0.3">
      <c r="C3251" s="71"/>
      <c r="D3251" s="72"/>
    </row>
    <row r="3252" spans="3:4" x14ac:dyDescent="0.3">
      <c r="C3252" s="71"/>
      <c r="D3252" s="72"/>
    </row>
    <row r="3253" spans="3:4" x14ac:dyDescent="0.3">
      <c r="C3253" s="71"/>
      <c r="D3253" s="72"/>
    </row>
    <row r="3254" spans="3:4" x14ac:dyDescent="0.3">
      <c r="C3254" s="71"/>
      <c r="D3254" s="72"/>
    </row>
    <row r="3255" spans="3:4" x14ac:dyDescent="0.3">
      <c r="C3255" s="71"/>
      <c r="D3255" s="72"/>
    </row>
    <row r="3256" spans="3:4" x14ac:dyDescent="0.3">
      <c r="C3256" s="71"/>
      <c r="D3256" s="72"/>
    </row>
    <row r="3257" spans="3:4" x14ac:dyDescent="0.3">
      <c r="C3257" s="71"/>
      <c r="D3257" s="72"/>
    </row>
    <row r="3258" spans="3:4" x14ac:dyDescent="0.3">
      <c r="C3258" s="71"/>
      <c r="D3258" s="72"/>
    </row>
    <row r="3259" spans="3:4" x14ac:dyDescent="0.3">
      <c r="C3259" s="71"/>
      <c r="D3259" s="72"/>
    </row>
    <row r="3260" spans="3:4" x14ac:dyDescent="0.3">
      <c r="C3260" s="71"/>
      <c r="D3260" s="72"/>
    </row>
    <row r="3261" spans="3:4" x14ac:dyDescent="0.3">
      <c r="C3261" s="71"/>
      <c r="D3261" s="72"/>
    </row>
    <row r="3262" spans="3:4" x14ac:dyDescent="0.3">
      <c r="C3262" s="71"/>
      <c r="D3262" s="72"/>
    </row>
    <row r="3263" spans="3:4" x14ac:dyDescent="0.3">
      <c r="C3263" s="71"/>
      <c r="D3263" s="72"/>
    </row>
    <row r="3264" spans="3:4" x14ac:dyDescent="0.3">
      <c r="C3264" s="71"/>
      <c r="D3264" s="72"/>
    </row>
    <row r="3265" spans="3:4" x14ac:dyDescent="0.3">
      <c r="C3265" s="71"/>
      <c r="D3265" s="72"/>
    </row>
    <row r="3266" spans="3:4" x14ac:dyDescent="0.3">
      <c r="C3266" s="71"/>
      <c r="D3266" s="72"/>
    </row>
    <row r="3267" spans="3:4" x14ac:dyDescent="0.3">
      <c r="C3267" s="71"/>
      <c r="D3267" s="72"/>
    </row>
    <row r="3268" spans="3:4" x14ac:dyDescent="0.3">
      <c r="C3268" s="71"/>
      <c r="D3268" s="72"/>
    </row>
    <row r="3269" spans="3:4" x14ac:dyDescent="0.3">
      <c r="C3269" s="71"/>
      <c r="D3269" s="72"/>
    </row>
    <row r="3270" spans="3:4" x14ac:dyDescent="0.3">
      <c r="C3270" s="71"/>
      <c r="D3270" s="72"/>
    </row>
    <row r="3271" spans="3:4" x14ac:dyDescent="0.3">
      <c r="C3271" s="71"/>
      <c r="D3271" s="72"/>
    </row>
    <row r="3272" spans="3:4" x14ac:dyDescent="0.3">
      <c r="C3272" s="71"/>
      <c r="D3272" s="72"/>
    </row>
    <row r="3273" spans="3:4" x14ac:dyDescent="0.3">
      <c r="C3273" s="71"/>
      <c r="D3273" s="72"/>
    </row>
    <row r="3274" spans="3:4" x14ac:dyDescent="0.3">
      <c r="C3274" s="71"/>
      <c r="D3274" s="72"/>
    </row>
    <row r="3275" spans="3:4" x14ac:dyDescent="0.3">
      <c r="C3275" s="71"/>
      <c r="D3275" s="72"/>
    </row>
    <row r="3276" spans="3:4" x14ac:dyDescent="0.3">
      <c r="C3276" s="71"/>
      <c r="D3276" s="72"/>
    </row>
    <row r="3277" spans="3:4" x14ac:dyDescent="0.3">
      <c r="C3277" s="71"/>
      <c r="D3277" s="72"/>
    </row>
    <row r="3278" spans="3:4" x14ac:dyDescent="0.3">
      <c r="C3278" s="71"/>
      <c r="D3278" s="72"/>
    </row>
    <row r="3279" spans="3:4" x14ac:dyDescent="0.3">
      <c r="C3279" s="71"/>
      <c r="D3279" s="72"/>
    </row>
    <row r="3280" spans="3:4" x14ac:dyDescent="0.3">
      <c r="C3280" s="71"/>
      <c r="D3280" s="72"/>
    </row>
    <row r="3281" spans="3:4" x14ac:dyDescent="0.3">
      <c r="C3281" s="71"/>
      <c r="D3281" s="72"/>
    </row>
    <row r="3282" spans="3:4" x14ac:dyDescent="0.3">
      <c r="C3282" s="71"/>
      <c r="D3282" s="72"/>
    </row>
    <row r="3283" spans="3:4" x14ac:dyDescent="0.3">
      <c r="C3283" s="71"/>
      <c r="D3283" s="72"/>
    </row>
    <row r="3284" spans="3:4" x14ac:dyDescent="0.3">
      <c r="C3284" s="71"/>
      <c r="D3284" s="72"/>
    </row>
    <row r="3285" spans="3:4" x14ac:dyDescent="0.3">
      <c r="C3285" s="71"/>
      <c r="D3285" s="72"/>
    </row>
    <row r="3286" spans="3:4" x14ac:dyDescent="0.3">
      <c r="C3286" s="71"/>
      <c r="D3286" s="72"/>
    </row>
    <row r="3287" spans="3:4" x14ac:dyDescent="0.3">
      <c r="C3287" s="71"/>
      <c r="D3287" s="72"/>
    </row>
    <row r="3288" spans="3:4" x14ac:dyDescent="0.3">
      <c r="C3288" s="71"/>
      <c r="D3288" s="72"/>
    </row>
    <row r="3289" spans="3:4" x14ac:dyDescent="0.3">
      <c r="C3289" s="71"/>
      <c r="D3289" s="72"/>
    </row>
    <row r="3290" spans="3:4" x14ac:dyDescent="0.3">
      <c r="C3290" s="71"/>
      <c r="D3290" s="72"/>
    </row>
    <row r="3291" spans="3:4" x14ac:dyDescent="0.3">
      <c r="C3291" s="71"/>
      <c r="D3291" s="72"/>
    </row>
    <row r="3292" spans="3:4" x14ac:dyDescent="0.3">
      <c r="C3292" s="71"/>
      <c r="D3292" s="72"/>
    </row>
    <row r="3293" spans="3:4" x14ac:dyDescent="0.3">
      <c r="C3293" s="71"/>
      <c r="D3293" s="72"/>
    </row>
    <row r="3294" spans="3:4" x14ac:dyDescent="0.3">
      <c r="C3294" s="71"/>
      <c r="D3294" s="72"/>
    </row>
    <row r="3295" spans="3:4" x14ac:dyDescent="0.3">
      <c r="C3295" s="71"/>
      <c r="D3295" s="72"/>
    </row>
    <row r="3296" spans="3:4" x14ac:dyDescent="0.3">
      <c r="C3296" s="71"/>
      <c r="D3296" s="72"/>
    </row>
    <row r="3297" spans="3:4" x14ac:dyDescent="0.3">
      <c r="C3297" s="71"/>
      <c r="D3297" s="72"/>
    </row>
    <row r="3298" spans="3:4" x14ac:dyDescent="0.3">
      <c r="C3298" s="71"/>
      <c r="D3298" s="72"/>
    </row>
    <row r="3299" spans="3:4" x14ac:dyDescent="0.3">
      <c r="C3299" s="71"/>
      <c r="D3299" s="72"/>
    </row>
    <row r="3300" spans="3:4" x14ac:dyDescent="0.3">
      <c r="C3300" s="71"/>
      <c r="D3300" s="72"/>
    </row>
    <row r="3301" spans="3:4" x14ac:dyDescent="0.3">
      <c r="C3301" s="71"/>
      <c r="D3301" s="72"/>
    </row>
    <row r="3302" spans="3:4" x14ac:dyDescent="0.3">
      <c r="C3302" s="71"/>
      <c r="D3302" s="72"/>
    </row>
    <row r="3303" spans="3:4" x14ac:dyDescent="0.3">
      <c r="C3303" s="71"/>
      <c r="D3303" s="72"/>
    </row>
    <row r="3304" spans="3:4" x14ac:dyDescent="0.3">
      <c r="C3304" s="71"/>
      <c r="D3304" s="72"/>
    </row>
    <row r="3305" spans="3:4" x14ac:dyDescent="0.3">
      <c r="C3305" s="71"/>
      <c r="D3305" s="72"/>
    </row>
    <row r="3306" spans="3:4" x14ac:dyDescent="0.3">
      <c r="C3306" s="71"/>
      <c r="D3306" s="72"/>
    </row>
    <row r="3307" spans="3:4" x14ac:dyDescent="0.3">
      <c r="C3307" s="71"/>
      <c r="D3307" s="72"/>
    </row>
    <row r="3308" spans="3:4" x14ac:dyDescent="0.3">
      <c r="C3308" s="71"/>
      <c r="D3308" s="72"/>
    </row>
    <row r="3309" spans="3:4" x14ac:dyDescent="0.3">
      <c r="C3309" s="71"/>
      <c r="D3309" s="72"/>
    </row>
    <row r="3310" spans="3:4" x14ac:dyDescent="0.3">
      <c r="C3310" s="71"/>
      <c r="D3310" s="72"/>
    </row>
    <row r="3311" spans="3:4" x14ac:dyDescent="0.3">
      <c r="C3311" s="71"/>
      <c r="D3311" s="72"/>
    </row>
    <row r="3312" spans="3:4" x14ac:dyDescent="0.3">
      <c r="C3312" s="71"/>
      <c r="D3312" s="72"/>
    </row>
    <row r="3313" spans="3:4" x14ac:dyDescent="0.3">
      <c r="C3313" s="71"/>
      <c r="D3313" s="72"/>
    </row>
    <row r="3314" spans="3:4" x14ac:dyDescent="0.3">
      <c r="C3314" s="71"/>
      <c r="D3314" s="72"/>
    </row>
    <row r="3315" spans="3:4" x14ac:dyDescent="0.3">
      <c r="C3315" s="71"/>
      <c r="D3315" s="72"/>
    </row>
    <row r="3316" spans="3:4" x14ac:dyDescent="0.3">
      <c r="C3316" s="71"/>
      <c r="D3316" s="72"/>
    </row>
    <row r="3317" spans="3:4" x14ac:dyDescent="0.3">
      <c r="C3317" s="71"/>
      <c r="D3317" s="72"/>
    </row>
    <row r="3318" spans="3:4" x14ac:dyDescent="0.3">
      <c r="C3318" s="71"/>
      <c r="D3318" s="72"/>
    </row>
    <row r="3319" spans="3:4" x14ac:dyDescent="0.3">
      <c r="C3319" s="71"/>
      <c r="D3319" s="72"/>
    </row>
    <row r="3320" spans="3:4" x14ac:dyDescent="0.3">
      <c r="C3320" s="71"/>
      <c r="D3320" s="72"/>
    </row>
    <row r="3321" spans="3:4" x14ac:dyDescent="0.3">
      <c r="C3321" s="71"/>
      <c r="D3321" s="72"/>
    </row>
    <row r="3322" spans="3:4" x14ac:dyDescent="0.3">
      <c r="C3322" s="71"/>
      <c r="D3322" s="72"/>
    </row>
    <row r="3323" spans="3:4" x14ac:dyDescent="0.3">
      <c r="C3323" s="71"/>
      <c r="D3323" s="72"/>
    </row>
    <row r="3324" spans="3:4" x14ac:dyDescent="0.3">
      <c r="C3324" s="71"/>
      <c r="D3324" s="72"/>
    </row>
    <row r="3325" spans="3:4" x14ac:dyDescent="0.3">
      <c r="C3325" s="71"/>
      <c r="D3325" s="72"/>
    </row>
    <row r="3326" spans="3:4" x14ac:dyDescent="0.3">
      <c r="C3326" s="71"/>
      <c r="D3326" s="72"/>
    </row>
    <row r="3327" spans="3:4" x14ac:dyDescent="0.3">
      <c r="C3327" s="71"/>
      <c r="D3327" s="72"/>
    </row>
    <row r="3328" spans="3:4" x14ac:dyDescent="0.3">
      <c r="C3328" s="71"/>
      <c r="D3328" s="72"/>
    </row>
    <row r="3329" spans="3:4" x14ac:dyDescent="0.3">
      <c r="C3329" s="71"/>
      <c r="D3329" s="72"/>
    </row>
    <row r="3330" spans="3:4" x14ac:dyDescent="0.3">
      <c r="C3330" s="71"/>
      <c r="D3330" s="72"/>
    </row>
    <row r="3331" spans="3:4" x14ac:dyDescent="0.3">
      <c r="C3331" s="71"/>
      <c r="D3331" s="72"/>
    </row>
    <row r="3332" spans="3:4" x14ac:dyDescent="0.3">
      <c r="C3332" s="71"/>
      <c r="D3332" s="72"/>
    </row>
    <row r="3333" spans="3:4" x14ac:dyDescent="0.3">
      <c r="C3333" s="71"/>
      <c r="D3333" s="72"/>
    </row>
    <row r="3334" spans="3:4" x14ac:dyDescent="0.3">
      <c r="C3334" s="71"/>
      <c r="D3334" s="72"/>
    </row>
    <row r="3335" spans="3:4" x14ac:dyDescent="0.3">
      <c r="C3335" s="71"/>
      <c r="D3335" s="72"/>
    </row>
    <row r="3336" spans="3:4" x14ac:dyDescent="0.3">
      <c r="C3336" s="71"/>
      <c r="D3336" s="72"/>
    </row>
    <row r="3337" spans="3:4" x14ac:dyDescent="0.3">
      <c r="C3337" s="71"/>
      <c r="D3337" s="72"/>
    </row>
    <row r="3338" spans="3:4" x14ac:dyDescent="0.3">
      <c r="C3338" s="71"/>
      <c r="D3338" s="72"/>
    </row>
    <row r="3339" spans="3:4" x14ac:dyDescent="0.3">
      <c r="C3339" s="71"/>
      <c r="D3339" s="72"/>
    </row>
    <row r="3340" spans="3:4" x14ac:dyDescent="0.3">
      <c r="C3340" s="71"/>
      <c r="D3340" s="72"/>
    </row>
    <row r="3341" spans="3:4" x14ac:dyDescent="0.3">
      <c r="C3341" s="71"/>
      <c r="D3341" s="72"/>
    </row>
    <row r="3342" spans="3:4" x14ac:dyDescent="0.3">
      <c r="C3342" s="71"/>
      <c r="D3342" s="72"/>
    </row>
    <row r="3343" spans="3:4" x14ac:dyDescent="0.3">
      <c r="C3343" s="71"/>
      <c r="D3343" s="72"/>
    </row>
    <row r="3344" spans="3:4" x14ac:dyDescent="0.3">
      <c r="C3344" s="71"/>
      <c r="D3344" s="72"/>
    </row>
    <row r="3345" spans="3:4" x14ac:dyDescent="0.3">
      <c r="C3345" s="71"/>
      <c r="D3345" s="72"/>
    </row>
    <row r="3346" spans="3:4" x14ac:dyDescent="0.3">
      <c r="C3346" s="71"/>
      <c r="D3346" s="72"/>
    </row>
    <row r="3347" spans="3:4" x14ac:dyDescent="0.3">
      <c r="C3347" s="71"/>
      <c r="D3347" s="72"/>
    </row>
    <row r="3348" spans="3:4" x14ac:dyDescent="0.3">
      <c r="C3348" s="71"/>
      <c r="D3348" s="72"/>
    </row>
    <row r="3349" spans="3:4" x14ac:dyDescent="0.3">
      <c r="C3349" s="71"/>
      <c r="D3349" s="72"/>
    </row>
    <row r="3350" spans="3:4" x14ac:dyDescent="0.3">
      <c r="C3350" s="71"/>
      <c r="D3350" s="72"/>
    </row>
    <row r="3351" spans="3:4" x14ac:dyDescent="0.3">
      <c r="C3351" s="71"/>
      <c r="D3351" s="72"/>
    </row>
    <row r="3352" spans="3:4" x14ac:dyDescent="0.3">
      <c r="C3352" s="71"/>
      <c r="D3352" s="72"/>
    </row>
    <row r="3353" spans="3:4" x14ac:dyDescent="0.3">
      <c r="C3353" s="71"/>
      <c r="D3353" s="72"/>
    </row>
    <row r="3354" spans="3:4" x14ac:dyDescent="0.3">
      <c r="C3354" s="71"/>
      <c r="D3354" s="72"/>
    </row>
    <row r="3355" spans="3:4" x14ac:dyDescent="0.3">
      <c r="C3355" s="71"/>
      <c r="D3355" s="72"/>
    </row>
    <row r="3356" spans="3:4" x14ac:dyDescent="0.3">
      <c r="C3356" s="71"/>
      <c r="D3356" s="72"/>
    </row>
    <row r="3357" spans="3:4" x14ac:dyDescent="0.3">
      <c r="C3357" s="71"/>
      <c r="D3357" s="72"/>
    </row>
    <row r="3358" spans="3:4" x14ac:dyDescent="0.3">
      <c r="C3358" s="71"/>
      <c r="D3358" s="72"/>
    </row>
    <row r="3359" spans="3:4" x14ac:dyDescent="0.3">
      <c r="C3359" s="71"/>
      <c r="D3359" s="72"/>
    </row>
    <row r="3360" spans="3:4" x14ac:dyDescent="0.3">
      <c r="C3360" s="71"/>
      <c r="D3360" s="72"/>
    </row>
    <row r="3361" spans="3:4" x14ac:dyDescent="0.3">
      <c r="C3361" s="71"/>
      <c r="D3361" s="72"/>
    </row>
    <row r="3362" spans="3:4" x14ac:dyDescent="0.3">
      <c r="C3362" s="71"/>
      <c r="D3362" s="72"/>
    </row>
    <row r="3363" spans="3:4" x14ac:dyDescent="0.3">
      <c r="C3363" s="71"/>
      <c r="D3363" s="72"/>
    </row>
    <row r="3364" spans="3:4" x14ac:dyDescent="0.3">
      <c r="C3364" s="71"/>
      <c r="D3364" s="72"/>
    </row>
    <row r="3365" spans="3:4" x14ac:dyDescent="0.3">
      <c r="C3365" s="71"/>
      <c r="D3365" s="72"/>
    </row>
    <row r="3366" spans="3:4" x14ac:dyDescent="0.3">
      <c r="C3366" s="71"/>
      <c r="D3366" s="72"/>
    </row>
    <row r="3367" spans="3:4" x14ac:dyDescent="0.3">
      <c r="C3367" s="71"/>
      <c r="D3367" s="72"/>
    </row>
    <row r="3368" spans="3:4" x14ac:dyDescent="0.3">
      <c r="C3368" s="71"/>
      <c r="D3368" s="72"/>
    </row>
    <row r="3369" spans="3:4" x14ac:dyDescent="0.3">
      <c r="C3369" s="71"/>
      <c r="D3369" s="72"/>
    </row>
    <row r="3370" spans="3:4" x14ac:dyDescent="0.3">
      <c r="C3370" s="71"/>
      <c r="D3370" s="72"/>
    </row>
    <row r="3371" spans="3:4" x14ac:dyDescent="0.3">
      <c r="C3371" s="71"/>
      <c r="D3371" s="72"/>
    </row>
    <row r="3372" spans="3:4" x14ac:dyDescent="0.3">
      <c r="C3372" s="71"/>
      <c r="D3372" s="72"/>
    </row>
    <row r="3373" spans="3:4" x14ac:dyDescent="0.3">
      <c r="C3373" s="71"/>
      <c r="D3373" s="72"/>
    </row>
    <row r="3374" spans="3:4" x14ac:dyDescent="0.3">
      <c r="C3374" s="71"/>
      <c r="D3374" s="72"/>
    </row>
    <row r="3375" spans="3:4" x14ac:dyDescent="0.3">
      <c r="C3375" s="71"/>
      <c r="D3375" s="72"/>
    </row>
    <row r="3376" spans="3:4" x14ac:dyDescent="0.3">
      <c r="C3376" s="71"/>
      <c r="D3376" s="72"/>
    </row>
    <row r="3377" spans="3:4" x14ac:dyDescent="0.3">
      <c r="C3377" s="71"/>
      <c r="D3377" s="72"/>
    </row>
    <row r="3378" spans="3:4" x14ac:dyDescent="0.3">
      <c r="C3378" s="71"/>
      <c r="D3378" s="72"/>
    </row>
    <row r="3379" spans="3:4" x14ac:dyDescent="0.3">
      <c r="C3379" s="71"/>
      <c r="D3379" s="72"/>
    </row>
    <row r="3380" spans="3:4" x14ac:dyDescent="0.3">
      <c r="C3380" s="71"/>
      <c r="D3380" s="72"/>
    </row>
    <row r="3381" spans="3:4" x14ac:dyDescent="0.3">
      <c r="C3381" s="71"/>
      <c r="D3381" s="72"/>
    </row>
    <row r="3382" spans="3:4" x14ac:dyDescent="0.3">
      <c r="C3382" s="71"/>
      <c r="D3382" s="72"/>
    </row>
    <row r="3383" spans="3:4" x14ac:dyDescent="0.3">
      <c r="C3383" s="71"/>
      <c r="D3383" s="72"/>
    </row>
    <row r="3384" spans="3:4" x14ac:dyDescent="0.3">
      <c r="C3384" s="71"/>
      <c r="D3384" s="72"/>
    </row>
    <row r="3385" spans="3:4" x14ac:dyDescent="0.3">
      <c r="C3385" s="71"/>
      <c r="D3385" s="72"/>
    </row>
    <row r="3386" spans="3:4" x14ac:dyDescent="0.3">
      <c r="C3386" s="71"/>
      <c r="D3386" s="72"/>
    </row>
    <row r="3387" spans="3:4" x14ac:dyDescent="0.3">
      <c r="C3387" s="71"/>
      <c r="D3387" s="72"/>
    </row>
    <row r="3388" spans="3:4" x14ac:dyDescent="0.3">
      <c r="C3388" s="71"/>
      <c r="D3388" s="72"/>
    </row>
    <row r="3389" spans="3:4" x14ac:dyDescent="0.3">
      <c r="C3389" s="71"/>
      <c r="D3389" s="72"/>
    </row>
    <row r="3390" spans="3:4" x14ac:dyDescent="0.3">
      <c r="C3390" s="71"/>
      <c r="D3390" s="72"/>
    </row>
    <row r="3391" spans="3:4" x14ac:dyDescent="0.3">
      <c r="C3391" s="71"/>
      <c r="D3391" s="72"/>
    </row>
    <row r="3392" spans="3:4" x14ac:dyDescent="0.3">
      <c r="C3392" s="71"/>
      <c r="D3392" s="72"/>
    </row>
    <row r="3393" spans="3:4" x14ac:dyDescent="0.3">
      <c r="C3393" s="71"/>
      <c r="D3393" s="72"/>
    </row>
    <row r="3394" spans="3:4" x14ac:dyDescent="0.3">
      <c r="C3394" s="71"/>
      <c r="D3394" s="72"/>
    </row>
    <row r="3395" spans="3:4" x14ac:dyDescent="0.3">
      <c r="C3395" s="71"/>
      <c r="D3395" s="72"/>
    </row>
    <row r="3396" spans="3:4" x14ac:dyDescent="0.3">
      <c r="C3396" s="71"/>
      <c r="D3396" s="72"/>
    </row>
    <row r="3397" spans="3:4" x14ac:dyDescent="0.3">
      <c r="C3397" s="71"/>
      <c r="D3397" s="72"/>
    </row>
    <row r="3398" spans="3:4" x14ac:dyDescent="0.3">
      <c r="C3398" s="71"/>
      <c r="D3398" s="72"/>
    </row>
    <row r="3399" spans="3:4" x14ac:dyDescent="0.3">
      <c r="C3399" s="71"/>
      <c r="D3399" s="72"/>
    </row>
    <row r="3400" spans="3:4" x14ac:dyDescent="0.3">
      <c r="C3400" s="71"/>
      <c r="D3400" s="72"/>
    </row>
    <row r="3401" spans="3:4" x14ac:dyDescent="0.3">
      <c r="C3401" s="71"/>
      <c r="D3401" s="72"/>
    </row>
    <row r="3402" spans="3:4" x14ac:dyDescent="0.3">
      <c r="C3402" s="71"/>
      <c r="D3402" s="72"/>
    </row>
    <row r="3403" spans="3:4" x14ac:dyDescent="0.3">
      <c r="C3403" s="71"/>
      <c r="D3403" s="72"/>
    </row>
    <row r="3404" spans="3:4" x14ac:dyDescent="0.3">
      <c r="C3404" s="71"/>
      <c r="D3404" s="72"/>
    </row>
    <row r="3405" spans="3:4" x14ac:dyDescent="0.3">
      <c r="C3405" s="71"/>
      <c r="D3405" s="72"/>
    </row>
    <row r="3406" spans="3:4" x14ac:dyDescent="0.3">
      <c r="C3406" s="71"/>
      <c r="D3406" s="72"/>
    </row>
    <row r="3407" spans="3:4" x14ac:dyDescent="0.3">
      <c r="C3407" s="71"/>
      <c r="D3407" s="72"/>
    </row>
    <row r="3408" spans="3:4" x14ac:dyDescent="0.3">
      <c r="C3408" s="71"/>
      <c r="D3408" s="72"/>
    </row>
    <row r="3409" spans="3:4" x14ac:dyDescent="0.3">
      <c r="C3409" s="71"/>
      <c r="D3409" s="72"/>
    </row>
    <row r="3410" spans="3:4" x14ac:dyDescent="0.3">
      <c r="C3410" s="71"/>
      <c r="D3410" s="72"/>
    </row>
    <row r="3411" spans="3:4" x14ac:dyDescent="0.3">
      <c r="C3411" s="71"/>
      <c r="D3411" s="72"/>
    </row>
    <row r="3412" spans="3:4" x14ac:dyDescent="0.3">
      <c r="C3412" s="71"/>
      <c r="D3412" s="72"/>
    </row>
    <row r="3413" spans="3:4" x14ac:dyDescent="0.3">
      <c r="C3413" s="71"/>
      <c r="D3413" s="72"/>
    </row>
    <row r="3414" spans="3:4" x14ac:dyDescent="0.3">
      <c r="C3414" s="71"/>
      <c r="D3414" s="72"/>
    </row>
    <row r="3415" spans="3:4" x14ac:dyDescent="0.3">
      <c r="C3415" s="71"/>
      <c r="D3415" s="72"/>
    </row>
    <row r="3416" spans="3:4" x14ac:dyDescent="0.3">
      <c r="C3416" s="71"/>
      <c r="D3416" s="72"/>
    </row>
    <row r="3417" spans="3:4" x14ac:dyDescent="0.3">
      <c r="C3417" s="71"/>
      <c r="D3417" s="72"/>
    </row>
    <row r="3418" spans="3:4" x14ac:dyDescent="0.3">
      <c r="C3418" s="71"/>
      <c r="D3418" s="72"/>
    </row>
    <row r="3419" spans="3:4" x14ac:dyDescent="0.3">
      <c r="C3419" s="71"/>
      <c r="D3419" s="72"/>
    </row>
    <row r="3420" spans="3:4" x14ac:dyDescent="0.3">
      <c r="C3420" s="71"/>
      <c r="D3420" s="72"/>
    </row>
    <row r="3421" spans="3:4" x14ac:dyDescent="0.3">
      <c r="C3421" s="71"/>
      <c r="D3421" s="72"/>
    </row>
    <row r="3422" spans="3:4" x14ac:dyDescent="0.3">
      <c r="C3422" s="71"/>
      <c r="D3422" s="72"/>
    </row>
    <row r="3423" spans="3:4" x14ac:dyDescent="0.3">
      <c r="C3423" s="71"/>
      <c r="D3423" s="72"/>
    </row>
    <row r="3424" spans="3:4" x14ac:dyDescent="0.3">
      <c r="C3424" s="71"/>
      <c r="D3424" s="72"/>
    </row>
    <row r="3425" spans="3:4" x14ac:dyDescent="0.3">
      <c r="C3425" s="71"/>
      <c r="D3425" s="72"/>
    </row>
    <row r="3426" spans="3:4" x14ac:dyDescent="0.3">
      <c r="C3426" s="71"/>
      <c r="D3426" s="72"/>
    </row>
    <row r="3427" spans="3:4" x14ac:dyDescent="0.3">
      <c r="C3427" s="71"/>
      <c r="D3427" s="72"/>
    </row>
    <row r="3428" spans="3:4" x14ac:dyDescent="0.3">
      <c r="C3428" s="71"/>
      <c r="D3428" s="72"/>
    </row>
    <row r="3429" spans="3:4" x14ac:dyDescent="0.3">
      <c r="C3429" s="71"/>
      <c r="D3429" s="72"/>
    </row>
    <row r="3430" spans="3:4" x14ac:dyDescent="0.3">
      <c r="C3430" s="71"/>
      <c r="D3430" s="72"/>
    </row>
    <row r="3431" spans="3:4" x14ac:dyDescent="0.3">
      <c r="C3431" s="71"/>
      <c r="D3431" s="72"/>
    </row>
    <row r="3432" spans="3:4" x14ac:dyDescent="0.3">
      <c r="C3432" s="71"/>
      <c r="D3432" s="72"/>
    </row>
    <row r="3433" spans="3:4" x14ac:dyDescent="0.3">
      <c r="C3433" s="71"/>
      <c r="D3433" s="72"/>
    </row>
    <row r="3434" spans="3:4" x14ac:dyDescent="0.3">
      <c r="C3434" s="71"/>
      <c r="D3434" s="72"/>
    </row>
    <row r="3435" spans="3:4" x14ac:dyDescent="0.3">
      <c r="C3435" s="71"/>
      <c r="D3435" s="72"/>
    </row>
    <row r="3436" spans="3:4" x14ac:dyDescent="0.3">
      <c r="C3436" s="71"/>
      <c r="D3436" s="72"/>
    </row>
    <row r="3437" spans="3:4" x14ac:dyDescent="0.3">
      <c r="C3437" s="71"/>
      <c r="D3437" s="72"/>
    </row>
    <row r="3438" spans="3:4" x14ac:dyDescent="0.3">
      <c r="C3438" s="71"/>
      <c r="D3438" s="72"/>
    </row>
    <row r="3439" spans="3:4" x14ac:dyDescent="0.3">
      <c r="C3439" s="71"/>
      <c r="D3439" s="72"/>
    </row>
    <row r="3440" spans="3:4" x14ac:dyDescent="0.3">
      <c r="C3440" s="71"/>
      <c r="D3440" s="72"/>
    </row>
    <row r="3441" spans="3:4" x14ac:dyDescent="0.3">
      <c r="C3441" s="71"/>
      <c r="D3441" s="72"/>
    </row>
    <row r="3442" spans="3:4" x14ac:dyDescent="0.3">
      <c r="C3442" s="71"/>
      <c r="D3442" s="72"/>
    </row>
    <row r="3443" spans="3:4" x14ac:dyDescent="0.3">
      <c r="C3443" s="71"/>
      <c r="D3443" s="72"/>
    </row>
    <row r="3444" spans="3:4" x14ac:dyDescent="0.3">
      <c r="C3444" s="71"/>
      <c r="D3444" s="72"/>
    </row>
    <row r="3445" spans="3:4" x14ac:dyDescent="0.3">
      <c r="C3445" s="71"/>
      <c r="D3445" s="72"/>
    </row>
    <row r="3446" spans="3:4" x14ac:dyDescent="0.3">
      <c r="C3446" s="71"/>
      <c r="D3446" s="72"/>
    </row>
    <row r="3447" spans="3:4" x14ac:dyDescent="0.3">
      <c r="C3447" s="71"/>
      <c r="D3447" s="72"/>
    </row>
    <row r="3448" spans="3:4" x14ac:dyDescent="0.3">
      <c r="C3448" s="71"/>
      <c r="D3448" s="72"/>
    </row>
    <row r="3449" spans="3:4" x14ac:dyDescent="0.3">
      <c r="C3449" s="71"/>
      <c r="D3449" s="72"/>
    </row>
    <row r="3450" spans="3:4" x14ac:dyDescent="0.3">
      <c r="C3450" s="71"/>
      <c r="D3450" s="72"/>
    </row>
    <row r="3451" spans="3:4" x14ac:dyDescent="0.3">
      <c r="C3451" s="71"/>
      <c r="D3451" s="72"/>
    </row>
    <row r="3452" spans="3:4" x14ac:dyDescent="0.3">
      <c r="C3452" s="71"/>
      <c r="D3452" s="72"/>
    </row>
    <row r="3453" spans="3:4" x14ac:dyDescent="0.3">
      <c r="C3453" s="71"/>
      <c r="D3453" s="72"/>
    </row>
    <row r="3454" spans="3:4" x14ac:dyDescent="0.3">
      <c r="C3454" s="71"/>
      <c r="D3454" s="72"/>
    </row>
    <row r="3455" spans="3:4" x14ac:dyDescent="0.3">
      <c r="C3455" s="71"/>
      <c r="D3455" s="72"/>
    </row>
    <row r="3456" spans="3:4" x14ac:dyDescent="0.3">
      <c r="C3456" s="71"/>
      <c r="D3456" s="72"/>
    </row>
    <row r="3457" spans="3:4" x14ac:dyDescent="0.3">
      <c r="C3457" s="71"/>
      <c r="D3457" s="72"/>
    </row>
    <row r="3458" spans="3:4" x14ac:dyDescent="0.3">
      <c r="C3458" s="71"/>
      <c r="D3458" s="72"/>
    </row>
    <row r="3459" spans="3:4" x14ac:dyDescent="0.3">
      <c r="C3459" s="71"/>
      <c r="D3459" s="72"/>
    </row>
    <row r="3460" spans="3:4" x14ac:dyDescent="0.3">
      <c r="C3460" s="71"/>
      <c r="D3460" s="72"/>
    </row>
    <row r="3461" spans="3:4" x14ac:dyDescent="0.3">
      <c r="C3461" s="71"/>
      <c r="D3461" s="72"/>
    </row>
    <row r="3462" spans="3:4" x14ac:dyDescent="0.3">
      <c r="C3462" s="71"/>
      <c r="D3462" s="72"/>
    </row>
    <row r="3463" spans="3:4" x14ac:dyDescent="0.3">
      <c r="C3463" s="71"/>
      <c r="D3463" s="72"/>
    </row>
    <row r="3464" spans="3:4" x14ac:dyDescent="0.3">
      <c r="C3464" s="71"/>
      <c r="D3464" s="72"/>
    </row>
    <row r="3465" spans="3:4" x14ac:dyDescent="0.3">
      <c r="C3465" s="71"/>
      <c r="D3465" s="72"/>
    </row>
    <row r="3466" spans="3:4" x14ac:dyDescent="0.3">
      <c r="C3466" s="71"/>
      <c r="D3466" s="72"/>
    </row>
    <row r="3467" spans="3:4" x14ac:dyDescent="0.3">
      <c r="C3467" s="71"/>
      <c r="D3467" s="72"/>
    </row>
    <row r="3468" spans="3:4" x14ac:dyDescent="0.3">
      <c r="C3468" s="71"/>
      <c r="D3468" s="72"/>
    </row>
    <row r="3469" spans="3:4" x14ac:dyDescent="0.3">
      <c r="C3469" s="71"/>
      <c r="D3469" s="72"/>
    </row>
    <row r="3470" spans="3:4" x14ac:dyDescent="0.3">
      <c r="C3470" s="71"/>
      <c r="D3470" s="72"/>
    </row>
    <row r="3471" spans="3:4" x14ac:dyDescent="0.3">
      <c r="C3471" s="71"/>
      <c r="D3471" s="72"/>
    </row>
    <row r="3472" spans="3:4" x14ac:dyDescent="0.3">
      <c r="C3472" s="71"/>
      <c r="D3472" s="72"/>
    </row>
    <row r="3473" spans="3:4" x14ac:dyDescent="0.3">
      <c r="C3473" s="71"/>
      <c r="D3473" s="72"/>
    </row>
    <row r="3474" spans="3:4" x14ac:dyDescent="0.3">
      <c r="C3474" s="71"/>
      <c r="D3474" s="72"/>
    </row>
    <row r="3475" spans="3:4" x14ac:dyDescent="0.3">
      <c r="C3475" s="71"/>
      <c r="D3475" s="72"/>
    </row>
    <row r="3476" spans="3:4" x14ac:dyDescent="0.3">
      <c r="C3476" s="71"/>
      <c r="D3476" s="72"/>
    </row>
    <row r="3477" spans="3:4" x14ac:dyDescent="0.3">
      <c r="C3477" s="71"/>
      <c r="D3477" s="72"/>
    </row>
    <row r="3478" spans="3:4" x14ac:dyDescent="0.3">
      <c r="C3478" s="71"/>
      <c r="D3478" s="72"/>
    </row>
    <row r="3479" spans="3:4" x14ac:dyDescent="0.3">
      <c r="C3479" s="71"/>
      <c r="D3479" s="72"/>
    </row>
    <row r="3480" spans="3:4" x14ac:dyDescent="0.3">
      <c r="C3480" s="71"/>
      <c r="D3480" s="72"/>
    </row>
    <row r="3481" spans="3:4" x14ac:dyDescent="0.3">
      <c r="C3481" s="71"/>
      <c r="D3481" s="72"/>
    </row>
    <row r="3482" spans="3:4" x14ac:dyDescent="0.3">
      <c r="C3482" s="71"/>
      <c r="D3482" s="72"/>
    </row>
    <row r="3483" spans="3:4" x14ac:dyDescent="0.3">
      <c r="C3483" s="71"/>
      <c r="D3483" s="72"/>
    </row>
    <row r="3484" spans="3:4" x14ac:dyDescent="0.3">
      <c r="C3484" s="71"/>
      <c r="D3484" s="72"/>
    </row>
    <row r="3485" spans="3:4" x14ac:dyDescent="0.3">
      <c r="C3485" s="71"/>
      <c r="D3485" s="72"/>
    </row>
    <row r="3486" spans="3:4" x14ac:dyDescent="0.3">
      <c r="C3486" s="71"/>
      <c r="D3486" s="72"/>
    </row>
    <row r="3487" spans="3:4" x14ac:dyDescent="0.3">
      <c r="C3487" s="71"/>
      <c r="D3487" s="72"/>
    </row>
    <row r="3488" spans="3:4" x14ac:dyDescent="0.3">
      <c r="C3488" s="71"/>
      <c r="D3488" s="72"/>
    </row>
    <row r="3489" spans="3:4" x14ac:dyDescent="0.3">
      <c r="C3489" s="71"/>
      <c r="D3489" s="72"/>
    </row>
    <row r="3490" spans="3:4" x14ac:dyDescent="0.3">
      <c r="C3490" s="71"/>
      <c r="D3490" s="72"/>
    </row>
    <row r="3491" spans="3:4" x14ac:dyDescent="0.3">
      <c r="C3491" s="71"/>
      <c r="D3491" s="72"/>
    </row>
    <row r="3492" spans="3:4" x14ac:dyDescent="0.3">
      <c r="C3492" s="71"/>
      <c r="D3492" s="72"/>
    </row>
    <row r="3493" spans="3:4" x14ac:dyDescent="0.3">
      <c r="C3493" s="71"/>
      <c r="D3493" s="72"/>
    </row>
    <row r="3494" spans="3:4" x14ac:dyDescent="0.3">
      <c r="C3494" s="71"/>
      <c r="D3494" s="72"/>
    </row>
    <row r="3495" spans="3:4" x14ac:dyDescent="0.3">
      <c r="C3495" s="71"/>
      <c r="D3495" s="72"/>
    </row>
    <row r="3496" spans="3:4" x14ac:dyDescent="0.3">
      <c r="C3496" s="71"/>
      <c r="D3496" s="72"/>
    </row>
    <row r="3497" spans="3:4" x14ac:dyDescent="0.3">
      <c r="C3497" s="71"/>
      <c r="D3497" s="72"/>
    </row>
    <row r="3498" spans="3:4" x14ac:dyDescent="0.3">
      <c r="C3498" s="71"/>
      <c r="D3498" s="72"/>
    </row>
    <row r="3499" spans="3:4" x14ac:dyDescent="0.3">
      <c r="C3499" s="71"/>
      <c r="D3499" s="72"/>
    </row>
    <row r="3500" spans="3:4" x14ac:dyDescent="0.3">
      <c r="C3500" s="71"/>
      <c r="D3500" s="72"/>
    </row>
    <row r="3501" spans="3:4" x14ac:dyDescent="0.3">
      <c r="C3501" s="71"/>
      <c r="D3501" s="72"/>
    </row>
    <row r="3502" spans="3:4" x14ac:dyDescent="0.3">
      <c r="C3502" s="71"/>
      <c r="D3502" s="72"/>
    </row>
    <row r="3503" spans="3:4" x14ac:dyDescent="0.3">
      <c r="C3503" s="71"/>
      <c r="D3503" s="72"/>
    </row>
    <row r="3504" spans="3:4" x14ac:dyDescent="0.3">
      <c r="C3504" s="71"/>
      <c r="D3504" s="72"/>
    </row>
    <row r="3505" spans="3:4" x14ac:dyDescent="0.3">
      <c r="C3505" s="71"/>
      <c r="D3505" s="72"/>
    </row>
    <row r="3506" spans="3:4" x14ac:dyDescent="0.3">
      <c r="C3506" s="71"/>
      <c r="D3506" s="72"/>
    </row>
    <row r="3507" spans="3:4" x14ac:dyDescent="0.3">
      <c r="C3507" s="71"/>
      <c r="D3507" s="72"/>
    </row>
    <row r="3508" spans="3:4" x14ac:dyDescent="0.3">
      <c r="C3508" s="71"/>
      <c r="D3508" s="72"/>
    </row>
    <row r="3509" spans="3:4" x14ac:dyDescent="0.3">
      <c r="C3509" s="71"/>
      <c r="D3509" s="72"/>
    </row>
    <row r="3510" spans="3:4" x14ac:dyDescent="0.3">
      <c r="C3510" s="71"/>
      <c r="D3510" s="72"/>
    </row>
    <row r="3511" spans="3:4" x14ac:dyDescent="0.3">
      <c r="C3511" s="71"/>
      <c r="D3511" s="72"/>
    </row>
    <row r="3512" spans="3:4" x14ac:dyDescent="0.3">
      <c r="C3512" s="71"/>
      <c r="D3512" s="72"/>
    </row>
    <row r="3513" spans="3:4" x14ac:dyDescent="0.3">
      <c r="C3513" s="71"/>
      <c r="D3513" s="72"/>
    </row>
    <row r="3514" spans="3:4" x14ac:dyDescent="0.3">
      <c r="C3514" s="71"/>
      <c r="D3514" s="72"/>
    </row>
    <row r="3515" spans="3:4" x14ac:dyDescent="0.3">
      <c r="C3515" s="71"/>
      <c r="D3515" s="72"/>
    </row>
    <row r="3516" spans="3:4" x14ac:dyDescent="0.3">
      <c r="C3516" s="71"/>
      <c r="D3516" s="72"/>
    </row>
    <row r="3517" spans="3:4" x14ac:dyDescent="0.3">
      <c r="C3517" s="71"/>
      <c r="D3517" s="72"/>
    </row>
    <row r="3518" spans="3:4" x14ac:dyDescent="0.3">
      <c r="C3518" s="71"/>
      <c r="D3518" s="72"/>
    </row>
    <row r="3519" spans="3:4" x14ac:dyDescent="0.3">
      <c r="C3519" s="71"/>
      <c r="D3519" s="72"/>
    </row>
    <row r="3520" spans="3:4" x14ac:dyDescent="0.3">
      <c r="C3520" s="71"/>
      <c r="D3520" s="72"/>
    </row>
    <row r="3521" spans="3:4" x14ac:dyDescent="0.3">
      <c r="C3521" s="71"/>
      <c r="D3521" s="72"/>
    </row>
    <row r="3522" spans="3:4" x14ac:dyDescent="0.3">
      <c r="C3522" s="71"/>
      <c r="D3522" s="72"/>
    </row>
    <row r="3523" spans="3:4" x14ac:dyDescent="0.3">
      <c r="C3523" s="71"/>
      <c r="D3523" s="72"/>
    </row>
    <row r="3524" spans="3:4" x14ac:dyDescent="0.3">
      <c r="C3524" s="71"/>
      <c r="D3524" s="72"/>
    </row>
    <row r="3525" spans="3:4" x14ac:dyDescent="0.3">
      <c r="C3525" s="71"/>
      <c r="D3525" s="72"/>
    </row>
    <row r="3526" spans="3:4" x14ac:dyDescent="0.3">
      <c r="C3526" s="71"/>
      <c r="D3526" s="72"/>
    </row>
    <row r="3527" spans="3:4" x14ac:dyDescent="0.3">
      <c r="C3527" s="71"/>
      <c r="D3527" s="72"/>
    </row>
    <row r="3528" spans="3:4" x14ac:dyDescent="0.3">
      <c r="C3528" s="71"/>
      <c r="D3528" s="72"/>
    </row>
    <row r="3529" spans="3:4" x14ac:dyDescent="0.3">
      <c r="C3529" s="71"/>
      <c r="D3529" s="72"/>
    </row>
    <row r="3530" spans="3:4" x14ac:dyDescent="0.3">
      <c r="C3530" s="71"/>
      <c r="D3530" s="72"/>
    </row>
    <row r="3531" spans="3:4" x14ac:dyDescent="0.3">
      <c r="C3531" s="71"/>
      <c r="D3531" s="72"/>
    </row>
    <row r="3532" spans="3:4" x14ac:dyDescent="0.3">
      <c r="C3532" s="71"/>
      <c r="D3532" s="72"/>
    </row>
    <row r="3533" spans="3:4" x14ac:dyDescent="0.3">
      <c r="C3533" s="71"/>
      <c r="D3533" s="72"/>
    </row>
    <row r="3534" spans="3:4" x14ac:dyDescent="0.3">
      <c r="C3534" s="71"/>
      <c r="D3534" s="72"/>
    </row>
    <row r="3535" spans="3:4" x14ac:dyDescent="0.3">
      <c r="C3535" s="71"/>
      <c r="D3535" s="72"/>
    </row>
    <row r="3536" spans="3:4" x14ac:dyDescent="0.3">
      <c r="C3536" s="71"/>
      <c r="D3536" s="72"/>
    </row>
    <row r="3537" spans="3:4" x14ac:dyDescent="0.3">
      <c r="C3537" s="71"/>
      <c r="D3537" s="72"/>
    </row>
    <row r="3538" spans="3:4" x14ac:dyDescent="0.3">
      <c r="C3538" s="71"/>
      <c r="D3538" s="72"/>
    </row>
    <row r="3539" spans="3:4" x14ac:dyDescent="0.3">
      <c r="C3539" s="71"/>
      <c r="D3539" s="72"/>
    </row>
    <row r="3540" spans="3:4" x14ac:dyDescent="0.3">
      <c r="C3540" s="71"/>
      <c r="D3540" s="72"/>
    </row>
    <row r="3541" spans="3:4" x14ac:dyDescent="0.3">
      <c r="C3541" s="71"/>
      <c r="D3541" s="72"/>
    </row>
    <row r="3542" spans="3:4" x14ac:dyDescent="0.3">
      <c r="C3542" s="71"/>
      <c r="D3542" s="72"/>
    </row>
    <row r="3543" spans="3:4" x14ac:dyDescent="0.3">
      <c r="C3543" s="71"/>
      <c r="D3543" s="72"/>
    </row>
    <row r="3544" spans="3:4" x14ac:dyDescent="0.3">
      <c r="C3544" s="71"/>
      <c r="D3544" s="72"/>
    </row>
    <row r="3545" spans="3:4" x14ac:dyDescent="0.3">
      <c r="C3545" s="71"/>
      <c r="D3545" s="72"/>
    </row>
    <row r="3546" spans="3:4" x14ac:dyDescent="0.3">
      <c r="C3546" s="71"/>
      <c r="D3546" s="72"/>
    </row>
    <row r="3547" spans="3:4" x14ac:dyDescent="0.3">
      <c r="C3547" s="71"/>
      <c r="D3547" s="72"/>
    </row>
    <row r="3548" spans="3:4" x14ac:dyDescent="0.3">
      <c r="C3548" s="71"/>
      <c r="D3548" s="72"/>
    </row>
    <row r="3549" spans="3:4" x14ac:dyDescent="0.3">
      <c r="C3549" s="71"/>
      <c r="D3549" s="72"/>
    </row>
    <row r="3550" spans="3:4" x14ac:dyDescent="0.3">
      <c r="C3550" s="71"/>
      <c r="D3550" s="72"/>
    </row>
    <row r="3551" spans="3:4" x14ac:dyDescent="0.3">
      <c r="C3551" s="71"/>
      <c r="D3551" s="72"/>
    </row>
    <row r="3552" spans="3:4" x14ac:dyDescent="0.3">
      <c r="C3552" s="71"/>
      <c r="D3552" s="72"/>
    </row>
    <row r="3553" spans="3:4" x14ac:dyDescent="0.3">
      <c r="C3553" s="71"/>
      <c r="D3553" s="72"/>
    </row>
    <row r="3554" spans="3:4" x14ac:dyDescent="0.3">
      <c r="C3554" s="71"/>
      <c r="D3554" s="72"/>
    </row>
    <row r="3555" spans="3:4" x14ac:dyDescent="0.3">
      <c r="C3555" s="71"/>
      <c r="D3555" s="72"/>
    </row>
    <row r="3556" spans="3:4" x14ac:dyDescent="0.3">
      <c r="C3556" s="71"/>
      <c r="D3556" s="72"/>
    </row>
    <row r="3557" spans="3:4" x14ac:dyDescent="0.3">
      <c r="C3557" s="71"/>
      <c r="D3557" s="72"/>
    </row>
    <row r="3558" spans="3:4" x14ac:dyDescent="0.3">
      <c r="C3558" s="71"/>
      <c r="D3558" s="72"/>
    </row>
    <row r="3559" spans="3:4" x14ac:dyDescent="0.3">
      <c r="C3559" s="71"/>
      <c r="D3559" s="72"/>
    </row>
    <row r="3560" spans="3:4" x14ac:dyDescent="0.3">
      <c r="C3560" s="71"/>
      <c r="D3560" s="72"/>
    </row>
    <row r="3561" spans="3:4" x14ac:dyDescent="0.3">
      <c r="C3561" s="71"/>
      <c r="D3561" s="72"/>
    </row>
    <row r="3562" spans="3:4" x14ac:dyDescent="0.3">
      <c r="C3562" s="71"/>
      <c r="D3562" s="72"/>
    </row>
    <row r="3563" spans="3:4" x14ac:dyDescent="0.3">
      <c r="C3563" s="71"/>
      <c r="D3563" s="72"/>
    </row>
    <row r="3564" spans="3:4" x14ac:dyDescent="0.3">
      <c r="C3564" s="71"/>
      <c r="D3564" s="72"/>
    </row>
    <row r="3565" spans="3:4" x14ac:dyDescent="0.3">
      <c r="C3565" s="71"/>
      <c r="D3565" s="72"/>
    </row>
    <row r="3566" spans="3:4" x14ac:dyDescent="0.3">
      <c r="C3566" s="71"/>
      <c r="D3566" s="72"/>
    </row>
    <row r="3567" spans="3:4" x14ac:dyDescent="0.3">
      <c r="C3567" s="71"/>
      <c r="D3567" s="72"/>
    </row>
    <row r="3568" spans="3:4" x14ac:dyDescent="0.3">
      <c r="C3568" s="71"/>
      <c r="D3568" s="72"/>
    </row>
    <row r="3569" spans="3:4" x14ac:dyDescent="0.3">
      <c r="C3569" s="71"/>
      <c r="D3569" s="72"/>
    </row>
    <row r="3570" spans="3:4" x14ac:dyDescent="0.3">
      <c r="C3570" s="71"/>
      <c r="D3570" s="72"/>
    </row>
    <row r="3571" spans="3:4" x14ac:dyDescent="0.3">
      <c r="C3571" s="71"/>
      <c r="D3571" s="72"/>
    </row>
    <row r="3572" spans="3:4" x14ac:dyDescent="0.3">
      <c r="C3572" s="71"/>
      <c r="D3572" s="72"/>
    </row>
    <row r="3573" spans="3:4" x14ac:dyDescent="0.3">
      <c r="C3573" s="71"/>
      <c r="D3573" s="72"/>
    </row>
    <row r="3574" spans="3:4" x14ac:dyDescent="0.3">
      <c r="C3574" s="71"/>
      <c r="D3574" s="72"/>
    </row>
    <row r="3575" spans="3:4" x14ac:dyDescent="0.3">
      <c r="C3575" s="71"/>
      <c r="D3575" s="72"/>
    </row>
    <row r="3576" spans="3:4" x14ac:dyDescent="0.3">
      <c r="C3576" s="71"/>
      <c r="D3576" s="72"/>
    </row>
    <row r="3577" spans="3:4" x14ac:dyDescent="0.3">
      <c r="C3577" s="71"/>
      <c r="D3577" s="72"/>
    </row>
    <row r="3578" spans="3:4" x14ac:dyDescent="0.3">
      <c r="C3578" s="71"/>
      <c r="D3578" s="72"/>
    </row>
    <row r="3579" spans="3:4" x14ac:dyDescent="0.3">
      <c r="C3579" s="71"/>
      <c r="D3579" s="72"/>
    </row>
    <row r="3580" spans="3:4" x14ac:dyDescent="0.3">
      <c r="C3580" s="71"/>
      <c r="D3580" s="72"/>
    </row>
    <row r="3581" spans="3:4" x14ac:dyDescent="0.3">
      <c r="C3581" s="71"/>
      <c r="D3581" s="72"/>
    </row>
    <row r="3582" spans="3:4" x14ac:dyDescent="0.3">
      <c r="C3582" s="71"/>
      <c r="D3582" s="72"/>
    </row>
    <row r="3583" spans="3:4" x14ac:dyDescent="0.3">
      <c r="C3583" s="71"/>
      <c r="D3583" s="72"/>
    </row>
    <row r="3584" spans="3:4" x14ac:dyDescent="0.3">
      <c r="C3584" s="71"/>
      <c r="D3584" s="72"/>
    </row>
    <row r="3585" spans="3:4" x14ac:dyDescent="0.3">
      <c r="C3585" s="71"/>
      <c r="D3585" s="72"/>
    </row>
    <row r="3586" spans="3:4" x14ac:dyDescent="0.3">
      <c r="C3586" s="71"/>
      <c r="D3586" s="72"/>
    </row>
    <row r="3587" spans="3:4" x14ac:dyDescent="0.3">
      <c r="C3587" s="71"/>
      <c r="D3587" s="72"/>
    </row>
    <row r="3588" spans="3:4" x14ac:dyDescent="0.3">
      <c r="C3588" s="71"/>
      <c r="D3588" s="72"/>
    </row>
    <row r="3589" spans="3:4" x14ac:dyDescent="0.3">
      <c r="C3589" s="71"/>
      <c r="D3589" s="72"/>
    </row>
    <row r="3590" spans="3:4" x14ac:dyDescent="0.3">
      <c r="C3590" s="71"/>
      <c r="D3590" s="72"/>
    </row>
    <row r="3591" spans="3:4" x14ac:dyDescent="0.3">
      <c r="C3591" s="71"/>
      <c r="D3591" s="72"/>
    </row>
    <row r="3592" spans="3:4" x14ac:dyDescent="0.3">
      <c r="C3592" s="71"/>
      <c r="D3592" s="72"/>
    </row>
    <row r="3593" spans="3:4" x14ac:dyDescent="0.3">
      <c r="C3593" s="71"/>
      <c r="D3593" s="72"/>
    </row>
    <row r="3594" spans="3:4" x14ac:dyDescent="0.3">
      <c r="C3594" s="71"/>
      <c r="D3594" s="72"/>
    </row>
    <row r="3595" spans="3:4" x14ac:dyDescent="0.3">
      <c r="C3595" s="71"/>
      <c r="D3595" s="72"/>
    </row>
    <row r="3596" spans="3:4" x14ac:dyDescent="0.3">
      <c r="C3596" s="71"/>
      <c r="D3596" s="72"/>
    </row>
    <row r="3597" spans="3:4" x14ac:dyDescent="0.3">
      <c r="C3597" s="71"/>
      <c r="D3597" s="72"/>
    </row>
    <row r="3598" spans="3:4" x14ac:dyDescent="0.3">
      <c r="C3598" s="71"/>
      <c r="D3598" s="72"/>
    </row>
    <row r="3599" spans="3:4" x14ac:dyDescent="0.3">
      <c r="C3599" s="71"/>
      <c r="D3599" s="72"/>
    </row>
    <row r="3600" spans="3:4" x14ac:dyDescent="0.3">
      <c r="C3600" s="71"/>
      <c r="D3600" s="72"/>
    </row>
    <row r="3601" spans="3:4" x14ac:dyDescent="0.3">
      <c r="C3601" s="71"/>
      <c r="D3601" s="72"/>
    </row>
    <row r="3602" spans="3:4" x14ac:dyDescent="0.3">
      <c r="C3602" s="71"/>
      <c r="D3602" s="72"/>
    </row>
    <row r="3603" spans="3:4" x14ac:dyDescent="0.3">
      <c r="C3603" s="71"/>
      <c r="D3603" s="72"/>
    </row>
    <row r="3604" spans="3:4" x14ac:dyDescent="0.3">
      <c r="C3604" s="71"/>
      <c r="D3604" s="72"/>
    </row>
    <row r="3605" spans="3:4" x14ac:dyDescent="0.3">
      <c r="C3605" s="71"/>
      <c r="D3605" s="72"/>
    </row>
    <row r="3606" spans="3:4" x14ac:dyDescent="0.3">
      <c r="C3606" s="71"/>
      <c r="D3606" s="72"/>
    </row>
    <row r="3607" spans="3:4" x14ac:dyDescent="0.3">
      <c r="C3607" s="71"/>
      <c r="D3607" s="72"/>
    </row>
    <row r="3608" spans="3:4" x14ac:dyDescent="0.3">
      <c r="C3608" s="71"/>
      <c r="D3608" s="72"/>
    </row>
    <row r="3609" spans="3:4" x14ac:dyDescent="0.3">
      <c r="C3609" s="71"/>
      <c r="D3609" s="72"/>
    </row>
    <row r="3610" spans="3:4" x14ac:dyDescent="0.3">
      <c r="C3610" s="71"/>
      <c r="D3610" s="72"/>
    </row>
    <row r="3611" spans="3:4" x14ac:dyDescent="0.3">
      <c r="C3611" s="71"/>
      <c r="D3611" s="72"/>
    </row>
    <row r="3612" spans="3:4" x14ac:dyDescent="0.3">
      <c r="C3612" s="71"/>
      <c r="D3612" s="72"/>
    </row>
    <row r="3613" spans="3:4" x14ac:dyDescent="0.3">
      <c r="C3613" s="71"/>
      <c r="D3613" s="72"/>
    </row>
    <row r="3614" spans="3:4" x14ac:dyDescent="0.3">
      <c r="C3614" s="71"/>
      <c r="D3614" s="72"/>
    </row>
    <row r="3615" spans="3:4" x14ac:dyDescent="0.3">
      <c r="C3615" s="71"/>
      <c r="D3615" s="72"/>
    </row>
    <row r="3616" spans="3:4" x14ac:dyDescent="0.3">
      <c r="C3616" s="71"/>
      <c r="D3616" s="72"/>
    </row>
    <row r="3617" spans="3:4" x14ac:dyDescent="0.3">
      <c r="C3617" s="71"/>
      <c r="D3617" s="72"/>
    </row>
    <row r="3618" spans="3:4" x14ac:dyDescent="0.3">
      <c r="C3618" s="71"/>
      <c r="D3618" s="72"/>
    </row>
    <row r="3619" spans="3:4" x14ac:dyDescent="0.3">
      <c r="C3619" s="71"/>
      <c r="D3619" s="72"/>
    </row>
    <row r="3620" spans="3:4" x14ac:dyDescent="0.3">
      <c r="C3620" s="71"/>
      <c r="D3620" s="72"/>
    </row>
    <row r="3621" spans="3:4" x14ac:dyDescent="0.3">
      <c r="C3621" s="71"/>
      <c r="D3621" s="72"/>
    </row>
    <row r="3622" spans="3:4" x14ac:dyDescent="0.3">
      <c r="C3622" s="71"/>
      <c r="D3622" s="72"/>
    </row>
    <row r="3623" spans="3:4" x14ac:dyDescent="0.3">
      <c r="C3623" s="71"/>
      <c r="D3623" s="72"/>
    </row>
    <row r="3624" spans="3:4" x14ac:dyDescent="0.3">
      <c r="C3624" s="71"/>
      <c r="D3624" s="72"/>
    </row>
    <row r="3625" spans="3:4" x14ac:dyDescent="0.3">
      <c r="C3625" s="71"/>
      <c r="D3625" s="72"/>
    </row>
    <row r="3626" spans="3:4" x14ac:dyDescent="0.3">
      <c r="C3626" s="71"/>
      <c r="D3626" s="72"/>
    </row>
    <row r="3627" spans="3:4" x14ac:dyDescent="0.3">
      <c r="C3627" s="71"/>
      <c r="D3627" s="72"/>
    </row>
    <row r="3628" spans="3:4" x14ac:dyDescent="0.3">
      <c r="C3628" s="71"/>
      <c r="D3628" s="72"/>
    </row>
    <row r="3629" spans="3:4" x14ac:dyDescent="0.3">
      <c r="C3629" s="71"/>
      <c r="D3629" s="72"/>
    </row>
    <row r="3630" spans="3:4" x14ac:dyDescent="0.3">
      <c r="C3630" s="71"/>
      <c r="D3630" s="72"/>
    </row>
    <row r="3631" spans="3:4" x14ac:dyDescent="0.3">
      <c r="C3631" s="71"/>
      <c r="D3631" s="72"/>
    </row>
    <row r="3632" spans="3:4" x14ac:dyDescent="0.3">
      <c r="C3632" s="71"/>
      <c r="D3632" s="72"/>
    </row>
    <row r="3633" spans="3:4" x14ac:dyDescent="0.3">
      <c r="C3633" s="71"/>
      <c r="D3633" s="72"/>
    </row>
    <row r="3634" spans="3:4" x14ac:dyDescent="0.3">
      <c r="C3634" s="71"/>
      <c r="D3634" s="72"/>
    </row>
    <row r="3635" spans="3:4" x14ac:dyDescent="0.3">
      <c r="C3635" s="71"/>
      <c r="D3635" s="72"/>
    </row>
    <row r="3636" spans="3:4" x14ac:dyDescent="0.3">
      <c r="C3636" s="71"/>
      <c r="D3636" s="72"/>
    </row>
    <row r="3637" spans="3:4" x14ac:dyDescent="0.3">
      <c r="C3637" s="71"/>
      <c r="D3637" s="72"/>
    </row>
    <row r="3638" spans="3:4" x14ac:dyDescent="0.3">
      <c r="C3638" s="71"/>
      <c r="D3638" s="72"/>
    </row>
    <row r="3639" spans="3:4" x14ac:dyDescent="0.3">
      <c r="C3639" s="71"/>
      <c r="D3639" s="72"/>
    </row>
    <row r="3640" spans="3:4" x14ac:dyDescent="0.3">
      <c r="C3640" s="71"/>
      <c r="D3640" s="72"/>
    </row>
    <row r="3641" spans="3:4" x14ac:dyDescent="0.3">
      <c r="C3641" s="71"/>
      <c r="D3641" s="72"/>
    </row>
    <row r="3642" spans="3:4" x14ac:dyDescent="0.3">
      <c r="C3642" s="71"/>
      <c r="D3642" s="72"/>
    </row>
    <row r="3643" spans="3:4" x14ac:dyDescent="0.3">
      <c r="C3643" s="71"/>
      <c r="D3643" s="72"/>
    </row>
    <row r="3644" spans="3:4" x14ac:dyDescent="0.3">
      <c r="C3644" s="71"/>
      <c r="D3644" s="72"/>
    </row>
    <row r="3645" spans="3:4" x14ac:dyDescent="0.3">
      <c r="C3645" s="71"/>
      <c r="D3645" s="72"/>
    </row>
    <row r="3646" spans="3:4" x14ac:dyDescent="0.3">
      <c r="C3646" s="71"/>
      <c r="D3646" s="72"/>
    </row>
    <row r="3647" spans="3:4" x14ac:dyDescent="0.3">
      <c r="C3647" s="71"/>
      <c r="D3647" s="72"/>
    </row>
    <row r="3648" spans="3:4" x14ac:dyDescent="0.3">
      <c r="C3648" s="71"/>
      <c r="D3648" s="72"/>
    </row>
    <row r="3649" spans="3:4" x14ac:dyDescent="0.3">
      <c r="C3649" s="71"/>
      <c r="D3649" s="72"/>
    </row>
    <row r="3650" spans="3:4" x14ac:dyDescent="0.3">
      <c r="C3650" s="71"/>
      <c r="D3650" s="72"/>
    </row>
    <row r="3651" spans="3:4" x14ac:dyDescent="0.3">
      <c r="C3651" s="71"/>
      <c r="D3651" s="72"/>
    </row>
    <row r="3652" spans="3:4" x14ac:dyDescent="0.3">
      <c r="C3652" s="71"/>
      <c r="D3652" s="72"/>
    </row>
    <row r="3653" spans="3:4" x14ac:dyDescent="0.3">
      <c r="C3653" s="71"/>
      <c r="D3653" s="72"/>
    </row>
    <row r="3654" spans="3:4" x14ac:dyDescent="0.3">
      <c r="C3654" s="71"/>
      <c r="D3654" s="72"/>
    </row>
    <row r="3655" spans="3:4" x14ac:dyDescent="0.3">
      <c r="C3655" s="71"/>
      <c r="D3655" s="72"/>
    </row>
    <row r="3656" spans="3:4" x14ac:dyDescent="0.3">
      <c r="C3656" s="71"/>
      <c r="D3656" s="72"/>
    </row>
    <row r="3657" spans="3:4" x14ac:dyDescent="0.3">
      <c r="C3657" s="71"/>
      <c r="D3657" s="72"/>
    </row>
    <row r="3658" spans="3:4" x14ac:dyDescent="0.3">
      <c r="C3658" s="71"/>
      <c r="D3658" s="72"/>
    </row>
    <row r="3659" spans="3:4" x14ac:dyDescent="0.3">
      <c r="C3659" s="71"/>
      <c r="D3659" s="72"/>
    </row>
    <row r="3660" spans="3:4" x14ac:dyDescent="0.3">
      <c r="C3660" s="71"/>
      <c r="D3660" s="72"/>
    </row>
    <row r="3661" spans="3:4" x14ac:dyDescent="0.3">
      <c r="C3661" s="71"/>
      <c r="D3661" s="72"/>
    </row>
    <row r="3662" spans="3:4" x14ac:dyDescent="0.3">
      <c r="C3662" s="71"/>
      <c r="D3662" s="72"/>
    </row>
    <row r="3663" spans="3:4" x14ac:dyDescent="0.3">
      <c r="C3663" s="71"/>
      <c r="D3663" s="72"/>
    </row>
    <row r="3664" spans="3:4" x14ac:dyDescent="0.3">
      <c r="C3664" s="71"/>
      <c r="D3664" s="72"/>
    </row>
    <row r="3665" spans="3:4" x14ac:dyDescent="0.3">
      <c r="C3665" s="71"/>
      <c r="D3665" s="72"/>
    </row>
    <row r="3666" spans="3:4" x14ac:dyDescent="0.3">
      <c r="C3666" s="71"/>
      <c r="D3666" s="72"/>
    </row>
    <row r="3667" spans="3:4" x14ac:dyDescent="0.3">
      <c r="C3667" s="71"/>
      <c r="D3667" s="72"/>
    </row>
    <row r="3668" spans="3:4" x14ac:dyDescent="0.3">
      <c r="C3668" s="71"/>
      <c r="D3668" s="72"/>
    </row>
    <row r="3669" spans="3:4" x14ac:dyDescent="0.3">
      <c r="C3669" s="71"/>
      <c r="D3669" s="72"/>
    </row>
    <row r="3670" spans="3:4" x14ac:dyDescent="0.3">
      <c r="C3670" s="71"/>
      <c r="D3670" s="72"/>
    </row>
    <row r="3671" spans="3:4" x14ac:dyDescent="0.3">
      <c r="C3671" s="71"/>
      <c r="D3671" s="72"/>
    </row>
    <row r="3672" spans="3:4" x14ac:dyDescent="0.3">
      <c r="C3672" s="71"/>
      <c r="D3672" s="72"/>
    </row>
    <row r="3673" spans="3:4" x14ac:dyDescent="0.3">
      <c r="C3673" s="71"/>
      <c r="D3673" s="72"/>
    </row>
    <row r="3674" spans="3:4" x14ac:dyDescent="0.3">
      <c r="C3674" s="71"/>
      <c r="D3674" s="72"/>
    </row>
    <row r="3675" spans="3:4" x14ac:dyDescent="0.3">
      <c r="C3675" s="71"/>
      <c r="D3675" s="72"/>
    </row>
    <row r="3676" spans="3:4" x14ac:dyDescent="0.3">
      <c r="C3676" s="71"/>
      <c r="D3676" s="72"/>
    </row>
    <row r="3677" spans="3:4" x14ac:dyDescent="0.3">
      <c r="C3677" s="71"/>
      <c r="D3677" s="72"/>
    </row>
    <row r="3678" spans="3:4" x14ac:dyDescent="0.3">
      <c r="C3678" s="71"/>
      <c r="D3678" s="72"/>
    </row>
    <row r="3679" spans="3:4" x14ac:dyDescent="0.3">
      <c r="C3679" s="71"/>
      <c r="D3679" s="72"/>
    </row>
    <row r="3680" spans="3:4" x14ac:dyDescent="0.3">
      <c r="C3680" s="71"/>
      <c r="D3680" s="72"/>
    </row>
    <row r="3681" spans="3:4" x14ac:dyDescent="0.3">
      <c r="C3681" s="71"/>
      <c r="D3681" s="72"/>
    </row>
    <row r="3682" spans="3:4" x14ac:dyDescent="0.3">
      <c r="C3682" s="71"/>
      <c r="D3682" s="72"/>
    </row>
    <row r="3683" spans="3:4" x14ac:dyDescent="0.3">
      <c r="C3683" s="71"/>
      <c r="D3683" s="72"/>
    </row>
    <row r="3684" spans="3:4" x14ac:dyDescent="0.3">
      <c r="C3684" s="71"/>
      <c r="D3684" s="72"/>
    </row>
    <row r="3685" spans="3:4" x14ac:dyDescent="0.3">
      <c r="C3685" s="71"/>
      <c r="D3685" s="72"/>
    </row>
    <row r="3686" spans="3:4" x14ac:dyDescent="0.3">
      <c r="C3686" s="71"/>
      <c r="D3686" s="72"/>
    </row>
    <row r="3687" spans="3:4" x14ac:dyDescent="0.3">
      <c r="C3687" s="71"/>
      <c r="D3687" s="72"/>
    </row>
    <row r="3688" spans="3:4" x14ac:dyDescent="0.3">
      <c r="C3688" s="71"/>
      <c r="D3688" s="72"/>
    </row>
    <row r="3689" spans="3:4" x14ac:dyDescent="0.3">
      <c r="C3689" s="71"/>
      <c r="D3689" s="72"/>
    </row>
    <row r="3690" spans="3:4" x14ac:dyDescent="0.3">
      <c r="C3690" s="71"/>
      <c r="D3690" s="72"/>
    </row>
    <row r="3691" spans="3:4" x14ac:dyDescent="0.3">
      <c r="C3691" s="71"/>
      <c r="D3691" s="72"/>
    </row>
    <row r="3692" spans="3:4" x14ac:dyDescent="0.3">
      <c r="C3692" s="71"/>
      <c r="D3692" s="72"/>
    </row>
    <row r="3693" spans="3:4" x14ac:dyDescent="0.3">
      <c r="C3693" s="71"/>
      <c r="D3693" s="72"/>
    </row>
    <row r="3694" spans="3:4" x14ac:dyDescent="0.3">
      <c r="C3694" s="71"/>
      <c r="D3694" s="72"/>
    </row>
    <row r="3695" spans="3:4" x14ac:dyDescent="0.3">
      <c r="C3695" s="71"/>
      <c r="D3695" s="72"/>
    </row>
    <row r="3696" spans="3:4" x14ac:dyDescent="0.3">
      <c r="C3696" s="71"/>
      <c r="D3696" s="72"/>
    </row>
    <row r="3697" spans="3:4" x14ac:dyDescent="0.3">
      <c r="C3697" s="71"/>
      <c r="D3697" s="72"/>
    </row>
    <row r="3698" spans="3:4" x14ac:dyDescent="0.3">
      <c r="C3698" s="71"/>
      <c r="D3698" s="72"/>
    </row>
    <row r="3699" spans="3:4" x14ac:dyDescent="0.3">
      <c r="C3699" s="71"/>
      <c r="D3699" s="72"/>
    </row>
    <row r="3700" spans="3:4" x14ac:dyDescent="0.3">
      <c r="C3700" s="71"/>
      <c r="D3700" s="72"/>
    </row>
    <row r="3701" spans="3:4" x14ac:dyDescent="0.3">
      <c r="C3701" s="71"/>
      <c r="D3701" s="72"/>
    </row>
    <row r="3702" spans="3:4" x14ac:dyDescent="0.3">
      <c r="C3702" s="71"/>
      <c r="D3702" s="72"/>
    </row>
    <row r="3703" spans="3:4" x14ac:dyDescent="0.3">
      <c r="C3703" s="71"/>
      <c r="D3703" s="72"/>
    </row>
    <row r="3704" spans="3:4" x14ac:dyDescent="0.3">
      <c r="C3704" s="71"/>
      <c r="D3704" s="72"/>
    </row>
    <row r="3705" spans="3:4" x14ac:dyDescent="0.3">
      <c r="C3705" s="71"/>
      <c r="D3705" s="72"/>
    </row>
    <row r="3706" spans="3:4" x14ac:dyDescent="0.3">
      <c r="C3706" s="71"/>
      <c r="D3706" s="72"/>
    </row>
    <row r="3707" spans="3:4" x14ac:dyDescent="0.3">
      <c r="C3707" s="71"/>
      <c r="D3707" s="72"/>
    </row>
    <row r="3708" spans="3:4" x14ac:dyDescent="0.3">
      <c r="C3708" s="71"/>
      <c r="D3708" s="72"/>
    </row>
    <row r="3709" spans="3:4" x14ac:dyDescent="0.3">
      <c r="C3709" s="71"/>
      <c r="D3709" s="72"/>
    </row>
    <row r="3710" spans="3:4" x14ac:dyDescent="0.3">
      <c r="C3710" s="71"/>
      <c r="D3710" s="72"/>
    </row>
    <row r="3711" spans="3:4" x14ac:dyDescent="0.3">
      <c r="C3711" s="71"/>
      <c r="D3711" s="72"/>
    </row>
    <row r="3712" spans="3:4" x14ac:dyDescent="0.3">
      <c r="C3712" s="71"/>
      <c r="D3712" s="72"/>
    </row>
    <row r="3713" spans="3:4" x14ac:dyDescent="0.3">
      <c r="C3713" s="71"/>
      <c r="D3713" s="72"/>
    </row>
    <row r="3714" spans="3:4" x14ac:dyDescent="0.3">
      <c r="C3714" s="71"/>
      <c r="D3714" s="72"/>
    </row>
    <row r="3715" spans="3:4" x14ac:dyDescent="0.3">
      <c r="C3715" s="71"/>
      <c r="D3715" s="72"/>
    </row>
    <row r="3716" spans="3:4" x14ac:dyDescent="0.3">
      <c r="C3716" s="71"/>
      <c r="D3716" s="72"/>
    </row>
    <row r="3717" spans="3:4" x14ac:dyDescent="0.3">
      <c r="C3717" s="71"/>
      <c r="D3717" s="72"/>
    </row>
    <row r="3718" spans="3:4" x14ac:dyDescent="0.3">
      <c r="C3718" s="71"/>
      <c r="D3718" s="72"/>
    </row>
    <row r="3719" spans="3:4" x14ac:dyDescent="0.3">
      <c r="C3719" s="71"/>
      <c r="D3719" s="72"/>
    </row>
    <row r="3720" spans="3:4" x14ac:dyDescent="0.3">
      <c r="C3720" s="71"/>
      <c r="D3720" s="72"/>
    </row>
    <row r="3721" spans="3:4" x14ac:dyDescent="0.3">
      <c r="C3721" s="71"/>
      <c r="D3721" s="72"/>
    </row>
    <row r="3722" spans="3:4" x14ac:dyDescent="0.3">
      <c r="C3722" s="71"/>
      <c r="D3722" s="72"/>
    </row>
    <row r="3723" spans="3:4" x14ac:dyDescent="0.3">
      <c r="C3723" s="71"/>
      <c r="D3723" s="72"/>
    </row>
    <row r="3724" spans="3:4" x14ac:dyDescent="0.3">
      <c r="C3724" s="71"/>
      <c r="D3724" s="72"/>
    </row>
    <row r="3725" spans="3:4" x14ac:dyDescent="0.3">
      <c r="C3725" s="71"/>
      <c r="D3725" s="72"/>
    </row>
    <row r="3726" spans="3:4" x14ac:dyDescent="0.3">
      <c r="C3726" s="71"/>
      <c r="D3726" s="72"/>
    </row>
    <row r="3727" spans="3:4" x14ac:dyDescent="0.3">
      <c r="C3727" s="71"/>
      <c r="D3727" s="72"/>
    </row>
    <row r="3728" spans="3:4" x14ac:dyDescent="0.3">
      <c r="C3728" s="71"/>
      <c r="D3728" s="72"/>
    </row>
    <row r="3729" spans="3:4" x14ac:dyDescent="0.3">
      <c r="C3729" s="71"/>
      <c r="D3729" s="72"/>
    </row>
    <row r="3730" spans="3:4" x14ac:dyDescent="0.3">
      <c r="C3730" s="71"/>
      <c r="D3730" s="72"/>
    </row>
    <row r="3731" spans="3:4" x14ac:dyDescent="0.3">
      <c r="C3731" s="71"/>
      <c r="D3731" s="72"/>
    </row>
    <row r="3732" spans="3:4" x14ac:dyDescent="0.3">
      <c r="C3732" s="71"/>
      <c r="D3732" s="72"/>
    </row>
    <row r="3733" spans="3:4" x14ac:dyDescent="0.3">
      <c r="C3733" s="71"/>
      <c r="D3733" s="72"/>
    </row>
    <row r="3734" spans="3:4" x14ac:dyDescent="0.3">
      <c r="C3734" s="71"/>
      <c r="D3734" s="72"/>
    </row>
    <row r="3735" spans="3:4" x14ac:dyDescent="0.3">
      <c r="C3735" s="71"/>
      <c r="D3735" s="72"/>
    </row>
    <row r="3736" spans="3:4" x14ac:dyDescent="0.3">
      <c r="C3736" s="71"/>
      <c r="D3736" s="72"/>
    </row>
    <row r="3737" spans="3:4" x14ac:dyDescent="0.3">
      <c r="C3737" s="71"/>
      <c r="D3737" s="72"/>
    </row>
    <row r="3738" spans="3:4" x14ac:dyDescent="0.3">
      <c r="C3738" s="71"/>
      <c r="D3738" s="72"/>
    </row>
    <row r="3739" spans="3:4" x14ac:dyDescent="0.3">
      <c r="C3739" s="71"/>
      <c r="D3739" s="72"/>
    </row>
    <row r="3740" spans="3:4" x14ac:dyDescent="0.3">
      <c r="C3740" s="71"/>
      <c r="D3740" s="72"/>
    </row>
    <row r="3741" spans="3:4" x14ac:dyDescent="0.3">
      <c r="C3741" s="71"/>
      <c r="D3741" s="72"/>
    </row>
    <row r="3742" spans="3:4" x14ac:dyDescent="0.3">
      <c r="C3742" s="71"/>
      <c r="D3742" s="72"/>
    </row>
    <row r="3743" spans="3:4" x14ac:dyDescent="0.3">
      <c r="C3743" s="71"/>
      <c r="D3743" s="72"/>
    </row>
    <row r="3744" spans="3:4" x14ac:dyDescent="0.3">
      <c r="C3744" s="71"/>
      <c r="D3744" s="72"/>
    </row>
    <row r="3745" spans="3:4" x14ac:dyDescent="0.3">
      <c r="C3745" s="71"/>
      <c r="D3745" s="72"/>
    </row>
    <row r="3746" spans="3:4" x14ac:dyDescent="0.3">
      <c r="C3746" s="71"/>
      <c r="D3746" s="72"/>
    </row>
    <row r="3747" spans="3:4" x14ac:dyDescent="0.3">
      <c r="C3747" s="71"/>
      <c r="D3747" s="72"/>
    </row>
    <row r="3748" spans="3:4" x14ac:dyDescent="0.3">
      <c r="C3748" s="71"/>
      <c r="D3748" s="72"/>
    </row>
    <row r="3749" spans="3:4" x14ac:dyDescent="0.3">
      <c r="C3749" s="71"/>
      <c r="D3749" s="72"/>
    </row>
    <row r="3750" spans="3:4" x14ac:dyDescent="0.3">
      <c r="C3750" s="71"/>
      <c r="D3750" s="72"/>
    </row>
    <row r="3751" spans="3:4" x14ac:dyDescent="0.3">
      <c r="C3751" s="71"/>
      <c r="D3751" s="72"/>
    </row>
    <row r="3752" spans="3:4" x14ac:dyDescent="0.3">
      <c r="C3752" s="71"/>
      <c r="D3752" s="72"/>
    </row>
    <row r="3753" spans="3:4" x14ac:dyDescent="0.3">
      <c r="C3753" s="71"/>
      <c r="D3753" s="72"/>
    </row>
    <row r="3754" spans="3:4" x14ac:dyDescent="0.3">
      <c r="C3754" s="71"/>
      <c r="D3754" s="72"/>
    </row>
    <row r="3755" spans="3:4" x14ac:dyDescent="0.3">
      <c r="C3755" s="71"/>
      <c r="D3755" s="72"/>
    </row>
    <row r="3756" spans="3:4" x14ac:dyDescent="0.3">
      <c r="C3756" s="71"/>
      <c r="D3756" s="72"/>
    </row>
    <row r="3757" spans="3:4" x14ac:dyDescent="0.3">
      <c r="C3757" s="71"/>
      <c r="D3757" s="72"/>
    </row>
    <row r="3758" spans="3:4" x14ac:dyDescent="0.3">
      <c r="C3758" s="71"/>
      <c r="D3758" s="72"/>
    </row>
    <row r="3759" spans="3:4" x14ac:dyDescent="0.3">
      <c r="C3759" s="71"/>
      <c r="D3759" s="72"/>
    </row>
    <row r="3760" spans="3:4" x14ac:dyDescent="0.3">
      <c r="C3760" s="71"/>
      <c r="D3760" s="72"/>
    </row>
    <row r="3761" spans="3:4" x14ac:dyDescent="0.3">
      <c r="C3761" s="71"/>
      <c r="D3761" s="72"/>
    </row>
    <row r="3762" spans="3:4" x14ac:dyDescent="0.3">
      <c r="C3762" s="71"/>
      <c r="D3762" s="72"/>
    </row>
    <row r="3763" spans="3:4" x14ac:dyDescent="0.3">
      <c r="C3763" s="71"/>
      <c r="D3763" s="72"/>
    </row>
    <row r="3764" spans="3:4" x14ac:dyDescent="0.3">
      <c r="C3764" s="71"/>
      <c r="D3764" s="72"/>
    </row>
    <row r="3765" spans="3:4" x14ac:dyDescent="0.3">
      <c r="C3765" s="71"/>
      <c r="D3765" s="72"/>
    </row>
    <row r="3766" spans="3:4" x14ac:dyDescent="0.3">
      <c r="C3766" s="71"/>
      <c r="D3766" s="72"/>
    </row>
    <row r="3767" spans="3:4" x14ac:dyDescent="0.3">
      <c r="C3767" s="71"/>
      <c r="D3767" s="72"/>
    </row>
    <row r="3768" spans="3:4" x14ac:dyDescent="0.3">
      <c r="C3768" s="71"/>
      <c r="D3768" s="72"/>
    </row>
    <row r="3769" spans="3:4" x14ac:dyDescent="0.3">
      <c r="C3769" s="71"/>
      <c r="D3769" s="72"/>
    </row>
    <row r="3770" spans="3:4" x14ac:dyDescent="0.3">
      <c r="C3770" s="71"/>
      <c r="D3770" s="72"/>
    </row>
    <row r="3771" spans="3:4" x14ac:dyDescent="0.3">
      <c r="C3771" s="71"/>
      <c r="D3771" s="72"/>
    </row>
    <row r="3772" spans="3:4" x14ac:dyDescent="0.3">
      <c r="C3772" s="71"/>
      <c r="D3772" s="72"/>
    </row>
    <row r="3773" spans="3:4" x14ac:dyDescent="0.3">
      <c r="C3773" s="71"/>
      <c r="D3773" s="72"/>
    </row>
    <row r="3774" spans="3:4" x14ac:dyDescent="0.3">
      <c r="C3774" s="71"/>
      <c r="D3774" s="72"/>
    </row>
    <row r="3775" spans="3:4" x14ac:dyDescent="0.3">
      <c r="C3775" s="71"/>
      <c r="D3775" s="72"/>
    </row>
    <row r="3776" spans="3:4" x14ac:dyDescent="0.3">
      <c r="C3776" s="71"/>
      <c r="D3776" s="72"/>
    </row>
    <row r="3777" spans="3:4" x14ac:dyDescent="0.3">
      <c r="C3777" s="71"/>
      <c r="D3777" s="72"/>
    </row>
    <row r="3778" spans="3:4" x14ac:dyDescent="0.3">
      <c r="C3778" s="71"/>
      <c r="D3778" s="72"/>
    </row>
    <row r="3779" spans="3:4" x14ac:dyDescent="0.3">
      <c r="C3779" s="71"/>
      <c r="D3779" s="72"/>
    </row>
    <row r="3780" spans="3:4" x14ac:dyDescent="0.3">
      <c r="C3780" s="71"/>
      <c r="D3780" s="72"/>
    </row>
    <row r="3781" spans="3:4" x14ac:dyDescent="0.3">
      <c r="C3781" s="71"/>
      <c r="D3781" s="72"/>
    </row>
    <row r="3782" spans="3:4" x14ac:dyDescent="0.3">
      <c r="C3782" s="71"/>
      <c r="D3782" s="72"/>
    </row>
    <row r="3783" spans="3:4" x14ac:dyDescent="0.3">
      <c r="C3783" s="71"/>
      <c r="D3783" s="72"/>
    </row>
    <row r="3784" spans="3:4" x14ac:dyDescent="0.3">
      <c r="C3784" s="71"/>
      <c r="D3784" s="72"/>
    </row>
    <row r="3785" spans="3:4" x14ac:dyDescent="0.3">
      <c r="C3785" s="71"/>
      <c r="D3785" s="72"/>
    </row>
    <row r="3786" spans="3:4" x14ac:dyDescent="0.3">
      <c r="C3786" s="71"/>
      <c r="D3786" s="72"/>
    </row>
    <row r="3787" spans="3:4" x14ac:dyDescent="0.3">
      <c r="C3787" s="71"/>
      <c r="D3787" s="72"/>
    </row>
    <row r="3788" spans="3:4" x14ac:dyDescent="0.3">
      <c r="C3788" s="71"/>
      <c r="D3788" s="72"/>
    </row>
    <row r="3789" spans="3:4" x14ac:dyDescent="0.3">
      <c r="C3789" s="71"/>
      <c r="D3789" s="72"/>
    </row>
    <row r="3790" spans="3:4" x14ac:dyDescent="0.3">
      <c r="C3790" s="71"/>
      <c r="D3790" s="72"/>
    </row>
    <row r="3791" spans="3:4" x14ac:dyDescent="0.3">
      <c r="C3791" s="71"/>
      <c r="D3791" s="72"/>
    </row>
    <row r="3792" spans="3:4" x14ac:dyDescent="0.3">
      <c r="C3792" s="71"/>
      <c r="D3792" s="72"/>
    </row>
    <row r="3793" spans="3:4" x14ac:dyDescent="0.3">
      <c r="C3793" s="71"/>
      <c r="D3793" s="72"/>
    </row>
    <row r="3794" spans="3:4" x14ac:dyDescent="0.3">
      <c r="C3794" s="71"/>
      <c r="D3794" s="72"/>
    </row>
    <row r="3795" spans="3:4" x14ac:dyDescent="0.3">
      <c r="C3795" s="71"/>
      <c r="D3795" s="72"/>
    </row>
    <row r="3796" spans="3:4" x14ac:dyDescent="0.3">
      <c r="C3796" s="71"/>
      <c r="D3796" s="72"/>
    </row>
    <row r="3797" spans="3:4" x14ac:dyDescent="0.3">
      <c r="C3797" s="71"/>
      <c r="D3797" s="72"/>
    </row>
    <row r="3798" spans="3:4" x14ac:dyDescent="0.3">
      <c r="C3798" s="71"/>
      <c r="D3798" s="72"/>
    </row>
    <row r="3799" spans="3:4" x14ac:dyDescent="0.3">
      <c r="C3799" s="71"/>
      <c r="D3799" s="72"/>
    </row>
    <row r="3800" spans="3:4" x14ac:dyDescent="0.3">
      <c r="C3800" s="71"/>
      <c r="D3800" s="72"/>
    </row>
    <row r="3801" spans="3:4" x14ac:dyDescent="0.3">
      <c r="C3801" s="71"/>
      <c r="D3801" s="72"/>
    </row>
    <row r="3802" spans="3:4" x14ac:dyDescent="0.3">
      <c r="C3802" s="71"/>
      <c r="D3802" s="72"/>
    </row>
    <row r="3803" spans="3:4" x14ac:dyDescent="0.3">
      <c r="C3803" s="71"/>
      <c r="D3803" s="72"/>
    </row>
    <row r="3804" spans="3:4" x14ac:dyDescent="0.3">
      <c r="C3804" s="71"/>
      <c r="D3804" s="72"/>
    </row>
    <row r="3805" spans="3:4" x14ac:dyDescent="0.3">
      <c r="C3805" s="71"/>
      <c r="D3805" s="72"/>
    </row>
    <row r="3806" spans="3:4" x14ac:dyDescent="0.3">
      <c r="C3806" s="71"/>
      <c r="D3806" s="72"/>
    </row>
    <row r="3807" spans="3:4" x14ac:dyDescent="0.3">
      <c r="C3807" s="71"/>
      <c r="D3807" s="72"/>
    </row>
    <row r="3808" spans="3:4" x14ac:dyDescent="0.3">
      <c r="C3808" s="71"/>
      <c r="D3808" s="72"/>
    </row>
    <row r="3809" spans="3:4" x14ac:dyDescent="0.3">
      <c r="C3809" s="71"/>
      <c r="D3809" s="72"/>
    </row>
    <row r="3810" spans="3:4" x14ac:dyDescent="0.3">
      <c r="C3810" s="71"/>
      <c r="D3810" s="72"/>
    </row>
    <row r="3811" spans="3:4" x14ac:dyDescent="0.3">
      <c r="C3811" s="71"/>
      <c r="D3811" s="72"/>
    </row>
    <row r="3812" spans="3:4" x14ac:dyDescent="0.3">
      <c r="C3812" s="71"/>
      <c r="D3812" s="72"/>
    </row>
    <row r="3813" spans="3:4" x14ac:dyDescent="0.3">
      <c r="C3813" s="71"/>
      <c r="D3813" s="72"/>
    </row>
    <row r="3814" spans="3:4" x14ac:dyDescent="0.3">
      <c r="C3814" s="71"/>
      <c r="D3814" s="72"/>
    </row>
    <row r="3815" spans="3:4" x14ac:dyDescent="0.3">
      <c r="C3815" s="71"/>
      <c r="D3815" s="72"/>
    </row>
    <row r="3816" spans="3:4" x14ac:dyDescent="0.3">
      <c r="C3816" s="71"/>
      <c r="D3816" s="72"/>
    </row>
    <row r="3817" spans="3:4" x14ac:dyDescent="0.3">
      <c r="C3817" s="71"/>
      <c r="D3817" s="72"/>
    </row>
    <row r="3818" spans="3:4" x14ac:dyDescent="0.3">
      <c r="C3818" s="71"/>
      <c r="D3818" s="72"/>
    </row>
    <row r="3819" spans="3:4" x14ac:dyDescent="0.3">
      <c r="C3819" s="71"/>
      <c r="D3819" s="72"/>
    </row>
    <row r="3820" spans="3:4" x14ac:dyDescent="0.3">
      <c r="C3820" s="71"/>
      <c r="D3820" s="72"/>
    </row>
    <row r="3821" spans="3:4" x14ac:dyDescent="0.3">
      <c r="C3821" s="71"/>
      <c r="D3821" s="72"/>
    </row>
    <row r="3822" spans="3:4" x14ac:dyDescent="0.3">
      <c r="C3822" s="71"/>
      <c r="D3822" s="72"/>
    </row>
    <row r="3823" spans="3:4" x14ac:dyDescent="0.3">
      <c r="C3823" s="71"/>
      <c r="D3823" s="72"/>
    </row>
    <row r="3824" spans="3:4" x14ac:dyDescent="0.3">
      <c r="C3824" s="71"/>
      <c r="D3824" s="72"/>
    </row>
    <row r="3825" spans="3:4" x14ac:dyDescent="0.3">
      <c r="C3825" s="71"/>
      <c r="D3825" s="72"/>
    </row>
    <row r="3826" spans="3:4" x14ac:dyDescent="0.3">
      <c r="C3826" s="71"/>
      <c r="D3826" s="72"/>
    </row>
    <row r="3827" spans="3:4" x14ac:dyDescent="0.3">
      <c r="C3827" s="71"/>
      <c r="D3827" s="72"/>
    </row>
    <row r="3828" spans="3:4" x14ac:dyDescent="0.3">
      <c r="C3828" s="71"/>
      <c r="D3828" s="72"/>
    </row>
    <row r="3829" spans="3:4" x14ac:dyDescent="0.3">
      <c r="C3829" s="71"/>
      <c r="D3829" s="72"/>
    </row>
    <row r="3830" spans="3:4" x14ac:dyDescent="0.3">
      <c r="C3830" s="71"/>
      <c r="D3830" s="72"/>
    </row>
    <row r="3831" spans="3:4" x14ac:dyDescent="0.3">
      <c r="C3831" s="71"/>
      <c r="D3831" s="72"/>
    </row>
    <row r="3832" spans="3:4" x14ac:dyDescent="0.3">
      <c r="C3832" s="71"/>
      <c r="D3832" s="72"/>
    </row>
    <row r="3833" spans="3:4" x14ac:dyDescent="0.3">
      <c r="C3833" s="71"/>
      <c r="D3833" s="72"/>
    </row>
    <row r="3834" spans="3:4" x14ac:dyDescent="0.3">
      <c r="C3834" s="71"/>
      <c r="D3834" s="72"/>
    </row>
    <row r="3835" spans="3:4" x14ac:dyDescent="0.3">
      <c r="C3835" s="71"/>
      <c r="D3835" s="72"/>
    </row>
    <row r="3836" spans="3:4" x14ac:dyDescent="0.3">
      <c r="C3836" s="71"/>
      <c r="D3836" s="72"/>
    </row>
    <row r="3837" spans="3:4" x14ac:dyDescent="0.3">
      <c r="C3837" s="71"/>
      <c r="D3837" s="72"/>
    </row>
    <row r="3838" spans="3:4" x14ac:dyDescent="0.3">
      <c r="C3838" s="71"/>
      <c r="D3838" s="72"/>
    </row>
    <row r="3839" spans="3:4" x14ac:dyDescent="0.3">
      <c r="C3839" s="71"/>
      <c r="D3839" s="72"/>
    </row>
    <row r="3840" spans="3:4" x14ac:dyDescent="0.3">
      <c r="C3840" s="71"/>
      <c r="D3840" s="72"/>
    </row>
    <row r="3841" spans="3:4" x14ac:dyDescent="0.3">
      <c r="C3841" s="71"/>
      <c r="D3841" s="72"/>
    </row>
    <row r="3842" spans="3:4" x14ac:dyDescent="0.3">
      <c r="C3842" s="71"/>
      <c r="D3842" s="72"/>
    </row>
    <row r="3843" spans="3:4" x14ac:dyDescent="0.3">
      <c r="C3843" s="71"/>
      <c r="D3843" s="72"/>
    </row>
    <row r="3844" spans="3:4" x14ac:dyDescent="0.3">
      <c r="C3844" s="71"/>
      <c r="D3844" s="72"/>
    </row>
    <row r="3845" spans="3:4" x14ac:dyDescent="0.3">
      <c r="C3845" s="71"/>
      <c r="D3845" s="72"/>
    </row>
    <row r="3846" spans="3:4" x14ac:dyDescent="0.3">
      <c r="C3846" s="71"/>
      <c r="D3846" s="72"/>
    </row>
    <row r="3847" spans="3:4" x14ac:dyDescent="0.3">
      <c r="C3847" s="71"/>
      <c r="D3847" s="72"/>
    </row>
    <row r="3848" spans="3:4" x14ac:dyDescent="0.3">
      <c r="C3848" s="71"/>
      <c r="D3848" s="72"/>
    </row>
    <row r="3849" spans="3:4" x14ac:dyDescent="0.3">
      <c r="C3849" s="71"/>
      <c r="D3849" s="72"/>
    </row>
    <row r="3850" spans="3:4" x14ac:dyDescent="0.3">
      <c r="C3850" s="71"/>
      <c r="D3850" s="72"/>
    </row>
    <row r="3851" spans="3:4" x14ac:dyDescent="0.3">
      <c r="C3851" s="71"/>
      <c r="D3851" s="72"/>
    </row>
    <row r="3852" spans="3:4" x14ac:dyDescent="0.3">
      <c r="C3852" s="71"/>
      <c r="D3852" s="72"/>
    </row>
    <row r="3853" spans="3:4" x14ac:dyDescent="0.3">
      <c r="C3853" s="71"/>
      <c r="D3853" s="72"/>
    </row>
    <row r="3854" spans="3:4" x14ac:dyDescent="0.3">
      <c r="C3854" s="71"/>
      <c r="D3854" s="72"/>
    </row>
    <row r="3855" spans="3:4" x14ac:dyDescent="0.3">
      <c r="C3855" s="71"/>
      <c r="D3855" s="72"/>
    </row>
    <row r="3856" spans="3:4" x14ac:dyDescent="0.3">
      <c r="C3856" s="71"/>
      <c r="D3856" s="72"/>
    </row>
    <row r="3857" spans="3:4" x14ac:dyDescent="0.3">
      <c r="C3857" s="71"/>
      <c r="D3857" s="72"/>
    </row>
    <row r="3858" spans="3:4" x14ac:dyDescent="0.3">
      <c r="C3858" s="71"/>
      <c r="D3858" s="72"/>
    </row>
    <row r="3859" spans="3:4" x14ac:dyDescent="0.3">
      <c r="C3859" s="71"/>
      <c r="D3859" s="72"/>
    </row>
    <row r="3860" spans="3:4" x14ac:dyDescent="0.3">
      <c r="C3860" s="71"/>
      <c r="D3860" s="72"/>
    </row>
    <row r="3861" spans="3:4" x14ac:dyDescent="0.3">
      <c r="C3861" s="71"/>
      <c r="D3861" s="72"/>
    </row>
    <row r="3862" spans="3:4" x14ac:dyDescent="0.3">
      <c r="C3862" s="71"/>
      <c r="D3862" s="72"/>
    </row>
    <row r="3863" spans="3:4" x14ac:dyDescent="0.3">
      <c r="C3863" s="71"/>
      <c r="D3863" s="72"/>
    </row>
    <row r="3864" spans="3:4" x14ac:dyDescent="0.3">
      <c r="C3864" s="71"/>
      <c r="D3864" s="72"/>
    </row>
    <row r="3865" spans="3:4" x14ac:dyDescent="0.3">
      <c r="C3865" s="71"/>
      <c r="D3865" s="72"/>
    </row>
    <row r="3866" spans="3:4" x14ac:dyDescent="0.3">
      <c r="C3866" s="71"/>
      <c r="D3866" s="72"/>
    </row>
    <row r="3867" spans="3:4" x14ac:dyDescent="0.3">
      <c r="C3867" s="71"/>
      <c r="D3867" s="72"/>
    </row>
    <row r="3868" spans="3:4" x14ac:dyDescent="0.3">
      <c r="C3868" s="71"/>
      <c r="D3868" s="72"/>
    </row>
    <row r="3869" spans="3:4" x14ac:dyDescent="0.3">
      <c r="C3869" s="71"/>
      <c r="D3869" s="72"/>
    </row>
    <row r="3870" spans="3:4" x14ac:dyDescent="0.3">
      <c r="C3870" s="71"/>
      <c r="D3870" s="72"/>
    </row>
    <row r="3871" spans="3:4" x14ac:dyDescent="0.3">
      <c r="C3871" s="71"/>
      <c r="D3871" s="72"/>
    </row>
    <row r="3872" spans="3:4" x14ac:dyDescent="0.3">
      <c r="C3872" s="71"/>
      <c r="D3872" s="72"/>
    </row>
    <row r="3873" spans="3:4" x14ac:dyDescent="0.3">
      <c r="C3873" s="71"/>
      <c r="D3873" s="72"/>
    </row>
    <row r="3874" spans="3:4" x14ac:dyDescent="0.3">
      <c r="C3874" s="71"/>
      <c r="D3874" s="72"/>
    </row>
    <row r="3875" spans="3:4" x14ac:dyDescent="0.3">
      <c r="C3875" s="71"/>
      <c r="D3875" s="72"/>
    </row>
    <row r="3876" spans="3:4" x14ac:dyDescent="0.3">
      <c r="C3876" s="71"/>
      <c r="D3876" s="72"/>
    </row>
    <row r="3877" spans="3:4" x14ac:dyDescent="0.3">
      <c r="C3877" s="71"/>
      <c r="D3877" s="72"/>
    </row>
    <row r="3878" spans="3:4" x14ac:dyDescent="0.3">
      <c r="C3878" s="71"/>
      <c r="D3878" s="72"/>
    </row>
    <row r="3879" spans="3:4" x14ac:dyDescent="0.3">
      <c r="C3879" s="71"/>
      <c r="D3879" s="72"/>
    </row>
    <row r="3880" spans="3:4" x14ac:dyDescent="0.3">
      <c r="C3880" s="71"/>
      <c r="D3880" s="72"/>
    </row>
    <row r="3881" spans="3:4" x14ac:dyDescent="0.3">
      <c r="C3881" s="71"/>
      <c r="D3881" s="72"/>
    </row>
    <row r="3882" spans="3:4" x14ac:dyDescent="0.3">
      <c r="C3882" s="71"/>
      <c r="D3882" s="72"/>
    </row>
    <row r="3883" spans="3:4" x14ac:dyDescent="0.3">
      <c r="C3883" s="71"/>
      <c r="D3883" s="72"/>
    </row>
    <row r="3884" spans="3:4" x14ac:dyDescent="0.3">
      <c r="C3884" s="71"/>
      <c r="D3884" s="72"/>
    </row>
    <row r="3885" spans="3:4" x14ac:dyDescent="0.3">
      <c r="C3885" s="71"/>
      <c r="D3885" s="72"/>
    </row>
    <row r="3886" spans="3:4" x14ac:dyDescent="0.3">
      <c r="C3886" s="71"/>
      <c r="D3886" s="72"/>
    </row>
    <row r="3887" spans="3:4" x14ac:dyDescent="0.3">
      <c r="C3887" s="71"/>
      <c r="D3887" s="72"/>
    </row>
    <row r="3888" spans="3:4" x14ac:dyDescent="0.3">
      <c r="C3888" s="71"/>
      <c r="D3888" s="72"/>
    </row>
    <row r="3889" spans="3:4" x14ac:dyDescent="0.3">
      <c r="C3889" s="71"/>
      <c r="D3889" s="72"/>
    </row>
    <row r="3890" spans="3:4" x14ac:dyDescent="0.3">
      <c r="C3890" s="71"/>
      <c r="D3890" s="72"/>
    </row>
    <row r="3891" spans="3:4" x14ac:dyDescent="0.3">
      <c r="C3891" s="71"/>
      <c r="D3891" s="72"/>
    </row>
    <row r="3892" spans="3:4" x14ac:dyDescent="0.3">
      <c r="C3892" s="71"/>
      <c r="D3892" s="72"/>
    </row>
    <row r="3893" spans="3:4" x14ac:dyDescent="0.3">
      <c r="C3893" s="71"/>
      <c r="D3893" s="72"/>
    </row>
    <row r="3894" spans="3:4" x14ac:dyDescent="0.3">
      <c r="C3894" s="71"/>
      <c r="D3894" s="72"/>
    </row>
    <row r="3895" spans="3:4" x14ac:dyDescent="0.3">
      <c r="C3895" s="71"/>
      <c r="D3895" s="72"/>
    </row>
    <row r="3896" spans="3:4" x14ac:dyDescent="0.3">
      <c r="C3896" s="71"/>
      <c r="D3896" s="72"/>
    </row>
    <row r="3897" spans="3:4" x14ac:dyDescent="0.3">
      <c r="C3897" s="71"/>
      <c r="D3897" s="72"/>
    </row>
    <row r="3898" spans="3:4" x14ac:dyDescent="0.3">
      <c r="C3898" s="71"/>
      <c r="D3898" s="72"/>
    </row>
    <row r="3899" spans="3:4" x14ac:dyDescent="0.3">
      <c r="C3899" s="71"/>
      <c r="D3899" s="72"/>
    </row>
    <row r="3900" spans="3:4" x14ac:dyDescent="0.3">
      <c r="C3900" s="71"/>
      <c r="D3900" s="72"/>
    </row>
    <row r="3901" spans="3:4" x14ac:dyDescent="0.3">
      <c r="C3901" s="71"/>
      <c r="D3901" s="72"/>
    </row>
    <row r="3902" spans="3:4" x14ac:dyDescent="0.3">
      <c r="C3902" s="71"/>
      <c r="D3902" s="72"/>
    </row>
    <row r="3903" spans="3:4" x14ac:dyDescent="0.3">
      <c r="C3903" s="71"/>
      <c r="D3903" s="72"/>
    </row>
    <row r="3904" spans="3:4" x14ac:dyDescent="0.3">
      <c r="C3904" s="71"/>
      <c r="D3904" s="72"/>
    </row>
    <row r="3905" spans="3:4" x14ac:dyDescent="0.3">
      <c r="C3905" s="71"/>
      <c r="D3905" s="72"/>
    </row>
    <row r="3906" spans="3:4" x14ac:dyDescent="0.3">
      <c r="C3906" s="71"/>
      <c r="D3906" s="72"/>
    </row>
    <row r="3907" spans="3:4" x14ac:dyDescent="0.3">
      <c r="C3907" s="71"/>
      <c r="D3907" s="72"/>
    </row>
    <row r="3908" spans="3:4" x14ac:dyDescent="0.3">
      <c r="C3908" s="71"/>
      <c r="D3908" s="72"/>
    </row>
    <row r="3909" spans="3:4" x14ac:dyDescent="0.3">
      <c r="C3909" s="71"/>
      <c r="D3909" s="72"/>
    </row>
    <row r="3910" spans="3:4" x14ac:dyDescent="0.3">
      <c r="C3910" s="71"/>
      <c r="D3910" s="72"/>
    </row>
    <row r="3911" spans="3:4" x14ac:dyDescent="0.3">
      <c r="C3911" s="71"/>
      <c r="D3911" s="72"/>
    </row>
    <row r="3912" spans="3:4" x14ac:dyDescent="0.3">
      <c r="C3912" s="71"/>
      <c r="D3912" s="72"/>
    </row>
    <row r="3913" spans="3:4" x14ac:dyDescent="0.3">
      <c r="C3913" s="71"/>
      <c r="D3913" s="72"/>
    </row>
    <row r="3914" spans="3:4" x14ac:dyDescent="0.3">
      <c r="C3914" s="71"/>
      <c r="D3914" s="72"/>
    </row>
    <row r="3915" spans="3:4" x14ac:dyDescent="0.3">
      <c r="C3915" s="71"/>
      <c r="D3915" s="72"/>
    </row>
    <row r="3916" spans="3:4" x14ac:dyDescent="0.3">
      <c r="C3916" s="71"/>
      <c r="D3916" s="72"/>
    </row>
    <row r="3917" spans="3:4" x14ac:dyDescent="0.3">
      <c r="C3917" s="71"/>
      <c r="D3917" s="72"/>
    </row>
    <row r="3918" spans="3:4" x14ac:dyDescent="0.3">
      <c r="C3918" s="71"/>
      <c r="D3918" s="72"/>
    </row>
    <row r="3919" spans="3:4" x14ac:dyDescent="0.3">
      <c r="C3919" s="71"/>
      <c r="D3919" s="72"/>
    </row>
    <row r="3920" spans="3:4" x14ac:dyDescent="0.3">
      <c r="C3920" s="71"/>
      <c r="D3920" s="72"/>
    </row>
    <row r="3921" spans="3:4" x14ac:dyDescent="0.3">
      <c r="C3921" s="71"/>
      <c r="D3921" s="72"/>
    </row>
    <row r="3922" spans="3:4" x14ac:dyDescent="0.3">
      <c r="C3922" s="71"/>
      <c r="D3922" s="72"/>
    </row>
    <row r="3923" spans="3:4" x14ac:dyDescent="0.3">
      <c r="C3923" s="71"/>
      <c r="D3923" s="72"/>
    </row>
    <row r="3924" spans="3:4" x14ac:dyDescent="0.3">
      <c r="C3924" s="71"/>
      <c r="D3924" s="72"/>
    </row>
    <row r="3925" spans="3:4" x14ac:dyDescent="0.3">
      <c r="C3925" s="71"/>
      <c r="D3925" s="72"/>
    </row>
    <row r="3926" spans="3:4" x14ac:dyDescent="0.3">
      <c r="C3926" s="71"/>
      <c r="D3926" s="72"/>
    </row>
    <row r="3927" spans="3:4" x14ac:dyDescent="0.3">
      <c r="C3927" s="71"/>
      <c r="D3927" s="72"/>
    </row>
    <row r="3928" spans="3:4" x14ac:dyDescent="0.3">
      <c r="C3928" s="71"/>
      <c r="D3928" s="72"/>
    </row>
    <row r="3929" spans="3:4" x14ac:dyDescent="0.3">
      <c r="C3929" s="71"/>
      <c r="D3929" s="72"/>
    </row>
    <row r="3930" spans="3:4" x14ac:dyDescent="0.3">
      <c r="C3930" s="71"/>
      <c r="D3930" s="72"/>
    </row>
    <row r="3931" spans="3:4" x14ac:dyDescent="0.3">
      <c r="C3931" s="71"/>
      <c r="D3931" s="72"/>
    </row>
    <row r="3932" spans="3:4" x14ac:dyDescent="0.3">
      <c r="C3932" s="71"/>
      <c r="D3932" s="72"/>
    </row>
    <row r="3933" spans="3:4" x14ac:dyDescent="0.3">
      <c r="C3933" s="71"/>
      <c r="D3933" s="72"/>
    </row>
    <row r="3934" spans="3:4" x14ac:dyDescent="0.3">
      <c r="C3934" s="71"/>
      <c r="D3934" s="72"/>
    </row>
    <row r="3935" spans="3:4" x14ac:dyDescent="0.3">
      <c r="C3935" s="71"/>
      <c r="D3935" s="72"/>
    </row>
    <row r="3936" spans="3:4" x14ac:dyDescent="0.3">
      <c r="C3936" s="71"/>
      <c r="D3936" s="72"/>
    </row>
    <row r="3937" spans="3:4" x14ac:dyDescent="0.3">
      <c r="C3937" s="71"/>
      <c r="D3937" s="72"/>
    </row>
    <row r="3938" spans="3:4" x14ac:dyDescent="0.3">
      <c r="C3938" s="71"/>
      <c r="D3938" s="72"/>
    </row>
    <row r="3939" spans="3:4" x14ac:dyDescent="0.3">
      <c r="C3939" s="71"/>
      <c r="D3939" s="72"/>
    </row>
    <row r="3940" spans="3:4" x14ac:dyDescent="0.3">
      <c r="C3940" s="71"/>
      <c r="D3940" s="72"/>
    </row>
    <row r="3941" spans="3:4" x14ac:dyDescent="0.3">
      <c r="C3941" s="71"/>
      <c r="D3941" s="72"/>
    </row>
    <row r="3942" spans="3:4" x14ac:dyDescent="0.3">
      <c r="C3942" s="71"/>
      <c r="D3942" s="72"/>
    </row>
    <row r="3943" spans="3:4" x14ac:dyDescent="0.3">
      <c r="C3943" s="71"/>
      <c r="D3943" s="72"/>
    </row>
    <row r="3944" spans="3:4" x14ac:dyDescent="0.3">
      <c r="C3944" s="71"/>
      <c r="D3944" s="72"/>
    </row>
    <row r="3945" spans="3:4" x14ac:dyDescent="0.3">
      <c r="C3945" s="71"/>
      <c r="D3945" s="72"/>
    </row>
    <row r="3946" spans="3:4" x14ac:dyDescent="0.3">
      <c r="C3946" s="71"/>
      <c r="D3946" s="72"/>
    </row>
    <row r="3947" spans="3:4" x14ac:dyDescent="0.3">
      <c r="C3947" s="71"/>
      <c r="D3947" s="72"/>
    </row>
    <row r="3948" spans="3:4" x14ac:dyDescent="0.3">
      <c r="C3948" s="71"/>
      <c r="D3948" s="72"/>
    </row>
    <row r="3949" spans="3:4" x14ac:dyDescent="0.3">
      <c r="C3949" s="71"/>
      <c r="D3949" s="72"/>
    </row>
    <row r="3950" spans="3:4" x14ac:dyDescent="0.3">
      <c r="C3950" s="71"/>
      <c r="D3950" s="72"/>
    </row>
    <row r="3951" spans="3:4" x14ac:dyDescent="0.3">
      <c r="C3951" s="71"/>
      <c r="D3951" s="72"/>
    </row>
    <row r="3952" spans="3:4" x14ac:dyDescent="0.3">
      <c r="C3952" s="71"/>
      <c r="D3952" s="72"/>
    </row>
    <row r="3953" spans="3:4" x14ac:dyDescent="0.3">
      <c r="C3953" s="71"/>
      <c r="D3953" s="72"/>
    </row>
    <row r="3954" spans="3:4" x14ac:dyDescent="0.3">
      <c r="C3954" s="71"/>
      <c r="D3954" s="72"/>
    </row>
    <row r="3955" spans="3:4" x14ac:dyDescent="0.3">
      <c r="C3955" s="71"/>
      <c r="D3955" s="72"/>
    </row>
    <row r="3956" spans="3:4" x14ac:dyDescent="0.3">
      <c r="C3956" s="71"/>
      <c r="D3956" s="72"/>
    </row>
    <row r="3957" spans="3:4" x14ac:dyDescent="0.3">
      <c r="C3957" s="71"/>
      <c r="D3957" s="72"/>
    </row>
    <row r="3958" spans="3:4" x14ac:dyDescent="0.3">
      <c r="C3958" s="71"/>
      <c r="D3958" s="72"/>
    </row>
    <row r="3959" spans="3:4" x14ac:dyDescent="0.3">
      <c r="C3959" s="71"/>
      <c r="D3959" s="72"/>
    </row>
    <row r="3960" spans="3:4" x14ac:dyDescent="0.3">
      <c r="C3960" s="71"/>
      <c r="D3960" s="72"/>
    </row>
    <row r="3961" spans="3:4" x14ac:dyDescent="0.3">
      <c r="C3961" s="71"/>
      <c r="D3961" s="72"/>
    </row>
    <row r="3962" spans="3:4" x14ac:dyDescent="0.3">
      <c r="C3962" s="71"/>
      <c r="D3962" s="72"/>
    </row>
    <row r="3963" spans="3:4" x14ac:dyDescent="0.3">
      <c r="C3963" s="71"/>
      <c r="D3963" s="72"/>
    </row>
    <row r="3964" spans="3:4" x14ac:dyDescent="0.3">
      <c r="C3964" s="71"/>
      <c r="D3964" s="72"/>
    </row>
    <row r="3965" spans="3:4" x14ac:dyDescent="0.3">
      <c r="C3965" s="71"/>
      <c r="D3965" s="72"/>
    </row>
    <row r="3966" spans="3:4" x14ac:dyDescent="0.3">
      <c r="C3966" s="71"/>
      <c r="D3966" s="72"/>
    </row>
    <row r="3967" spans="3:4" x14ac:dyDescent="0.3">
      <c r="C3967" s="71"/>
      <c r="D3967" s="72"/>
    </row>
    <row r="3968" spans="3:4" x14ac:dyDescent="0.3">
      <c r="C3968" s="71"/>
      <c r="D3968" s="72"/>
    </row>
    <row r="3969" spans="3:4" x14ac:dyDescent="0.3">
      <c r="C3969" s="71"/>
      <c r="D3969" s="72"/>
    </row>
    <row r="3970" spans="3:4" x14ac:dyDescent="0.3">
      <c r="C3970" s="71"/>
      <c r="D3970" s="72"/>
    </row>
    <row r="3971" spans="3:4" x14ac:dyDescent="0.3">
      <c r="C3971" s="71"/>
      <c r="D3971" s="72"/>
    </row>
    <row r="3972" spans="3:4" x14ac:dyDescent="0.3">
      <c r="C3972" s="71"/>
      <c r="D3972" s="72"/>
    </row>
    <row r="3973" spans="3:4" x14ac:dyDescent="0.3">
      <c r="C3973" s="71"/>
      <c r="D3973" s="72"/>
    </row>
    <row r="3974" spans="3:4" x14ac:dyDescent="0.3">
      <c r="C3974" s="71"/>
      <c r="D3974" s="72"/>
    </row>
    <row r="3975" spans="3:4" x14ac:dyDescent="0.3">
      <c r="C3975" s="71"/>
      <c r="D3975" s="72"/>
    </row>
    <row r="3976" spans="3:4" x14ac:dyDescent="0.3">
      <c r="C3976" s="71"/>
      <c r="D3976" s="72"/>
    </row>
    <row r="3977" spans="3:4" x14ac:dyDescent="0.3">
      <c r="C3977" s="71"/>
      <c r="D3977" s="72"/>
    </row>
    <row r="3978" spans="3:4" x14ac:dyDescent="0.3">
      <c r="C3978" s="71"/>
      <c r="D3978" s="72"/>
    </row>
    <row r="3979" spans="3:4" x14ac:dyDescent="0.3">
      <c r="C3979" s="71"/>
      <c r="D3979" s="72"/>
    </row>
    <row r="3980" spans="3:4" x14ac:dyDescent="0.3">
      <c r="C3980" s="71"/>
      <c r="D3980" s="72"/>
    </row>
    <row r="3981" spans="3:4" x14ac:dyDescent="0.3">
      <c r="C3981" s="71"/>
      <c r="D3981" s="72"/>
    </row>
    <row r="3982" spans="3:4" x14ac:dyDescent="0.3">
      <c r="C3982" s="71"/>
      <c r="D3982" s="72"/>
    </row>
    <row r="3983" spans="3:4" x14ac:dyDescent="0.3">
      <c r="C3983" s="71"/>
      <c r="D3983" s="72"/>
    </row>
    <row r="3984" spans="3:4" x14ac:dyDescent="0.3">
      <c r="C3984" s="71"/>
      <c r="D3984" s="72"/>
    </row>
    <row r="3985" spans="3:4" x14ac:dyDescent="0.3">
      <c r="C3985" s="71"/>
      <c r="D3985" s="72"/>
    </row>
    <row r="3986" spans="3:4" x14ac:dyDescent="0.3">
      <c r="C3986" s="71"/>
      <c r="D3986" s="72"/>
    </row>
    <row r="3987" spans="3:4" x14ac:dyDescent="0.3">
      <c r="C3987" s="71"/>
      <c r="D3987" s="72"/>
    </row>
    <row r="3988" spans="3:4" x14ac:dyDescent="0.3">
      <c r="C3988" s="71"/>
      <c r="D3988" s="72"/>
    </row>
    <row r="3989" spans="3:4" x14ac:dyDescent="0.3">
      <c r="C3989" s="71"/>
      <c r="D3989" s="72"/>
    </row>
    <row r="3990" spans="3:4" x14ac:dyDescent="0.3">
      <c r="C3990" s="71"/>
      <c r="D3990" s="72"/>
    </row>
    <row r="3991" spans="3:4" x14ac:dyDescent="0.3">
      <c r="C3991" s="71"/>
      <c r="D3991" s="72"/>
    </row>
    <row r="3992" spans="3:4" x14ac:dyDescent="0.3">
      <c r="C3992" s="71"/>
      <c r="D3992" s="72"/>
    </row>
    <row r="3993" spans="3:4" x14ac:dyDescent="0.3">
      <c r="C3993" s="71"/>
      <c r="D3993" s="72"/>
    </row>
    <row r="3994" spans="3:4" x14ac:dyDescent="0.3">
      <c r="C3994" s="71"/>
      <c r="D3994" s="72"/>
    </row>
    <row r="3995" spans="3:4" x14ac:dyDescent="0.3">
      <c r="C3995" s="71"/>
      <c r="D3995" s="72"/>
    </row>
    <row r="3996" spans="3:4" x14ac:dyDescent="0.3">
      <c r="C3996" s="71"/>
      <c r="D3996" s="72"/>
    </row>
    <row r="3997" spans="3:4" x14ac:dyDescent="0.3">
      <c r="C3997" s="71"/>
      <c r="D3997" s="72"/>
    </row>
    <row r="3998" spans="3:4" x14ac:dyDescent="0.3">
      <c r="C3998" s="71"/>
      <c r="D3998" s="72"/>
    </row>
    <row r="3999" spans="3:4" x14ac:dyDescent="0.3">
      <c r="C3999" s="71"/>
      <c r="D3999" s="72"/>
    </row>
    <row r="4000" spans="3:4" x14ac:dyDescent="0.3">
      <c r="C4000" s="71"/>
      <c r="D4000" s="72"/>
    </row>
    <row r="4001" spans="3:4" x14ac:dyDescent="0.3">
      <c r="C4001" s="71"/>
      <c r="D4001" s="72"/>
    </row>
    <row r="4002" spans="3:4" x14ac:dyDescent="0.3">
      <c r="C4002" s="71"/>
      <c r="D4002" s="72"/>
    </row>
    <row r="4003" spans="3:4" x14ac:dyDescent="0.3">
      <c r="C4003" s="71"/>
      <c r="D4003" s="72"/>
    </row>
    <row r="4004" spans="3:4" x14ac:dyDescent="0.3">
      <c r="C4004" s="71"/>
      <c r="D4004" s="72"/>
    </row>
    <row r="4005" spans="3:4" x14ac:dyDescent="0.3">
      <c r="C4005" s="71"/>
      <c r="D4005" s="72"/>
    </row>
    <row r="4006" spans="3:4" x14ac:dyDescent="0.3">
      <c r="C4006" s="71"/>
      <c r="D4006" s="72"/>
    </row>
    <row r="4007" spans="3:4" x14ac:dyDescent="0.3">
      <c r="C4007" s="71"/>
      <c r="D4007" s="72"/>
    </row>
    <row r="4008" spans="3:4" x14ac:dyDescent="0.3">
      <c r="C4008" s="71"/>
      <c r="D4008" s="72"/>
    </row>
    <row r="4009" spans="3:4" x14ac:dyDescent="0.3">
      <c r="C4009" s="71"/>
      <c r="D4009" s="72"/>
    </row>
    <row r="4010" spans="3:4" x14ac:dyDescent="0.3">
      <c r="C4010" s="71"/>
      <c r="D4010" s="72"/>
    </row>
    <row r="4011" spans="3:4" x14ac:dyDescent="0.3">
      <c r="C4011" s="71"/>
      <c r="D4011" s="72"/>
    </row>
    <row r="4012" spans="3:4" x14ac:dyDescent="0.3">
      <c r="C4012" s="71"/>
      <c r="D4012" s="72"/>
    </row>
    <row r="4013" spans="3:4" x14ac:dyDescent="0.3">
      <c r="C4013" s="71"/>
      <c r="D4013" s="72"/>
    </row>
    <row r="4014" spans="3:4" x14ac:dyDescent="0.3">
      <c r="C4014" s="71"/>
      <c r="D4014" s="72"/>
    </row>
    <row r="4015" spans="3:4" x14ac:dyDescent="0.3">
      <c r="C4015" s="71"/>
      <c r="D4015" s="72"/>
    </row>
    <row r="4016" spans="3:4" x14ac:dyDescent="0.3">
      <c r="C4016" s="71"/>
      <c r="D4016" s="72"/>
    </row>
    <row r="4017" spans="3:4" x14ac:dyDescent="0.3">
      <c r="C4017" s="71"/>
      <c r="D4017" s="72"/>
    </row>
    <row r="4018" spans="3:4" x14ac:dyDescent="0.3">
      <c r="C4018" s="71"/>
      <c r="D4018" s="72"/>
    </row>
    <row r="4019" spans="3:4" x14ac:dyDescent="0.3">
      <c r="C4019" s="71"/>
      <c r="D4019" s="72"/>
    </row>
    <row r="4020" spans="3:4" x14ac:dyDescent="0.3">
      <c r="C4020" s="71"/>
      <c r="D4020" s="72"/>
    </row>
    <row r="4021" spans="3:4" x14ac:dyDescent="0.3">
      <c r="C4021" s="71"/>
      <c r="D4021" s="72"/>
    </row>
    <row r="4022" spans="3:4" x14ac:dyDescent="0.3">
      <c r="C4022" s="71"/>
      <c r="D4022" s="72"/>
    </row>
    <row r="4023" spans="3:4" x14ac:dyDescent="0.3">
      <c r="C4023" s="71"/>
      <c r="D4023" s="72"/>
    </row>
    <row r="4024" spans="3:4" x14ac:dyDescent="0.3">
      <c r="C4024" s="71"/>
      <c r="D4024" s="72"/>
    </row>
    <row r="4025" spans="3:4" x14ac:dyDescent="0.3">
      <c r="C4025" s="71"/>
      <c r="D4025" s="72"/>
    </row>
    <row r="4026" spans="3:4" x14ac:dyDescent="0.3">
      <c r="C4026" s="71"/>
      <c r="D4026" s="72"/>
    </row>
    <row r="4027" spans="3:4" x14ac:dyDescent="0.3">
      <c r="C4027" s="71"/>
      <c r="D4027" s="72"/>
    </row>
    <row r="4028" spans="3:4" x14ac:dyDescent="0.3">
      <c r="C4028" s="71"/>
      <c r="D4028" s="72"/>
    </row>
    <row r="4029" spans="3:4" x14ac:dyDescent="0.3">
      <c r="C4029" s="71"/>
      <c r="D4029" s="72"/>
    </row>
    <row r="4030" spans="3:4" x14ac:dyDescent="0.3">
      <c r="C4030" s="71"/>
      <c r="D4030" s="72"/>
    </row>
    <row r="4031" spans="3:4" x14ac:dyDescent="0.3">
      <c r="C4031" s="71"/>
      <c r="D4031" s="72"/>
    </row>
    <row r="4032" spans="3:4" x14ac:dyDescent="0.3">
      <c r="C4032" s="71"/>
      <c r="D4032" s="72"/>
    </row>
    <row r="4033" spans="3:4" x14ac:dyDescent="0.3">
      <c r="C4033" s="71"/>
      <c r="D4033" s="72"/>
    </row>
    <row r="4034" spans="3:4" x14ac:dyDescent="0.3">
      <c r="C4034" s="71"/>
      <c r="D4034" s="72"/>
    </row>
    <row r="4035" spans="3:4" x14ac:dyDescent="0.3">
      <c r="C4035" s="71"/>
      <c r="D4035" s="72"/>
    </row>
    <row r="4036" spans="3:4" x14ac:dyDescent="0.3">
      <c r="C4036" s="71"/>
      <c r="D4036" s="72"/>
    </row>
    <row r="4037" spans="3:4" x14ac:dyDescent="0.3">
      <c r="C4037" s="71"/>
      <c r="D4037" s="72"/>
    </row>
    <row r="4038" spans="3:4" x14ac:dyDescent="0.3">
      <c r="C4038" s="71"/>
      <c r="D4038" s="72"/>
    </row>
    <row r="4039" spans="3:4" x14ac:dyDescent="0.3">
      <c r="C4039" s="71"/>
      <c r="D4039" s="72"/>
    </row>
    <row r="4040" spans="3:4" x14ac:dyDescent="0.3">
      <c r="C4040" s="71"/>
      <c r="D4040" s="72"/>
    </row>
    <row r="4041" spans="3:4" x14ac:dyDescent="0.3">
      <c r="C4041" s="71"/>
      <c r="D4041" s="72"/>
    </row>
    <row r="4042" spans="3:4" x14ac:dyDescent="0.3">
      <c r="C4042" s="71"/>
      <c r="D4042" s="72"/>
    </row>
    <row r="4043" spans="3:4" x14ac:dyDescent="0.3">
      <c r="C4043" s="71"/>
      <c r="D4043" s="72"/>
    </row>
    <row r="4044" spans="3:4" x14ac:dyDescent="0.3">
      <c r="C4044" s="71"/>
      <c r="D4044" s="72"/>
    </row>
    <row r="4045" spans="3:4" x14ac:dyDescent="0.3">
      <c r="C4045" s="71"/>
      <c r="D4045" s="72"/>
    </row>
    <row r="4046" spans="3:4" x14ac:dyDescent="0.3">
      <c r="C4046" s="71"/>
      <c r="D4046" s="72"/>
    </row>
    <row r="4047" spans="3:4" x14ac:dyDescent="0.3">
      <c r="C4047" s="71"/>
      <c r="D4047" s="72"/>
    </row>
    <row r="4048" spans="3:4" x14ac:dyDescent="0.3">
      <c r="C4048" s="71"/>
      <c r="D4048" s="72"/>
    </row>
    <row r="4049" spans="3:4" x14ac:dyDescent="0.3">
      <c r="C4049" s="71"/>
      <c r="D4049" s="72"/>
    </row>
    <row r="4050" spans="3:4" x14ac:dyDescent="0.3">
      <c r="C4050" s="71"/>
      <c r="D4050" s="72"/>
    </row>
    <row r="4051" spans="3:4" x14ac:dyDescent="0.3">
      <c r="C4051" s="71"/>
      <c r="D4051" s="72"/>
    </row>
    <row r="4052" spans="3:4" x14ac:dyDescent="0.3">
      <c r="C4052" s="71"/>
      <c r="D4052" s="72"/>
    </row>
    <row r="4053" spans="3:4" x14ac:dyDescent="0.3">
      <c r="C4053" s="71"/>
      <c r="D4053" s="72"/>
    </row>
    <row r="4054" spans="3:4" x14ac:dyDescent="0.3">
      <c r="C4054" s="71"/>
      <c r="D4054" s="72"/>
    </row>
    <row r="4055" spans="3:4" x14ac:dyDescent="0.3">
      <c r="C4055" s="71"/>
      <c r="D4055" s="72"/>
    </row>
    <row r="4056" spans="3:4" x14ac:dyDescent="0.3">
      <c r="C4056" s="71"/>
      <c r="D4056" s="72"/>
    </row>
    <row r="4057" spans="3:4" x14ac:dyDescent="0.3">
      <c r="C4057" s="71"/>
      <c r="D4057" s="72"/>
    </row>
    <row r="4058" spans="3:4" x14ac:dyDescent="0.3">
      <c r="C4058" s="71"/>
      <c r="D4058" s="72"/>
    </row>
    <row r="4059" spans="3:4" x14ac:dyDescent="0.3">
      <c r="C4059" s="71"/>
      <c r="D4059" s="72"/>
    </row>
    <row r="4060" spans="3:4" x14ac:dyDescent="0.3">
      <c r="C4060" s="71"/>
      <c r="D4060" s="72"/>
    </row>
    <row r="4061" spans="3:4" x14ac:dyDescent="0.3">
      <c r="C4061" s="71"/>
      <c r="D4061" s="72"/>
    </row>
    <row r="4062" spans="3:4" x14ac:dyDescent="0.3">
      <c r="C4062" s="71"/>
      <c r="D4062" s="72"/>
    </row>
    <row r="4063" spans="3:4" x14ac:dyDescent="0.3">
      <c r="C4063" s="71"/>
      <c r="D4063" s="72"/>
    </row>
    <row r="4064" spans="3:4" x14ac:dyDescent="0.3">
      <c r="C4064" s="71"/>
      <c r="D4064" s="72"/>
    </row>
    <row r="4065" spans="3:4" x14ac:dyDescent="0.3">
      <c r="C4065" s="71"/>
      <c r="D4065" s="72"/>
    </row>
    <row r="4066" spans="3:4" x14ac:dyDescent="0.3">
      <c r="C4066" s="71"/>
      <c r="D4066" s="72"/>
    </row>
    <row r="4067" spans="3:4" x14ac:dyDescent="0.3">
      <c r="C4067" s="71"/>
      <c r="D4067" s="72"/>
    </row>
    <row r="4068" spans="3:4" x14ac:dyDescent="0.3">
      <c r="C4068" s="71"/>
      <c r="D4068" s="72"/>
    </row>
    <row r="4069" spans="3:4" x14ac:dyDescent="0.3">
      <c r="C4069" s="71"/>
      <c r="D4069" s="72"/>
    </row>
    <row r="4070" spans="3:4" x14ac:dyDescent="0.3">
      <c r="C4070" s="71"/>
      <c r="D4070" s="72"/>
    </row>
    <row r="4071" spans="3:4" x14ac:dyDescent="0.3">
      <c r="C4071" s="71"/>
      <c r="D4071" s="72"/>
    </row>
    <row r="4072" spans="3:4" x14ac:dyDescent="0.3">
      <c r="C4072" s="71"/>
      <c r="D4072" s="72"/>
    </row>
    <row r="4073" spans="3:4" x14ac:dyDescent="0.3">
      <c r="C4073" s="71"/>
      <c r="D4073" s="72"/>
    </row>
    <row r="4074" spans="3:4" x14ac:dyDescent="0.3">
      <c r="C4074" s="71"/>
      <c r="D4074" s="72"/>
    </row>
    <row r="4075" spans="3:4" x14ac:dyDescent="0.3">
      <c r="C4075" s="71"/>
      <c r="D4075" s="72"/>
    </row>
    <row r="4076" spans="3:4" x14ac:dyDescent="0.3">
      <c r="C4076" s="71"/>
      <c r="D4076" s="72"/>
    </row>
    <row r="4077" spans="3:4" x14ac:dyDescent="0.3">
      <c r="C4077" s="71"/>
      <c r="D4077" s="72"/>
    </row>
    <row r="4078" spans="3:4" x14ac:dyDescent="0.3">
      <c r="C4078" s="71"/>
      <c r="D4078" s="72"/>
    </row>
    <row r="4079" spans="3:4" x14ac:dyDescent="0.3">
      <c r="C4079" s="71"/>
      <c r="D4079" s="72"/>
    </row>
    <row r="4080" spans="3:4" x14ac:dyDescent="0.3">
      <c r="C4080" s="71"/>
      <c r="D4080" s="72"/>
    </row>
    <row r="4081" spans="3:4" x14ac:dyDescent="0.3">
      <c r="C4081" s="71"/>
      <c r="D4081" s="72"/>
    </row>
    <row r="4082" spans="3:4" x14ac:dyDescent="0.3">
      <c r="C4082" s="71"/>
      <c r="D4082" s="72"/>
    </row>
    <row r="4083" spans="3:4" x14ac:dyDescent="0.3">
      <c r="C4083" s="71"/>
      <c r="D4083" s="72"/>
    </row>
    <row r="4084" spans="3:4" x14ac:dyDescent="0.3">
      <c r="C4084" s="71"/>
      <c r="D4084" s="72"/>
    </row>
    <row r="4085" spans="3:4" x14ac:dyDescent="0.3">
      <c r="C4085" s="71"/>
      <c r="D4085" s="72"/>
    </row>
    <row r="4086" spans="3:4" x14ac:dyDescent="0.3">
      <c r="C4086" s="71"/>
      <c r="D4086" s="72"/>
    </row>
    <row r="4087" spans="3:4" x14ac:dyDescent="0.3">
      <c r="C4087" s="71"/>
      <c r="D4087" s="72"/>
    </row>
    <row r="4088" spans="3:4" x14ac:dyDescent="0.3">
      <c r="C4088" s="71"/>
      <c r="D4088" s="72"/>
    </row>
    <row r="4089" spans="3:4" x14ac:dyDescent="0.3">
      <c r="C4089" s="71"/>
      <c r="D4089" s="72"/>
    </row>
    <row r="4090" spans="3:4" x14ac:dyDescent="0.3">
      <c r="C4090" s="71"/>
      <c r="D4090" s="72"/>
    </row>
    <row r="4091" spans="3:4" x14ac:dyDescent="0.3">
      <c r="C4091" s="71"/>
      <c r="D4091" s="72"/>
    </row>
    <row r="4092" spans="3:4" x14ac:dyDescent="0.3">
      <c r="C4092" s="71"/>
      <c r="D4092" s="72"/>
    </row>
    <row r="4093" spans="3:4" x14ac:dyDescent="0.3">
      <c r="C4093" s="71"/>
      <c r="D4093" s="72"/>
    </row>
    <row r="4094" spans="3:4" x14ac:dyDescent="0.3">
      <c r="C4094" s="71"/>
      <c r="D4094" s="72"/>
    </row>
    <row r="4095" spans="3:4" x14ac:dyDescent="0.3">
      <c r="C4095" s="71"/>
      <c r="D4095" s="72"/>
    </row>
    <row r="4096" spans="3:4" x14ac:dyDescent="0.3">
      <c r="C4096" s="71"/>
      <c r="D4096" s="72"/>
    </row>
    <row r="4097" spans="3:4" x14ac:dyDescent="0.3">
      <c r="C4097" s="71"/>
      <c r="D4097" s="72"/>
    </row>
    <row r="4098" spans="3:4" x14ac:dyDescent="0.3">
      <c r="C4098" s="71"/>
      <c r="D4098" s="72"/>
    </row>
    <row r="4099" spans="3:4" x14ac:dyDescent="0.3">
      <c r="C4099" s="71"/>
      <c r="D4099" s="72"/>
    </row>
    <row r="4100" spans="3:4" x14ac:dyDescent="0.3">
      <c r="C4100" s="71"/>
      <c r="D4100" s="72"/>
    </row>
    <row r="4101" spans="3:4" x14ac:dyDescent="0.3">
      <c r="C4101" s="71"/>
      <c r="D4101" s="72"/>
    </row>
    <row r="4102" spans="3:4" x14ac:dyDescent="0.3">
      <c r="C4102" s="71"/>
      <c r="D4102" s="72"/>
    </row>
    <row r="4103" spans="3:4" x14ac:dyDescent="0.3">
      <c r="C4103" s="71"/>
      <c r="D4103" s="72"/>
    </row>
    <row r="4104" spans="3:4" x14ac:dyDescent="0.3">
      <c r="C4104" s="71"/>
      <c r="D4104" s="72"/>
    </row>
    <row r="4105" spans="3:4" x14ac:dyDescent="0.3">
      <c r="C4105" s="71"/>
      <c r="D4105" s="72"/>
    </row>
    <row r="4106" spans="3:4" x14ac:dyDescent="0.3">
      <c r="C4106" s="71"/>
      <c r="D4106" s="72"/>
    </row>
    <row r="4107" spans="3:4" x14ac:dyDescent="0.3">
      <c r="C4107" s="71"/>
      <c r="D4107" s="72"/>
    </row>
    <row r="4108" spans="3:4" x14ac:dyDescent="0.3">
      <c r="C4108" s="71"/>
      <c r="D4108" s="72"/>
    </row>
    <row r="4109" spans="3:4" x14ac:dyDescent="0.3">
      <c r="C4109" s="71"/>
      <c r="D4109" s="72"/>
    </row>
    <row r="4110" spans="3:4" x14ac:dyDescent="0.3">
      <c r="C4110" s="71"/>
      <c r="D4110" s="72"/>
    </row>
    <row r="4111" spans="3:4" x14ac:dyDescent="0.3">
      <c r="C4111" s="71"/>
      <c r="D4111" s="72"/>
    </row>
    <row r="4112" spans="3:4" x14ac:dyDescent="0.3">
      <c r="C4112" s="71"/>
      <c r="D4112" s="72"/>
    </row>
    <row r="4113" spans="3:4" x14ac:dyDescent="0.3">
      <c r="C4113" s="71"/>
      <c r="D4113" s="72"/>
    </row>
    <row r="4114" spans="3:4" x14ac:dyDescent="0.3">
      <c r="C4114" s="71"/>
      <c r="D4114" s="72"/>
    </row>
    <row r="4115" spans="3:4" x14ac:dyDescent="0.3">
      <c r="C4115" s="71"/>
      <c r="D4115" s="72"/>
    </row>
    <row r="4116" spans="3:4" x14ac:dyDescent="0.3">
      <c r="C4116" s="71"/>
      <c r="D4116" s="72"/>
    </row>
    <row r="4117" spans="3:4" x14ac:dyDescent="0.3">
      <c r="C4117" s="71"/>
      <c r="D4117" s="72"/>
    </row>
    <row r="4118" spans="3:4" x14ac:dyDescent="0.3">
      <c r="C4118" s="71"/>
      <c r="D4118" s="72"/>
    </row>
    <row r="4119" spans="3:4" x14ac:dyDescent="0.3">
      <c r="C4119" s="71"/>
      <c r="D4119" s="72"/>
    </row>
    <row r="4120" spans="3:4" x14ac:dyDescent="0.3">
      <c r="C4120" s="71"/>
      <c r="D4120" s="72"/>
    </row>
    <row r="4121" spans="3:4" x14ac:dyDescent="0.3">
      <c r="C4121" s="71"/>
      <c r="D4121" s="72"/>
    </row>
    <row r="4122" spans="3:4" x14ac:dyDescent="0.3">
      <c r="C4122" s="71"/>
      <c r="D4122" s="72"/>
    </row>
    <row r="4123" spans="3:4" x14ac:dyDescent="0.3">
      <c r="C4123" s="71"/>
      <c r="D4123" s="72"/>
    </row>
    <row r="4124" spans="3:4" x14ac:dyDescent="0.3">
      <c r="C4124" s="71"/>
      <c r="D4124" s="72"/>
    </row>
    <row r="4125" spans="3:4" x14ac:dyDescent="0.3">
      <c r="C4125" s="71"/>
      <c r="D4125" s="72"/>
    </row>
    <row r="4126" spans="3:4" x14ac:dyDescent="0.3">
      <c r="C4126" s="71"/>
      <c r="D4126" s="72"/>
    </row>
    <row r="4127" spans="3:4" x14ac:dyDescent="0.3">
      <c r="C4127" s="71"/>
      <c r="D4127" s="72"/>
    </row>
    <row r="4128" spans="3:4" x14ac:dyDescent="0.3">
      <c r="C4128" s="71"/>
      <c r="D4128" s="72"/>
    </row>
    <row r="4129" spans="3:4" x14ac:dyDescent="0.3">
      <c r="C4129" s="71"/>
      <c r="D4129" s="72"/>
    </row>
    <row r="4130" spans="3:4" x14ac:dyDescent="0.3">
      <c r="C4130" s="71"/>
      <c r="D4130" s="72"/>
    </row>
    <row r="4131" spans="3:4" x14ac:dyDescent="0.3">
      <c r="C4131" s="71"/>
      <c r="D4131" s="72"/>
    </row>
    <row r="4132" spans="3:4" x14ac:dyDescent="0.3">
      <c r="C4132" s="71"/>
      <c r="D4132" s="72"/>
    </row>
    <row r="4133" spans="3:4" x14ac:dyDescent="0.3">
      <c r="C4133" s="71"/>
      <c r="D4133" s="72"/>
    </row>
    <row r="4134" spans="3:4" x14ac:dyDescent="0.3">
      <c r="C4134" s="71"/>
      <c r="D4134" s="72"/>
    </row>
    <row r="4135" spans="3:4" x14ac:dyDescent="0.3">
      <c r="C4135" s="71"/>
      <c r="D4135" s="72"/>
    </row>
    <row r="4136" spans="3:4" x14ac:dyDescent="0.3">
      <c r="C4136" s="71"/>
      <c r="D4136" s="72"/>
    </row>
    <row r="4137" spans="3:4" x14ac:dyDescent="0.3">
      <c r="C4137" s="71"/>
      <c r="D4137" s="72"/>
    </row>
    <row r="4138" spans="3:4" x14ac:dyDescent="0.3">
      <c r="C4138" s="71"/>
      <c r="D4138" s="72"/>
    </row>
    <row r="4139" spans="3:4" x14ac:dyDescent="0.3">
      <c r="C4139" s="71"/>
      <c r="D4139" s="72"/>
    </row>
    <row r="4140" spans="3:4" x14ac:dyDescent="0.3">
      <c r="C4140" s="71"/>
      <c r="D4140" s="72"/>
    </row>
    <row r="4141" spans="3:4" x14ac:dyDescent="0.3">
      <c r="C4141" s="71"/>
      <c r="D4141" s="72"/>
    </row>
    <row r="4142" spans="3:4" x14ac:dyDescent="0.3">
      <c r="C4142" s="71"/>
      <c r="D4142" s="72"/>
    </row>
    <row r="4143" spans="3:4" x14ac:dyDescent="0.3">
      <c r="C4143" s="71"/>
      <c r="D4143" s="72"/>
    </row>
    <row r="4144" spans="3:4" x14ac:dyDescent="0.3">
      <c r="C4144" s="71"/>
      <c r="D4144" s="72"/>
    </row>
    <row r="4145" spans="3:4" x14ac:dyDescent="0.3">
      <c r="C4145" s="71"/>
      <c r="D4145" s="72"/>
    </row>
    <row r="4146" spans="3:4" x14ac:dyDescent="0.3">
      <c r="C4146" s="71"/>
      <c r="D4146" s="72"/>
    </row>
    <row r="4147" spans="3:4" x14ac:dyDescent="0.3">
      <c r="C4147" s="71"/>
      <c r="D4147" s="72"/>
    </row>
    <row r="4148" spans="3:4" x14ac:dyDescent="0.3">
      <c r="C4148" s="71"/>
      <c r="D4148" s="72"/>
    </row>
    <row r="4149" spans="3:4" x14ac:dyDescent="0.3">
      <c r="C4149" s="71"/>
      <c r="D4149" s="72"/>
    </row>
    <row r="4150" spans="3:4" x14ac:dyDescent="0.3">
      <c r="C4150" s="71"/>
      <c r="D4150" s="72"/>
    </row>
    <row r="4151" spans="3:4" x14ac:dyDescent="0.3">
      <c r="C4151" s="71"/>
      <c r="D4151" s="72"/>
    </row>
    <row r="4152" spans="3:4" x14ac:dyDescent="0.3">
      <c r="C4152" s="71"/>
      <c r="D4152" s="72"/>
    </row>
    <row r="4153" spans="3:4" x14ac:dyDescent="0.3">
      <c r="C4153" s="71"/>
      <c r="D4153" s="72"/>
    </row>
    <row r="4154" spans="3:4" x14ac:dyDescent="0.3">
      <c r="C4154" s="71"/>
      <c r="D4154" s="72"/>
    </row>
    <row r="4155" spans="3:4" x14ac:dyDescent="0.3">
      <c r="C4155" s="71"/>
      <c r="D4155" s="72"/>
    </row>
    <row r="4156" spans="3:4" x14ac:dyDescent="0.3">
      <c r="C4156" s="71"/>
      <c r="D4156" s="72"/>
    </row>
    <row r="4157" spans="3:4" x14ac:dyDescent="0.3">
      <c r="C4157" s="71"/>
      <c r="D4157" s="72"/>
    </row>
    <row r="4158" spans="3:4" x14ac:dyDescent="0.3">
      <c r="C4158" s="71"/>
      <c r="D4158" s="72"/>
    </row>
    <row r="4159" spans="3:4" x14ac:dyDescent="0.3">
      <c r="C4159" s="71"/>
      <c r="D4159" s="72"/>
    </row>
    <row r="4160" spans="3:4" x14ac:dyDescent="0.3">
      <c r="C4160" s="71"/>
      <c r="D4160" s="72"/>
    </row>
    <row r="4161" spans="3:4" x14ac:dyDescent="0.3">
      <c r="C4161" s="71"/>
      <c r="D4161" s="72"/>
    </row>
    <row r="4162" spans="3:4" x14ac:dyDescent="0.3">
      <c r="C4162" s="71"/>
      <c r="D4162" s="72"/>
    </row>
    <row r="4163" spans="3:4" x14ac:dyDescent="0.3">
      <c r="C4163" s="71"/>
      <c r="D4163" s="72"/>
    </row>
    <row r="4164" spans="3:4" x14ac:dyDescent="0.3">
      <c r="C4164" s="71"/>
      <c r="D4164" s="72"/>
    </row>
    <row r="4165" spans="3:4" x14ac:dyDescent="0.3">
      <c r="C4165" s="71"/>
      <c r="D4165" s="72"/>
    </row>
    <row r="4166" spans="3:4" x14ac:dyDescent="0.3">
      <c r="C4166" s="71"/>
      <c r="D4166" s="72"/>
    </row>
    <row r="4167" spans="3:4" x14ac:dyDescent="0.3">
      <c r="C4167" s="71"/>
      <c r="D4167" s="72"/>
    </row>
    <row r="4168" spans="3:4" x14ac:dyDescent="0.3">
      <c r="C4168" s="71"/>
      <c r="D4168" s="72"/>
    </row>
    <row r="4169" spans="3:4" x14ac:dyDescent="0.3">
      <c r="C4169" s="71"/>
      <c r="D4169" s="72"/>
    </row>
    <row r="4170" spans="3:4" x14ac:dyDescent="0.3">
      <c r="C4170" s="71"/>
      <c r="D4170" s="72"/>
    </row>
    <row r="4171" spans="3:4" x14ac:dyDescent="0.3">
      <c r="C4171" s="71"/>
      <c r="D4171" s="72"/>
    </row>
    <row r="4172" spans="3:4" x14ac:dyDescent="0.3">
      <c r="C4172" s="71"/>
      <c r="D4172" s="72"/>
    </row>
    <row r="4173" spans="3:4" x14ac:dyDescent="0.3">
      <c r="C4173" s="71"/>
      <c r="D4173" s="72"/>
    </row>
    <row r="4174" spans="3:4" x14ac:dyDescent="0.3">
      <c r="C4174" s="71"/>
      <c r="D4174" s="72"/>
    </row>
    <row r="4175" spans="3:4" x14ac:dyDescent="0.3">
      <c r="C4175" s="71"/>
      <c r="D4175" s="72"/>
    </row>
    <row r="4176" spans="3:4" x14ac:dyDescent="0.3">
      <c r="C4176" s="71"/>
      <c r="D4176" s="72"/>
    </row>
    <row r="4177" spans="3:4" x14ac:dyDescent="0.3">
      <c r="C4177" s="71"/>
      <c r="D4177" s="72"/>
    </row>
    <row r="4178" spans="3:4" x14ac:dyDescent="0.3">
      <c r="C4178" s="71"/>
      <c r="D4178" s="72"/>
    </row>
    <row r="4179" spans="3:4" x14ac:dyDescent="0.3">
      <c r="C4179" s="71"/>
      <c r="D4179" s="72"/>
    </row>
    <row r="4180" spans="3:4" x14ac:dyDescent="0.3">
      <c r="C4180" s="71"/>
      <c r="D4180" s="72"/>
    </row>
    <row r="4181" spans="3:4" x14ac:dyDescent="0.3">
      <c r="C4181" s="71"/>
      <c r="D4181" s="72"/>
    </row>
    <row r="4182" spans="3:4" x14ac:dyDescent="0.3">
      <c r="C4182" s="71"/>
      <c r="D4182" s="72"/>
    </row>
    <row r="4183" spans="3:4" x14ac:dyDescent="0.3">
      <c r="C4183" s="71"/>
      <c r="D4183" s="72"/>
    </row>
    <row r="4184" spans="3:4" x14ac:dyDescent="0.3">
      <c r="C4184" s="71"/>
      <c r="D4184" s="72"/>
    </row>
    <row r="4185" spans="3:4" x14ac:dyDescent="0.3">
      <c r="C4185" s="71"/>
      <c r="D4185" s="72"/>
    </row>
    <row r="4186" spans="3:4" x14ac:dyDescent="0.3">
      <c r="C4186" s="71"/>
      <c r="D4186" s="72"/>
    </row>
    <row r="4187" spans="3:4" x14ac:dyDescent="0.3">
      <c r="C4187" s="71"/>
      <c r="D4187" s="72"/>
    </row>
    <row r="4188" spans="3:4" x14ac:dyDescent="0.3">
      <c r="C4188" s="71"/>
      <c r="D4188" s="72"/>
    </row>
    <row r="4189" spans="3:4" x14ac:dyDescent="0.3">
      <c r="C4189" s="71"/>
      <c r="D4189" s="72"/>
    </row>
    <row r="4190" spans="3:4" x14ac:dyDescent="0.3">
      <c r="C4190" s="71"/>
      <c r="D4190" s="72"/>
    </row>
    <row r="4191" spans="3:4" x14ac:dyDescent="0.3">
      <c r="C4191" s="71"/>
      <c r="D4191" s="72"/>
    </row>
    <row r="4192" spans="3:4" x14ac:dyDescent="0.3">
      <c r="C4192" s="71"/>
      <c r="D4192" s="72"/>
    </row>
    <row r="4193" spans="3:4" x14ac:dyDescent="0.3">
      <c r="C4193" s="71"/>
      <c r="D4193" s="72"/>
    </row>
    <row r="4194" spans="3:4" x14ac:dyDescent="0.3">
      <c r="C4194" s="71"/>
      <c r="D4194" s="72"/>
    </row>
    <row r="4195" spans="3:4" x14ac:dyDescent="0.3">
      <c r="C4195" s="71"/>
      <c r="D4195" s="72"/>
    </row>
    <row r="4196" spans="3:4" x14ac:dyDescent="0.3">
      <c r="C4196" s="71"/>
      <c r="D4196" s="72"/>
    </row>
    <row r="4197" spans="3:4" x14ac:dyDescent="0.3">
      <c r="C4197" s="71"/>
      <c r="D4197" s="72"/>
    </row>
    <row r="4198" spans="3:4" x14ac:dyDescent="0.3">
      <c r="C4198" s="71"/>
      <c r="D4198" s="72"/>
    </row>
    <row r="4199" spans="3:4" x14ac:dyDescent="0.3">
      <c r="C4199" s="71"/>
      <c r="D4199" s="72"/>
    </row>
    <row r="4200" spans="3:4" x14ac:dyDescent="0.3">
      <c r="C4200" s="71"/>
      <c r="D4200" s="72"/>
    </row>
    <row r="4201" spans="3:4" x14ac:dyDescent="0.3">
      <c r="C4201" s="71"/>
      <c r="D4201" s="72"/>
    </row>
    <row r="4202" spans="3:4" x14ac:dyDescent="0.3">
      <c r="C4202" s="71"/>
      <c r="D4202" s="72"/>
    </row>
    <row r="4203" spans="3:4" x14ac:dyDescent="0.3">
      <c r="C4203" s="71"/>
      <c r="D4203" s="72"/>
    </row>
    <row r="4204" spans="3:4" x14ac:dyDescent="0.3">
      <c r="C4204" s="71"/>
      <c r="D4204" s="72"/>
    </row>
    <row r="4205" spans="3:4" x14ac:dyDescent="0.3">
      <c r="C4205" s="71"/>
      <c r="D4205" s="72"/>
    </row>
    <row r="4206" spans="3:4" x14ac:dyDescent="0.3">
      <c r="C4206" s="71"/>
      <c r="D4206" s="72"/>
    </row>
    <row r="4207" spans="3:4" x14ac:dyDescent="0.3">
      <c r="C4207" s="71"/>
      <c r="D4207" s="72"/>
    </row>
    <row r="4208" spans="3:4" x14ac:dyDescent="0.3">
      <c r="C4208" s="71"/>
      <c r="D4208" s="72"/>
    </row>
    <row r="4209" spans="3:4" x14ac:dyDescent="0.3">
      <c r="C4209" s="71"/>
      <c r="D4209" s="72"/>
    </row>
    <row r="4210" spans="3:4" x14ac:dyDescent="0.3">
      <c r="C4210" s="71"/>
      <c r="D4210" s="72"/>
    </row>
    <row r="4211" spans="3:4" x14ac:dyDescent="0.3">
      <c r="C4211" s="71"/>
      <c r="D4211" s="72"/>
    </row>
    <row r="4212" spans="3:4" x14ac:dyDescent="0.3">
      <c r="C4212" s="71"/>
      <c r="D4212" s="72"/>
    </row>
    <row r="4213" spans="3:4" x14ac:dyDescent="0.3">
      <c r="C4213" s="71"/>
      <c r="D4213" s="72"/>
    </row>
    <row r="4214" spans="3:4" x14ac:dyDescent="0.3">
      <c r="C4214" s="71"/>
      <c r="D4214" s="72"/>
    </row>
    <row r="4215" spans="3:4" x14ac:dyDescent="0.3">
      <c r="C4215" s="71"/>
      <c r="D4215" s="72"/>
    </row>
    <row r="4216" spans="3:4" x14ac:dyDescent="0.3">
      <c r="C4216" s="71"/>
      <c r="D4216" s="72"/>
    </row>
    <row r="4217" spans="3:4" x14ac:dyDescent="0.3">
      <c r="C4217" s="71"/>
      <c r="D4217" s="72"/>
    </row>
    <row r="4218" spans="3:4" x14ac:dyDescent="0.3">
      <c r="C4218" s="71"/>
      <c r="D4218" s="72"/>
    </row>
    <row r="4219" spans="3:4" x14ac:dyDescent="0.3">
      <c r="C4219" s="71"/>
      <c r="D4219" s="72"/>
    </row>
    <row r="4220" spans="3:4" x14ac:dyDescent="0.3">
      <c r="C4220" s="71"/>
      <c r="D4220" s="72"/>
    </row>
    <row r="4221" spans="3:4" x14ac:dyDescent="0.3">
      <c r="C4221" s="71"/>
      <c r="D4221" s="72"/>
    </row>
    <row r="4222" spans="3:4" x14ac:dyDescent="0.3">
      <c r="C4222" s="71"/>
      <c r="D4222" s="72"/>
    </row>
    <row r="4223" spans="3:4" x14ac:dyDescent="0.3">
      <c r="C4223" s="71"/>
      <c r="D4223" s="72"/>
    </row>
    <row r="4224" spans="3:4" x14ac:dyDescent="0.3">
      <c r="C4224" s="71"/>
      <c r="D4224" s="72"/>
    </row>
    <row r="4225" spans="3:4" x14ac:dyDescent="0.3">
      <c r="C4225" s="71"/>
      <c r="D4225" s="72"/>
    </row>
    <row r="4226" spans="3:4" x14ac:dyDescent="0.3">
      <c r="C4226" s="71"/>
      <c r="D4226" s="72"/>
    </row>
    <row r="4227" spans="3:4" x14ac:dyDescent="0.3">
      <c r="C4227" s="71"/>
      <c r="D4227" s="72"/>
    </row>
    <row r="4228" spans="3:4" x14ac:dyDescent="0.3">
      <c r="C4228" s="71"/>
      <c r="D4228" s="72"/>
    </row>
    <row r="4229" spans="3:4" x14ac:dyDescent="0.3">
      <c r="C4229" s="71"/>
      <c r="D4229" s="72"/>
    </row>
    <row r="4230" spans="3:4" x14ac:dyDescent="0.3">
      <c r="C4230" s="71"/>
      <c r="D4230" s="72"/>
    </row>
    <row r="4231" spans="3:4" x14ac:dyDescent="0.3">
      <c r="C4231" s="71"/>
      <c r="D4231" s="72"/>
    </row>
    <row r="4232" spans="3:4" x14ac:dyDescent="0.3">
      <c r="C4232" s="71"/>
      <c r="D4232" s="72"/>
    </row>
    <row r="4233" spans="3:4" x14ac:dyDescent="0.3">
      <c r="C4233" s="71"/>
      <c r="D4233" s="72"/>
    </row>
    <row r="4234" spans="3:4" x14ac:dyDescent="0.3">
      <c r="C4234" s="71"/>
      <c r="D4234" s="72"/>
    </row>
    <row r="4235" spans="3:4" x14ac:dyDescent="0.3">
      <c r="C4235" s="71"/>
      <c r="D4235" s="72"/>
    </row>
    <row r="4236" spans="3:4" x14ac:dyDescent="0.3">
      <c r="C4236" s="71"/>
      <c r="D4236" s="72"/>
    </row>
    <row r="4237" spans="3:4" x14ac:dyDescent="0.3">
      <c r="C4237" s="71"/>
      <c r="D4237" s="72"/>
    </row>
    <row r="4238" spans="3:4" x14ac:dyDescent="0.3">
      <c r="C4238" s="71"/>
      <c r="D4238" s="72"/>
    </row>
    <row r="4239" spans="3:4" x14ac:dyDescent="0.3">
      <c r="C4239" s="71"/>
      <c r="D4239" s="72"/>
    </row>
    <row r="4240" spans="3:4" x14ac:dyDescent="0.3">
      <c r="C4240" s="71"/>
      <c r="D4240" s="72"/>
    </row>
    <row r="4241" spans="3:4" x14ac:dyDescent="0.3">
      <c r="C4241" s="71"/>
      <c r="D4241" s="72"/>
    </row>
    <row r="4242" spans="3:4" x14ac:dyDescent="0.3">
      <c r="C4242" s="71"/>
      <c r="D4242" s="72"/>
    </row>
    <row r="4243" spans="3:4" x14ac:dyDescent="0.3">
      <c r="C4243" s="71"/>
      <c r="D4243" s="72"/>
    </row>
    <row r="4244" spans="3:4" x14ac:dyDescent="0.3">
      <c r="C4244" s="71"/>
      <c r="D4244" s="72"/>
    </row>
    <row r="4245" spans="3:4" x14ac:dyDescent="0.3">
      <c r="C4245" s="71"/>
      <c r="D4245" s="72"/>
    </row>
    <row r="4246" spans="3:4" x14ac:dyDescent="0.3">
      <c r="C4246" s="71"/>
      <c r="D4246" s="72"/>
    </row>
    <row r="4247" spans="3:4" x14ac:dyDescent="0.3">
      <c r="C4247" s="71"/>
      <c r="D4247" s="72"/>
    </row>
    <row r="4248" spans="3:4" x14ac:dyDescent="0.3">
      <c r="C4248" s="71"/>
      <c r="D4248" s="72"/>
    </row>
    <row r="4249" spans="3:4" x14ac:dyDescent="0.3">
      <c r="C4249" s="71"/>
      <c r="D4249" s="72"/>
    </row>
    <row r="4250" spans="3:4" x14ac:dyDescent="0.3">
      <c r="C4250" s="71"/>
      <c r="D4250" s="72"/>
    </row>
    <row r="4251" spans="3:4" x14ac:dyDescent="0.3">
      <c r="C4251" s="71"/>
      <c r="D4251" s="72"/>
    </row>
    <row r="4252" spans="3:4" x14ac:dyDescent="0.3">
      <c r="C4252" s="71"/>
      <c r="D4252" s="72"/>
    </row>
    <row r="4253" spans="3:4" x14ac:dyDescent="0.3">
      <c r="C4253" s="71"/>
      <c r="D4253" s="72"/>
    </row>
    <row r="4254" spans="3:4" x14ac:dyDescent="0.3">
      <c r="C4254" s="71"/>
      <c r="D4254" s="72"/>
    </row>
    <row r="4255" spans="3:4" x14ac:dyDescent="0.3">
      <c r="C4255" s="71"/>
      <c r="D4255" s="72"/>
    </row>
    <row r="4256" spans="3:4" x14ac:dyDescent="0.3">
      <c r="C4256" s="71"/>
      <c r="D4256" s="72"/>
    </row>
    <row r="4257" spans="3:4" x14ac:dyDescent="0.3">
      <c r="C4257" s="71"/>
      <c r="D4257" s="72"/>
    </row>
    <row r="4258" spans="3:4" x14ac:dyDescent="0.3">
      <c r="C4258" s="71"/>
      <c r="D4258" s="72"/>
    </row>
    <row r="4259" spans="3:4" x14ac:dyDescent="0.3">
      <c r="C4259" s="71"/>
      <c r="D4259" s="72"/>
    </row>
    <row r="4260" spans="3:4" x14ac:dyDescent="0.3">
      <c r="C4260" s="71"/>
      <c r="D4260" s="72"/>
    </row>
    <row r="4261" spans="3:4" x14ac:dyDescent="0.3">
      <c r="C4261" s="71"/>
      <c r="D4261" s="72"/>
    </row>
    <row r="4262" spans="3:4" x14ac:dyDescent="0.3">
      <c r="C4262" s="71"/>
      <c r="D4262" s="72"/>
    </row>
    <row r="4263" spans="3:4" x14ac:dyDescent="0.3">
      <c r="C4263" s="71"/>
      <c r="D4263" s="72"/>
    </row>
    <row r="4264" spans="3:4" x14ac:dyDescent="0.3">
      <c r="C4264" s="71"/>
      <c r="D4264" s="72"/>
    </row>
    <row r="4265" spans="3:4" x14ac:dyDescent="0.3">
      <c r="C4265" s="71"/>
      <c r="D4265" s="72"/>
    </row>
    <row r="4266" spans="3:4" x14ac:dyDescent="0.3">
      <c r="C4266" s="71"/>
      <c r="D4266" s="72"/>
    </row>
    <row r="4267" spans="3:4" x14ac:dyDescent="0.3">
      <c r="C4267" s="71"/>
      <c r="D4267" s="72"/>
    </row>
    <row r="4268" spans="3:4" x14ac:dyDescent="0.3">
      <c r="C4268" s="71"/>
      <c r="D4268" s="72"/>
    </row>
    <row r="4269" spans="3:4" x14ac:dyDescent="0.3">
      <c r="C4269" s="71"/>
      <c r="D4269" s="72"/>
    </row>
    <row r="4270" spans="3:4" x14ac:dyDescent="0.3">
      <c r="C4270" s="71"/>
      <c r="D4270" s="72"/>
    </row>
    <row r="4271" spans="3:4" x14ac:dyDescent="0.3">
      <c r="C4271" s="71"/>
      <c r="D4271" s="72"/>
    </row>
    <row r="4272" spans="3:4" x14ac:dyDescent="0.3">
      <c r="C4272" s="71"/>
      <c r="D4272" s="72"/>
    </row>
    <row r="4273" spans="3:4" x14ac:dyDescent="0.3">
      <c r="C4273" s="71"/>
      <c r="D4273" s="72"/>
    </row>
    <row r="4274" spans="3:4" x14ac:dyDescent="0.3">
      <c r="C4274" s="71"/>
      <c r="D4274" s="72"/>
    </row>
    <row r="4275" spans="3:4" x14ac:dyDescent="0.3">
      <c r="C4275" s="71"/>
      <c r="D4275" s="72"/>
    </row>
    <row r="4276" spans="3:4" x14ac:dyDescent="0.3">
      <c r="C4276" s="71"/>
      <c r="D4276" s="72"/>
    </row>
    <row r="4277" spans="3:4" x14ac:dyDescent="0.3">
      <c r="C4277" s="71"/>
      <c r="D4277" s="72"/>
    </row>
    <row r="4278" spans="3:4" x14ac:dyDescent="0.3">
      <c r="C4278" s="71"/>
      <c r="D4278" s="72"/>
    </row>
    <row r="4279" spans="3:4" x14ac:dyDescent="0.3">
      <c r="C4279" s="71"/>
      <c r="D4279" s="72"/>
    </row>
    <row r="4280" spans="3:4" x14ac:dyDescent="0.3">
      <c r="C4280" s="71"/>
      <c r="D4280" s="72"/>
    </row>
    <row r="4281" spans="3:4" x14ac:dyDescent="0.3">
      <c r="C4281" s="71"/>
      <c r="D4281" s="72"/>
    </row>
    <row r="4282" spans="3:4" x14ac:dyDescent="0.3">
      <c r="C4282" s="71"/>
      <c r="D4282" s="72"/>
    </row>
    <row r="4283" spans="3:4" x14ac:dyDescent="0.3">
      <c r="C4283" s="71"/>
      <c r="D4283" s="72"/>
    </row>
    <row r="4284" spans="3:4" x14ac:dyDescent="0.3">
      <c r="C4284" s="71"/>
      <c r="D4284" s="72"/>
    </row>
    <row r="4285" spans="3:4" x14ac:dyDescent="0.3">
      <c r="C4285" s="71"/>
      <c r="D4285" s="72"/>
    </row>
    <row r="4286" spans="3:4" x14ac:dyDescent="0.3">
      <c r="C4286" s="71"/>
      <c r="D4286" s="72"/>
    </row>
    <row r="4287" spans="3:4" x14ac:dyDescent="0.3">
      <c r="C4287" s="71"/>
      <c r="D4287" s="72"/>
    </row>
    <row r="4288" spans="3:4" x14ac:dyDescent="0.3">
      <c r="C4288" s="71"/>
      <c r="D4288" s="72"/>
    </row>
    <row r="4289" spans="3:4" x14ac:dyDescent="0.3">
      <c r="C4289" s="71"/>
      <c r="D4289" s="72"/>
    </row>
    <row r="4290" spans="3:4" x14ac:dyDescent="0.3">
      <c r="C4290" s="71"/>
      <c r="D4290" s="72"/>
    </row>
    <row r="4291" spans="3:4" x14ac:dyDescent="0.3">
      <c r="C4291" s="71"/>
      <c r="D4291" s="72"/>
    </row>
    <row r="4292" spans="3:4" x14ac:dyDescent="0.3">
      <c r="C4292" s="71"/>
      <c r="D4292" s="72"/>
    </row>
    <row r="4293" spans="3:4" x14ac:dyDescent="0.3">
      <c r="C4293" s="71"/>
      <c r="D4293" s="72"/>
    </row>
    <row r="4294" spans="3:4" x14ac:dyDescent="0.3">
      <c r="C4294" s="71"/>
      <c r="D4294" s="72"/>
    </row>
    <row r="4295" spans="3:4" x14ac:dyDescent="0.3">
      <c r="C4295" s="71"/>
      <c r="D4295" s="72"/>
    </row>
    <row r="4296" spans="3:4" x14ac:dyDescent="0.3">
      <c r="C4296" s="71"/>
      <c r="D4296" s="72"/>
    </row>
    <row r="4297" spans="3:4" x14ac:dyDescent="0.3">
      <c r="C4297" s="71"/>
      <c r="D4297" s="72"/>
    </row>
    <row r="4298" spans="3:4" x14ac:dyDescent="0.3">
      <c r="C4298" s="71"/>
      <c r="D4298" s="72"/>
    </row>
    <row r="4299" spans="3:4" x14ac:dyDescent="0.3">
      <c r="C4299" s="71"/>
      <c r="D4299" s="72"/>
    </row>
    <row r="4300" spans="3:4" x14ac:dyDescent="0.3">
      <c r="C4300" s="71"/>
      <c r="D4300" s="72"/>
    </row>
    <row r="4301" spans="3:4" x14ac:dyDescent="0.3">
      <c r="C4301" s="71"/>
      <c r="D4301" s="72"/>
    </row>
    <row r="4302" spans="3:4" x14ac:dyDescent="0.3">
      <c r="C4302" s="71"/>
      <c r="D4302" s="72"/>
    </row>
    <row r="4303" spans="3:4" x14ac:dyDescent="0.3">
      <c r="C4303" s="71"/>
      <c r="D4303" s="72"/>
    </row>
    <row r="4304" spans="3:4" x14ac:dyDescent="0.3">
      <c r="C4304" s="71"/>
      <c r="D4304" s="72"/>
    </row>
    <row r="4305" spans="3:4" x14ac:dyDescent="0.3">
      <c r="C4305" s="71"/>
      <c r="D4305" s="72"/>
    </row>
    <row r="4306" spans="3:4" x14ac:dyDescent="0.3">
      <c r="C4306" s="71"/>
      <c r="D4306" s="72"/>
    </row>
    <row r="4307" spans="3:4" x14ac:dyDescent="0.3">
      <c r="C4307" s="71"/>
      <c r="D4307" s="72"/>
    </row>
    <row r="4308" spans="3:4" x14ac:dyDescent="0.3">
      <c r="C4308" s="71"/>
      <c r="D4308" s="72"/>
    </row>
    <row r="4309" spans="3:4" x14ac:dyDescent="0.3">
      <c r="C4309" s="71"/>
      <c r="D4309" s="72"/>
    </row>
    <row r="4310" spans="3:4" x14ac:dyDescent="0.3">
      <c r="C4310" s="71"/>
      <c r="D4310" s="72"/>
    </row>
    <row r="4311" spans="3:4" x14ac:dyDescent="0.3">
      <c r="C4311" s="71"/>
      <c r="D4311" s="72"/>
    </row>
    <row r="4312" spans="3:4" x14ac:dyDescent="0.3">
      <c r="C4312" s="71"/>
      <c r="D4312" s="72"/>
    </row>
    <row r="4313" spans="3:4" x14ac:dyDescent="0.3">
      <c r="C4313" s="71"/>
      <c r="D4313" s="72"/>
    </row>
    <row r="4314" spans="3:4" x14ac:dyDescent="0.3">
      <c r="C4314" s="71"/>
      <c r="D4314" s="72"/>
    </row>
    <row r="4315" spans="3:4" x14ac:dyDescent="0.3">
      <c r="C4315" s="71"/>
      <c r="D4315" s="72"/>
    </row>
    <row r="4316" spans="3:4" x14ac:dyDescent="0.3">
      <c r="C4316" s="71"/>
      <c r="D4316" s="72"/>
    </row>
    <row r="4317" spans="3:4" x14ac:dyDescent="0.3">
      <c r="C4317" s="71"/>
      <c r="D4317" s="72"/>
    </row>
    <row r="4318" spans="3:4" x14ac:dyDescent="0.3">
      <c r="C4318" s="71"/>
      <c r="D4318" s="72"/>
    </row>
    <row r="4319" spans="3:4" x14ac:dyDescent="0.3">
      <c r="C4319" s="71"/>
      <c r="D4319" s="72"/>
    </row>
    <row r="4320" spans="3:4" x14ac:dyDescent="0.3">
      <c r="C4320" s="71"/>
      <c r="D4320" s="72"/>
    </row>
    <row r="4321" spans="3:4" x14ac:dyDescent="0.3">
      <c r="C4321" s="71"/>
      <c r="D4321" s="72"/>
    </row>
    <row r="4322" spans="3:4" x14ac:dyDescent="0.3">
      <c r="C4322" s="71"/>
      <c r="D4322" s="72"/>
    </row>
    <row r="4323" spans="3:4" x14ac:dyDescent="0.3">
      <c r="C4323" s="71"/>
      <c r="D4323" s="72"/>
    </row>
    <row r="4324" spans="3:4" x14ac:dyDescent="0.3">
      <c r="C4324" s="71"/>
      <c r="D4324" s="72"/>
    </row>
    <row r="4325" spans="3:4" x14ac:dyDescent="0.3">
      <c r="C4325" s="71"/>
      <c r="D4325" s="72"/>
    </row>
    <row r="4326" spans="3:4" x14ac:dyDescent="0.3">
      <c r="C4326" s="71"/>
      <c r="D4326" s="72"/>
    </row>
    <row r="4327" spans="3:4" x14ac:dyDescent="0.3">
      <c r="C4327" s="71"/>
      <c r="D4327" s="72"/>
    </row>
    <row r="4328" spans="3:4" x14ac:dyDescent="0.3">
      <c r="C4328" s="71"/>
      <c r="D4328" s="72"/>
    </row>
    <row r="4329" spans="3:4" x14ac:dyDescent="0.3">
      <c r="C4329" s="71"/>
      <c r="D4329" s="72"/>
    </row>
    <row r="4330" spans="3:4" x14ac:dyDescent="0.3">
      <c r="C4330" s="71"/>
      <c r="D4330" s="72"/>
    </row>
    <row r="4331" spans="3:4" x14ac:dyDescent="0.3">
      <c r="C4331" s="71"/>
      <c r="D4331" s="72"/>
    </row>
    <row r="4332" spans="3:4" x14ac:dyDescent="0.3">
      <c r="C4332" s="71"/>
      <c r="D4332" s="72"/>
    </row>
    <row r="4333" spans="3:4" x14ac:dyDescent="0.3">
      <c r="C4333" s="71"/>
      <c r="D4333" s="72"/>
    </row>
    <row r="4334" spans="3:4" x14ac:dyDescent="0.3">
      <c r="C4334" s="71"/>
      <c r="D4334" s="72"/>
    </row>
    <row r="4335" spans="3:4" x14ac:dyDescent="0.3">
      <c r="C4335" s="71"/>
      <c r="D4335" s="72"/>
    </row>
    <row r="4336" spans="3:4" x14ac:dyDescent="0.3">
      <c r="C4336" s="71"/>
      <c r="D4336" s="72"/>
    </row>
    <row r="4337" spans="3:4" x14ac:dyDescent="0.3">
      <c r="C4337" s="71"/>
      <c r="D4337" s="72"/>
    </row>
    <row r="4338" spans="3:4" x14ac:dyDescent="0.3">
      <c r="C4338" s="71"/>
      <c r="D4338" s="72"/>
    </row>
    <row r="4339" spans="3:4" x14ac:dyDescent="0.3">
      <c r="C4339" s="71"/>
      <c r="D4339" s="72"/>
    </row>
    <row r="4340" spans="3:4" x14ac:dyDescent="0.3">
      <c r="C4340" s="71"/>
      <c r="D4340" s="72"/>
    </row>
    <row r="4341" spans="3:4" x14ac:dyDescent="0.3">
      <c r="C4341" s="71"/>
      <c r="D4341" s="72"/>
    </row>
    <row r="4342" spans="3:4" x14ac:dyDescent="0.3">
      <c r="C4342" s="71"/>
      <c r="D4342" s="72"/>
    </row>
    <row r="4343" spans="3:4" x14ac:dyDescent="0.3">
      <c r="C4343" s="71"/>
      <c r="D4343" s="72"/>
    </row>
    <row r="4344" spans="3:4" x14ac:dyDescent="0.3">
      <c r="C4344" s="71"/>
      <c r="D4344" s="72"/>
    </row>
    <row r="4345" spans="3:4" x14ac:dyDescent="0.3">
      <c r="C4345" s="71"/>
      <c r="D4345" s="72"/>
    </row>
    <row r="4346" spans="3:4" x14ac:dyDescent="0.3">
      <c r="C4346" s="71"/>
      <c r="D4346" s="72"/>
    </row>
    <row r="4347" spans="3:4" x14ac:dyDescent="0.3">
      <c r="C4347" s="71"/>
      <c r="D4347" s="72"/>
    </row>
    <row r="4348" spans="3:4" x14ac:dyDescent="0.3">
      <c r="C4348" s="71"/>
      <c r="D4348" s="72"/>
    </row>
    <row r="4349" spans="3:4" x14ac:dyDescent="0.3">
      <c r="C4349" s="71"/>
      <c r="D4349" s="72"/>
    </row>
    <row r="4350" spans="3:4" x14ac:dyDescent="0.3">
      <c r="C4350" s="71"/>
      <c r="D4350" s="72"/>
    </row>
    <row r="4351" spans="3:4" x14ac:dyDescent="0.3">
      <c r="C4351" s="71"/>
      <c r="D4351" s="72"/>
    </row>
    <row r="4352" spans="3:4" x14ac:dyDescent="0.3">
      <c r="C4352" s="71"/>
      <c r="D4352" s="72"/>
    </row>
    <row r="4353" spans="3:4" x14ac:dyDescent="0.3">
      <c r="C4353" s="71"/>
      <c r="D4353" s="72"/>
    </row>
    <row r="4354" spans="3:4" x14ac:dyDescent="0.3">
      <c r="C4354" s="71"/>
      <c r="D4354" s="72"/>
    </row>
    <row r="4355" spans="3:4" x14ac:dyDescent="0.3">
      <c r="C4355" s="71"/>
      <c r="D4355" s="72"/>
    </row>
    <row r="4356" spans="3:4" x14ac:dyDescent="0.3">
      <c r="C4356" s="71"/>
      <c r="D4356" s="72"/>
    </row>
    <row r="4357" spans="3:4" x14ac:dyDescent="0.3">
      <c r="C4357" s="71"/>
      <c r="D4357" s="72"/>
    </row>
    <row r="4358" spans="3:4" x14ac:dyDescent="0.3">
      <c r="C4358" s="71"/>
      <c r="D4358" s="72"/>
    </row>
    <row r="4359" spans="3:4" x14ac:dyDescent="0.3">
      <c r="C4359" s="71"/>
      <c r="D4359" s="72"/>
    </row>
    <row r="4360" spans="3:4" x14ac:dyDescent="0.3">
      <c r="C4360" s="71"/>
      <c r="D4360" s="72"/>
    </row>
    <row r="4361" spans="3:4" x14ac:dyDescent="0.3">
      <c r="C4361" s="71"/>
      <c r="D4361" s="72"/>
    </row>
    <row r="4362" spans="3:4" x14ac:dyDescent="0.3">
      <c r="C4362" s="71"/>
      <c r="D4362" s="72"/>
    </row>
    <row r="4363" spans="3:4" x14ac:dyDescent="0.3">
      <c r="C4363" s="71"/>
      <c r="D4363" s="72"/>
    </row>
    <row r="4364" spans="3:4" x14ac:dyDescent="0.3">
      <c r="C4364" s="71"/>
      <c r="D4364" s="72"/>
    </row>
    <row r="4365" spans="3:4" x14ac:dyDescent="0.3">
      <c r="C4365" s="71"/>
      <c r="D4365" s="72"/>
    </row>
    <row r="4366" spans="3:4" x14ac:dyDescent="0.3">
      <c r="C4366" s="71"/>
      <c r="D4366" s="72"/>
    </row>
    <row r="4367" spans="3:4" x14ac:dyDescent="0.3">
      <c r="C4367" s="71"/>
      <c r="D4367" s="72"/>
    </row>
    <row r="4368" spans="3:4" x14ac:dyDescent="0.3">
      <c r="C4368" s="71"/>
      <c r="D4368" s="72"/>
    </row>
    <row r="4369" spans="3:4" x14ac:dyDescent="0.3">
      <c r="C4369" s="71"/>
      <c r="D4369" s="72"/>
    </row>
    <row r="4370" spans="3:4" x14ac:dyDescent="0.3">
      <c r="C4370" s="71"/>
      <c r="D4370" s="72"/>
    </row>
    <row r="4371" spans="3:4" x14ac:dyDescent="0.3">
      <c r="C4371" s="71"/>
      <c r="D4371" s="72"/>
    </row>
    <row r="4372" spans="3:4" x14ac:dyDescent="0.3">
      <c r="C4372" s="71"/>
      <c r="D4372" s="72"/>
    </row>
    <row r="4373" spans="3:4" x14ac:dyDescent="0.3">
      <c r="C4373" s="71"/>
      <c r="D4373" s="72"/>
    </row>
    <row r="4374" spans="3:4" x14ac:dyDescent="0.3">
      <c r="C4374" s="71"/>
      <c r="D4374" s="72"/>
    </row>
    <row r="4375" spans="3:4" x14ac:dyDescent="0.3">
      <c r="C4375" s="71"/>
      <c r="D4375" s="72"/>
    </row>
    <row r="4376" spans="3:4" x14ac:dyDescent="0.3">
      <c r="C4376" s="71"/>
      <c r="D4376" s="72"/>
    </row>
    <row r="4377" spans="3:4" x14ac:dyDescent="0.3">
      <c r="C4377" s="71"/>
      <c r="D4377" s="72"/>
    </row>
    <row r="4378" spans="3:4" x14ac:dyDescent="0.3">
      <c r="C4378" s="71"/>
      <c r="D4378" s="72"/>
    </row>
    <row r="4379" spans="3:4" x14ac:dyDescent="0.3">
      <c r="C4379" s="71"/>
      <c r="D4379" s="72"/>
    </row>
    <row r="4380" spans="3:4" x14ac:dyDescent="0.3">
      <c r="C4380" s="71"/>
      <c r="D4380" s="72"/>
    </row>
    <row r="4381" spans="3:4" x14ac:dyDescent="0.3">
      <c r="C4381" s="71"/>
      <c r="D4381" s="72"/>
    </row>
    <row r="4382" spans="3:4" x14ac:dyDescent="0.3">
      <c r="C4382" s="71"/>
      <c r="D4382" s="72"/>
    </row>
    <row r="4383" spans="3:4" x14ac:dyDescent="0.3">
      <c r="C4383" s="71"/>
      <c r="D4383" s="72"/>
    </row>
    <row r="4384" spans="3:4" x14ac:dyDescent="0.3">
      <c r="C4384" s="71"/>
      <c r="D4384" s="72"/>
    </row>
    <row r="4385" spans="3:4" x14ac:dyDescent="0.3">
      <c r="C4385" s="71"/>
      <c r="D4385" s="72"/>
    </row>
    <row r="4386" spans="3:4" x14ac:dyDescent="0.3">
      <c r="C4386" s="71"/>
      <c r="D4386" s="72"/>
    </row>
    <row r="4387" spans="3:4" x14ac:dyDescent="0.3">
      <c r="C4387" s="71"/>
      <c r="D4387" s="72"/>
    </row>
    <row r="4388" spans="3:4" x14ac:dyDescent="0.3">
      <c r="C4388" s="71"/>
      <c r="D4388" s="72"/>
    </row>
    <row r="4389" spans="3:4" x14ac:dyDescent="0.3">
      <c r="C4389" s="71"/>
      <c r="D4389" s="72"/>
    </row>
    <row r="4390" spans="3:4" x14ac:dyDescent="0.3">
      <c r="C4390" s="71"/>
      <c r="D4390" s="72"/>
    </row>
    <row r="4391" spans="3:4" x14ac:dyDescent="0.3">
      <c r="C4391" s="71"/>
      <c r="D4391" s="72"/>
    </row>
    <row r="4392" spans="3:4" x14ac:dyDescent="0.3">
      <c r="C4392" s="71"/>
      <c r="D4392" s="72"/>
    </row>
    <row r="4393" spans="3:4" x14ac:dyDescent="0.3">
      <c r="C4393" s="71"/>
      <c r="D4393" s="72"/>
    </row>
    <row r="4394" spans="3:4" x14ac:dyDescent="0.3">
      <c r="C4394" s="71"/>
      <c r="D4394" s="72"/>
    </row>
    <row r="4395" spans="3:4" x14ac:dyDescent="0.3">
      <c r="C4395" s="71"/>
      <c r="D4395" s="72"/>
    </row>
    <row r="4396" spans="3:4" x14ac:dyDescent="0.3">
      <c r="C4396" s="71"/>
      <c r="D4396" s="72"/>
    </row>
    <row r="4397" spans="3:4" x14ac:dyDescent="0.3">
      <c r="C4397" s="71"/>
      <c r="D4397" s="72"/>
    </row>
    <row r="4398" spans="3:4" x14ac:dyDescent="0.3">
      <c r="C4398" s="71"/>
      <c r="D4398" s="72"/>
    </row>
    <row r="4399" spans="3:4" x14ac:dyDescent="0.3">
      <c r="C4399" s="71"/>
      <c r="D4399" s="72"/>
    </row>
    <row r="4400" spans="3:4" x14ac:dyDescent="0.3">
      <c r="C4400" s="71"/>
      <c r="D4400" s="72"/>
    </row>
    <row r="4401" spans="3:4" x14ac:dyDescent="0.3">
      <c r="C4401" s="71"/>
      <c r="D4401" s="72"/>
    </row>
    <row r="4402" spans="3:4" x14ac:dyDescent="0.3">
      <c r="C4402" s="71"/>
      <c r="D4402" s="72"/>
    </row>
    <row r="4403" spans="3:4" x14ac:dyDescent="0.3">
      <c r="C4403" s="71"/>
      <c r="D4403" s="72"/>
    </row>
    <row r="4404" spans="3:4" x14ac:dyDescent="0.3">
      <c r="C4404" s="71"/>
      <c r="D4404" s="72"/>
    </row>
    <row r="4405" spans="3:4" x14ac:dyDescent="0.3">
      <c r="C4405" s="71"/>
      <c r="D4405" s="72"/>
    </row>
    <row r="4406" spans="3:4" x14ac:dyDescent="0.3">
      <c r="C4406" s="71"/>
      <c r="D4406" s="72"/>
    </row>
    <row r="4407" spans="3:4" x14ac:dyDescent="0.3">
      <c r="C4407" s="71"/>
      <c r="D4407" s="72"/>
    </row>
    <row r="4408" spans="3:4" x14ac:dyDescent="0.3">
      <c r="C4408" s="71"/>
      <c r="D4408" s="72"/>
    </row>
    <row r="4409" spans="3:4" x14ac:dyDescent="0.3">
      <c r="C4409" s="71"/>
      <c r="D4409" s="72"/>
    </row>
    <row r="4410" spans="3:4" x14ac:dyDescent="0.3">
      <c r="C4410" s="71"/>
      <c r="D4410" s="72"/>
    </row>
    <row r="4411" spans="3:4" x14ac:dyDescent="0.3">
      <c r="C4411" s="71"/>
      <c r="D4411" s="72"/>
    </row>
    <row r="4412" spans="3:4" x14ac:dyDescent="0.3">
      <c r="C4412" s="71"/>
      <c r="D4412" s="72"/>
    </row>
    <row r="4413" spans="3:4" x14ac:dyDescent="0.3">
      <c r="C4413" s="71"/>
      <c r="D4413" s="72"/>
    </row>
    <row r="4414" spans="3:4" x14ac:dyDescent="0.3">
      <c r="C4414" s="71"/>
      <c r="D4414" s="72"/>
    </row>
    <row r="4415" spans="3:4" x14ac:dyDescent="0.3">
      <c r="C4415" s="71"/>
      <c r="D4415" s="72"/>
    </row>
    <row r="4416" spans="3:4" x14ac:dyDescent="0.3">
      <c r="C4416" s="71"/>
      <c r="D4416" s="72"/>
    </row>
    <row r="4417" spans="3:4" x14ac:dyDescent="0.3">
      <c r="C4417" s="71"/>
      <c r="D4417" s="72"/>
    </row>
    <row r="4418" spans="3:4" x14ac:dyDescent="0.3">
      <c r="C4418" s="71"/>
      <c r="D4418" s="72"/>
    </row>
    <row r="4419" spans="3:4" x14ac:dyDescent="0.3">
      <c r="C4419" s="71"/>
      <c r="D4419" s="72"/>
    </row>
    <row r="4420" spans="3:4" x14ac:dyDescent="0.3">
      <c r="C4420" s="71"/>
      <c r="D4420" s="72"/>
    </row>
    <row r="4421" spans="3:4" x14ac:dyDescent="0.3">
      <c r="C4421" s="71"/>
      <c r="D4421" s="72"/>
    </row>
    <row r="4422" spans="3:4" x14ac:dyDescent="0.3">
      <c r="C4422" s="71"/>
      <c r="D4422" s="72"/>
    </row>
    <row r="4423" spans="3:4" x14ac:dyDescent="0.3">
      <c r="C4423" s="71"/>
      <c r="D4423" s="72"/>
    </row>
    <row r="4424" spans="3:4" x14ac:dyDescent="0.3">
      <c r="C4424" s="71"/>
      <c r="D4424" s="72"/>
    </row>
    <row r="4425" spans="3:4" x14ac:dyDescent="0.3">
      <c r="C4425" s="71"/>
      <c r="D4425" s="72"/>
    </row>
    <row r="4426" spans="3:4" x14ac:dyDescent="0.3">
      <c r="C4426" s="71"/>
      <c r="D4426" s="72"/>
    </row>
    <row r="4427" spans="3:4" x14ac:dyDescent="0.3">
      <c r="C4427" s="71"/>
      <c r="D4427" s="72"/>
    </row>
    <row r="4428" spans="3:4" x14ac:dyDescent="0.3">
      <c r="C4428" s="71"/>
      <c r="D4428" s="72"/>
    </row>
    <row r="4429" spans="3:4" x14ac:dyDescent="0.3">
      <c r="C4429" s="71"/>
      <c r="D4429" s="72"/>
    </row>
    <row r="4430" spans="3:4" x14ac:dyDescent="0.3">
      <c r="C4430" s="71"/>
      <c r="D4430" s="72"/>
    </row>
    <row r="4431" spans="3:4" x14ac:dyDescent="0.3">
      <c r="C4431" s="71"/>
      <c r="D4431" s="72"/>
    </row>
    <row r="4432" spans="3:4" x14ac:dyDescent="0.3">
      <c r="C4432" s="71"/>
      <c r="D4432" s="72"/>
    </row>
    <row r="4433" spans="3:4" x14ac:dyDescent="0.3">
      <c r="C4433" s="71"/>
      <c r="D4433" s="72"/>
    </row>
    <row r="4434" spans="3:4" x14ac:dyDescent="0.3">
      <c r="C4434" s="71"/>
      <c r="D4434" s="72"/>
    </row>
    <row r="4435" spans="3:4" x14ac:dyDescent="0.3">
      <c r="C4435" s="71"/>
      <c r="D4435" s="72"/>
    </row>
    <row r="4436" spans="3:4" x14ac:dyDescent="0.3">
      <c r="C4436" s="71"/>
      <c r="D4436" s="72"/>
    </row>
    <row r="4437" spans="3:4" x14ac:dyDescent="0.3">
      <c r="C4437" s="71"/>
      <c r="D4437" s="72"/>
    </row>
    <row r="4438" spans="3:4" x14ac:dyDescent="0.3">
      <c r="C4438" s="71"/>
      <c r="D4438" s="72"/>
    </row>
    <row r="4439" spans="3:4" x14ac:dyDescent="0.3">
      <c r="C4439" s="71"/>
      <c r="D4439" s="72"/>
    </row>
    <row r="4440" spans="3:4" x14ac:dyDescent="0.3">
      <c r="C4440" s="71"/>
      <c r="D4440" s="72"/>
    </row>
    <row r="4441" spans="3:4" x14ac:dyDescent="0.3">
      <c r="C4441" s="71"/>
      <c r="D4441" s="72"/>
    </row>
    <row r="4442" spans="3:4" x14ac:dyDescent="0.3">
      <c r="C4442" s="71"/>
      <c r="D4442" s="72"/>
    </row>
    <row r="4443" spans="3:4" x14ac:dyDescent="0.3">
      <c r="C4443" s="71"/>
      <c r="D4443" s="72"/>
    </row>
    <row r="4444" spans="3:4" x14ac:dyDescent="0.3">
      <c r="C4444" s="71"/>
      <c r="D4444" s="72"/>
    </row>
    <row r="4445" spans="3:4" x14ac:dyDescent="0.3">
      <c r="C4445" s="71"/>
      <c r="D4445" s="72"/>
    </row>
    <row r="4446" spans="3:4" x14ac:dyDescent="0.3">
      <c r="C4446" s="71"/>
      <c r="D4446" s="72"/>
    </row>
    <row r="4447" spans="3:4" x14ac:dyDescent="0.3">
      <c r="C4447" s="71"/>
      <c r="D4447" s="72"/>
    </row>
    <row r="4448" spans="3:4" x14ac:dyDescent="0.3">
      <c r="C4448" s="71"/>
      <c r="D4448" s="72"/>
    </row>
    <row r="4449" spans="3:4" x14ac:dyDescent="0.3">
      <c r="C4449" s="71"/>
      <c r="D4449" s="72"/>
    </row>
    <row r="4450" spans="3:4" x14ac:dyDescent="0.3">
      <c r="C4450" s="71"/>
      <c r="D4450" s="72"/>
    </row>
    <row r="4451" spans="3:4" x14ac:dyDescent="0.3">
      <c r="C4451" s="71"/>
      <c r="D4451" s="72"/>
    </row>
    <row r="4452" spans="3:4" x14ac:dyDescent="0.3">
      <c r="C4452" s="71"/>
      <c r="D4452" s="72"/>
    </row>
    <row r="4453" spans="3:4" x14ac:dyDescent="0.3">
      <c r="C4453" s="71"/>
      <c r="D4453" s="72"/>
    </row>
    <row r="4454" spans="3:4" x14ac:dyDescent="0.3">
      <c r="C4454" s="71"/>
      <c r="D4454" s="72"/>
    </row>
    <row r="4455" spans="3:4" x14ac:dyDescent="0.3">
      <c r="C4455" s="71"/>
      <c r="D4455" s="72"/>
    </row>
    <row r="4456" spans="3:4" x14ac:dyDescent="0.3">
      <c r="C4456" s="71"/>
      <c r="D4456" s="72"/>
    </row>
    <row r="4457" spans="3:4" x14ac:dyDescent="0.3">
      <c r="C4457" s="71"/>
      <c r="D4457" s="72"/>
    </row>
    <row r="4458" spans="3:4" x14ac:dyDescent="0.3">
      <c r="C4458" s="71"/>
      <c r="D4458" s="72"/>
    </row>
    <row r="4459" spans="3:4" x14ac:dyDescent="0.3">
      <c r="C4459" s="71"/>
      <c r="D4459" s="72"/>
    </row>
    <row r="4460" spans="3:4" x14ac:dyDescent="0.3">
      <c r="C4460" s="71"/>
      <c r="D4460" s="72"/>
    </row>
    <row r="4461" spans="3:4" x14ac:dyDescent="0.3">
      <c r="C4461" s="71"/>
      <c r="D4461" s="72"/>
    </row>
    <row r="4462" spans="3:4" x14ac:dyDescent="0.3">
      <c r="C4462" s="71"/>
      <c r="D4462" s="72"/>
    </row>
    <row r="4463" spans="3:4" x14ac:dyDescent="0.3">
      <c r="C4463" s="71"/>
      <c r="D4463" s="72"/>
    </row>
    <row r="4464" spans="3:4" x14ac:dyDescent="0.3">
      <c r="C4464" s="71"/>
      <c r="D4464" s="72"/>
    </row>
    <row r="4465" spans="3:4" x14ac:dyDescent="0.3">
      <c r="C4465" s="71"/>
      <c r="D4465" s="72"/>
    </row>
    <row r="4466" spans="3:4" x14ac:dyDescent="0.3">
      <c r="C4466" s="71"/>
      <c r="D4466" s="72"/>
    </row>
    <row r="4467" spans="3:4" x14ac:dyDescent="0.3">
      <c r="C4467" s="71"/>
      <c r="D4467" s="72"/>
    </row>
    <row r="4468" spans="3:4" x14ac:dyDescent="0.3">
      <c r="C4468" s="71"/>
      <c r="D4468" s="72"/>
    </row>
    <row r="4469" spans="3:4" x14ac:dyDescent="0.3">
      <c r="C4469" s="71"/>
      <c r="D4469" s="72"/>
    </row>
    <row r="4470" spans="3:4" x14ac:dyDescent="0.3">
      <c r="C4470" s="71"/>
      <c r="D4470" s="72"/>
    </row>
    <row r="4471" spans="3:4" x14ac:dyDescent="0.3">
      <c r="C4471" s="71"/>
      <c r="D4471" s="72"/>
    </row>
    <row r="4472" spans="3:4" x14ac:dyDescent="0.3">
      <c r="C4472" s="71"/>
      <c r="D4472" s="72"/>
    </row>
    <row r="4473" spans="3:4" x14ac:dyDescent="0.3">
      <c r="C4473" s="71"/>
      <c r="D4473" s="72"/>
    </row>
    <row r="4474" spans="3:4" x14ac:dyDescent="0.3">
      <c r="C4474" s="71"/>
      <c r="D4474" s="72"/>
    </row>
    <row r="4475" spans="3:4" x14ac:dyDescent="0.3">
      <c r="C4475" s="71"/>
      <c r="D4475" s="72"/>
    </row>
    <row r="4476" spans="3:4" x14ac:dyDescent="0.3">
      <c r="C4476" s="71"/>
      <c r="D4476" s="72"/>
    </row>
    <row r="4477" spans="3:4" x14ac:dyDescent="0.3">
      <c r="C4477" s="71"/>
      <c r="D4477" s="72"/>
    </row>
    <row r="4478" spans="3:4" x14ac:dyDescent="0.3">
      <c r="C4478" s="71"/>
      <c r="D4478" s="72"/>
    </row>
    <row r="4479" spans="3:4" x14ac:dyDescent="0.3">
      <c r="C4479" s="71"/>
      <c r="D4479" s="72"/>
    </row>
    <row r="4480" spans="3:4" x14ac:dyDescent="0.3">
      <c r="C4480" s="71"/>
      <c r="D4480" s="72"/>
    </row>
    <row r="4481" spans="3:4" x14ac:dyDescent="0.3">
      <c r="C4481" s="71"/>
      <c r="D4481" s="72"/>
    </row>
    <row r="4482" spans="3:4" x14ac:dyDescent="0.3">
      <c r="C4482" s="71"/>
      <c r="D4482" s="72"/>
    </row>
    <row r="4483" spans="3:4" x14ac:dyDescent="0.3">
      <c r="C4483" s="71"/>
      <c r="D4483" s="72"/>
    </row>
    <row r="4484" spans="3:4" x14ac:dyDescent="0.3">
      <c r="C4484" s="71"/>
      <c r="D4484" s="72"/>
    </row>
    <row r="4485" spans="3:4" x14ac:dyDescent="0.3">
      <c r="C4485" s="71"/>
      <c r="D4485" s="72"/>
    </row>
    <row r="4486" spans="3:4" x14ac:dyDescent="0.3">
      <c r="C4486" s="71"/>
      <c r="D4486" s="72"/>
    </row>
    <row r="4487" spans="3:4" x14ac:dyDescent="0.3">
      <c r="C4487" s="71"/>
      <c r="D4487" s="72"/>
    </row>
    <row r="4488" spans="3:4" x14ac:dyDescent="0.3">
      <c r="C4488" s="71"/>
      <c r="D4488" s="72"/>
    </row>
    <row r="4489" spans="3:4" x14ac:dyDescent="0.3">
      <c r="C4489" s="71"/>
      <c r="D4489" s="72"/>
    </row>
    <row r="4490" spans="3:4" x14ac:dyDescent="0.3">
      <c r="C4490" s="71"/>
      <c r="D4490" s="72"/>
    </row>
    <row r="4491" spans="3:4" x14ac:dyDescent="0.3">
      <c r="C4491" s="71"/>
      <c r="D4491" s="72"/>
    </row>
    <row r="4492" spans="3:4" x14ac:dyDescent="0.3">
      <c r="C4492" s="71"/>
      <c r="D4492" s="72"/>
    </row>
    <row r="4493" spans="3:4" x14ac:dyDescent="0.3">
      <c r="C4493" s="71"/>
      <c r="D4493" s="72"/>
    </row>
    <row r="4494" spans="3:4" x14ac:dyDescent="0.3">
      <c r="C4494" s="71"/>
      <c r="D4494" s="72"/>
    </row>
    <row r="4495" spans="3:4" x14ac:dyDescent="0.3">
      <c r="C4495" s="71"/>
      <c r="D4495" s="72"/>
    </row>
    <row r="4496" spans="3:4" x14ac:dyDescent="0.3">
      <c r="C4496" s="71"/>
      <c r="D4496" s="72"/>
    </row>
    <row r="4497" spans="3:4" x14ac:dyDescent="0.3">
      <c r="C4497" s="71"/>
      <c r="D4497" s="72"/>
    </row>
    <row r="4498" spans="3:4" x14ac:dyDescent="0.3">
      <c r="C4498" s="71"/>
      <c r="D4498" s="72"/>
    </row>
    <row r="4499" spans="3:4" x14ac:dyDescent="0.3">
      <c r="C4499" s="71"/>
      <c r="D4499" s="72"/>
    </row>
    <row r="4500" spans="3:4" x14ac:dyDescent="0.3">
      <c r="C4500" s="71"/>
      <c r="D4500" s="72"/>
    </row>
    <row r="4501" spans="3:4" x14ac:dyDescent="0.3">
      <c r="C4501" s="71"/>
      <c r="D4501" s="72"/>
    </row>
    <row r="4502" spans="3:4" x14ac:dyDescent="0.3">
      <c r="C4502" s="71"/>
      <c r="D4502" s="72"/>
    </row>
    <row r="4503" spans="3:4" x14ac:dyDescent="0.3">
      <c r="C4503" s="71"/>
      <c r="D4503" s="72"/>
    </row>
    <row r="4504" spans="3:4" x14ac:dyDescent="0.3">
      <c r="C4504" s="71"/>
      <c r="D4504" s="72"/>
    </row>
    <row r="4505" spans="3:4" x14ac:dyDescent="0.3">
      <c r="C4505" s="71"/>
      <c r="D4505" s="72"/>
    </row>
    <row r="4506" spans="3:4" x14ac:dyDescent="0.3">
      <c r="C4506" s="71"/>
      <c r="D4506" s="72"/>
    </row>
    <row r="4507" spans="3:4" x14ac:dyDescent="0.3">
      <c r="C4507" s="71"/>
      <c r="D4507" s="72"/>
    </row>
    <row r="4508" spans="3:4" x14ac:dyDescent="0.3">
      <c r="C4508" s="71"/>
      <c r="D4508" s="72"/>
    </row>
    <row r="4509" spans="3:4" x14ac:dyDescent="0.3">
      <c r="C4509" s="71"/>
      <c r="D4509" s="72"/>
    </row>
    <row r="4510" spans="3:4" x14ac:dyDescent="0.3">
      <c r="C4510" s="71"/>
      <c r="D4510" s="72"/>
    </row>
    <row r="4511" spans="3:4" x14ac:dyDescent="0.3">
      <c r="C4511" s="71"/>
      <c r="D4511" s="72"/>
    </row>
    <row r="4512" spans="3:4" x14ac:dyDescent="0.3">
      <c r="C4512" s="71"/>
      <c r="D4512" s="72"/>
    </row>
    <row r="4513" spans="3:4" x14ac:dyDescent="0.3">
      <c r="C4513" s="71"/>
      <c r="D4513" s="72"/>
    </row>
    <row r="4514" spans="3:4" x14ac:dyDescent="0.3">
      <c r="C4514" s="71"/>
      <c r="D4514" s="72"/>
    </row>
    <row r="4515" spans="3:4" x14ac:dyDescent="0.3">
      <c r="C4515" s="71"/>
      <c r="D4515" s="72"/>
    </row>
    <row r="4516" spans="3:4" x14ac:dyDescent="0.3">
      <c r="C4516" s="71"/>
      <c r="D4516" s="72"/>
    </row>
    <row r="4517" spans="3:4" x14ac:dyDescent="0.3">
      <c r="C4517" s="71"/>
      <c r="D4517" s="72"/>
    </row>
    <row r="4518" spans="3:4" x14ac:dyDescent="0.3">
      <c r="C4518" s="71"/>
      <c r="D4518" s="72"/>
    </row>
    <row r="4519" spans="3:4" x14ac:dyDescent="0.3">
      <c r="C4519" s="71"/>
      <c r="D4519" s="72"/>
    </row>
    <row r="4520" spans="3:4" x14ac:dyDescent="0.3">
      <c r="C4520" s="71"/>
      <c r="D4520" s="72"/>
    </row>
    <row r="4521" spans="3:4" x14ac:dyDescent="0.3">
      <c r="C4521" s="71"/>
      <c r="D4521" s="72"/>
    </row>
    <row r="4522" spans="3:4" x14ac:dyDescent="0.3">
      <c r="C4522" s="71"/>
      <c r="D4522" s="72"/>
    </row>
    <row r="4523" spans="3:4" x14ac:dyDescent="0.3">
      <c r="C4523" s="71"/>
      <c r="D4523" s="72"/>
    </row>
    <row r="4524" spans="3:4" x14ac:dyDescent="0.3">
      <c r="C4524" s="71"/>
      <c r="D4524" s="72"/>
    </row>
    <row r="4525" spans="3:4" x14ac:dyDescent="0.3">
      <c r="C4525" s="71"/>
      <c r="D4525" s="72"/>
    </row>
    <row r="4526" spans="3:4" x14ac:dyDescent="0.3">
      <c r="C4526" s="71"/>
      <c r="D4526" s="72"/>
    </row>
    <row r="4527" spans="3:4" x14ac:dyDescent="0.3">
      <c r="C4527" s="71"/>
      <c r="D4527" s="72"/>
    </row>
    <row r="4528" spans="3:4" x14ac:dyDescent="0.3">
      <c r="C4528" s="71"/>
      <c r="D4528" s="72"/>
    </row>
    <row r="4529" spans="3:4" x14ac:dyDescent="0.3">
      <c r="C4529" s="71"/>
      <c r="D4529" s="72"/>
    </row>
    <row r="4530" spans="3:4" x14ac:dyDescent="0.3">
      <c r="C4530" s="71"/>
      <c r="D4530" s="72"/>
    </row>
    <row r="4531" spans="3:4" x14ac:dyDescent="0.3">
      <c r="C4531" s="71"/>
      <c r="D4531" s="72"/>
    </row>
    <row r="4532" spans="3:4" x14ac:dyDescent="0.3">
      <c r="C4532" s="71"/>
      <c r="D4532" s="72"/>
    </row>
    <row r="4533" spans="3:4" x14ac:dyDescent="0.3">
      <c r="C4533" s="71"/>
      <c r="D4533" s="72"/>
    </row>
    <row r="4534" spans="3:4" x14ac:dyDescent="0.3">
      <c r="C4534" s="71"/>
      <c r="D4534" s="72"/>
    </row>
    <row r="4535" spans="3:4" x14ac:dyDescent="0.3">
      <c r="C4535" s="71"/>
      <c r="D4535" s="72"/>
    </row>
    <row r="4536" spans="3:4" x14ac:dyDescent="0.3">
      <c r="C4536" s="71"/>
      <c r="D4536" s="72"/>
    </row>
    <row r="4537" spans="3:4" x14ac:dyDescent="0.3">
      <c r="C4537" s="71"/>
      <c r="D4537" s="72"/>
    </row>
    <row r="4538" spans="3:4" x14ac:dyDescent="0.3">
      <c r="C4538" s="71"/>
      <c r="D4538" s="72"/>
    </row>
    <row r="4539" spans="3:4" x14ac:dyDescent="0.3">
      <c r="C4539" s="71"/>
      <c r="D4539" s="72"/>
    </row>
    <row r="4540" spans="3:4" x14ac:dyDescent="0.3">
      <c r="C4540" s="71"/>
      <c r="D4540" s="72"/>
    </row>
    <row r="4541" spans="3:4" x14ac:dyDescent="0.3">
      <c r="C4541" s="71"/>
      <c r="D4541" s="72"/>
    </row>
    <row r="4542" spans="3:4" x14ac:dyDescent="0.3">
      <c r="C4542" s="71"/>
      <c r="D4542" s="72"/>
    </row>
    <row r="4543" spans="3:4" x14ac:dyDescent="0.3">
      <c r="C4543" s="71"/>
      <c r="D4543" s="72"/>
    </row>
    <row r="4544" spans="3:4" x14ac:dyDescent="0.3">
      <c r="C4544" s="71"/>
      <c r="D4544" s="72"/>
    </row>
    <row r="4545" spans="3:4" x14ac:dyDescent="0.3">
      <c r="C4545" s="71"/>
      <c r="D4545" s="72"/>
    </row>
    <row r="4546" spans="3:4" x14ac:dyDescent="0.3">
      <c r="C4546" s="71"/>
      <c r="D4546" s="72"/>
    </row>
    <row r="4547" spans="3:4" x14ac:dyDescent="0.3">
      <c r="C4547" s="71"/>
      <c r="D4547" s="72"/>
    </row>
    <row r="4548" spans="3:4" x14ac:dyDescent="0.3">
      <c r="C4548" s="71"/>
      <c r="D4548" s="72"/>
    </row>
    <row r="4549" spans="3:4" x14ac:dyDescent="0.3">
      <c r="C4549" s="71"/>
      <c r="D4549" s="72"/>
    </row>
    <row r="4550" spans="3:4" x14ac:dyDescent="0.3">
      <c r="C4550" s="71"/>
      <c r="D4550" s="72"/>
    </row>
    <row r="4551" spans="3:4" x14ac:dyDescent="0.3">
      <c r="C4551" s="71"/>
      <c r="D4551" s="72"/>
    </row>
    <row r="4552" spans="3:4" x14ac:dyDescent="0.3">
      <c r="C4552" s="71"/>
      <c r="D4552" s="72"/>
    </row>
    <row r="4553" spans="3:4" x14ac:dyDescent="0.3">
      <c r="C4553" s="71"/>
      <c r="D4553" s="72"/>
    </row>
    <row r="4554" spans="3:4" x14ac:dyDescent="0.3">
      <c r="C4554" s="71"/>
      <c r="D4554" s="72"/>
    </row>
    <row r="4555" spans="3:4" x14ac:dyDescent="0.3">
      <c r="C4555" s="71"/>
      <c r="D4555" s="72"/>
    </row>
    <row r="4556" spans="3:4" x14ac:dyDescent="0.3">
      <c r="C4556" s="71"/>
      <c r="D4556" s="72"/>
    </row>
    <row r="4557" spans="3:4" x14ac:dyDescent="0.3">
      <c r="C4557" s="71"/>
      <c r="D4557" s="72"/>
    </row>
    <row r="4558" spans="3:4" x14ac:dyDescent="0.3">
      <c r="C4558" s="71"/>
      <c r="D4558" s="72"/>
    </row>
    <row r="4559" spans="3:4" x14ac:dyDescent="0.3">
      <c r="C4559" s="71"/>
      <c r="D4559" s="72"/>
    </row>
    <row r="4560" spans="3:4" x14ac:dyDescent="0.3">
      <c r="C4560" s="71"/>
      <c r="D4560" s="72"/>
    </row>
    <row r="4561" spans="3:4" x14ac:dyDescent="0.3">
      <c r="C4561" s="71"/>
      <c r="D4561" s="72"/>
    </row>
    <row r="4562" spans="3:4" x14ac:dyDescent="0.3">
      <c r="C4562" s="71"/>
      <c r="D4562" s="72"/>
    </row>
    <row r="4563" spans="3:4" x14ac:dyDescent="0.3">
      <c r="C4563" s="71"/>
      <c r="D4563" s="72"/>
    </row>
    <row r="4564" spans="3:4" x14ac:dyDescent="0.3">
      <c r="C4564" s="71"/>
      <c r="D4564" s="72"/>
    </row>
    <row r="4565" spans="3:4" x14ac:dyDescent="0.3">
      <c r="C4565" s="71"/>
      <c r="D4565" s="72"/>
    </row>
    <row r="4566" spans="3:4" x14ac:dyDescent="0.3">
      <c r="C4566" s="71"/>
      <c r="D4566" s="72"/>
    </row>
    <row r="4567" spans="3:4" x14ac:dyDescent="0.3">
      <c r="C4567" s="71"/>
      <c r="D4567" s="72"/>
    </row>
    <row r="4568" spans="3:4" x14ac:dyDescent="0.3">
      <c r="C4568" s="71"/>
      <c r="D4568" s="72"/>
    </row>
    <row r="4569" spans="3:4" x14ac:dyDescent="0.3">
      <c r="C4569" s="71"/>
      <c r="D4569" s="72"/>
    </row>
    <row r="4570" spans="3:4" x14ac:dyDescent="0.3">
      <c r="C4570" s="71"/>
      <c r="D4570" s="72"/>
    </row>
    <row r="4571" spans="3:4" x14ac:dyDescent="0.3">
      <c r="C4571" s="71"/>
      <c r="D4571" s="72"/>
    </row>
    <row r="4572" spans="3:4" x14ac:dyDescent="0.3">
      <c r="C4572" s="71"/>
      <c r="D4572" s="72"/>
    </row>
    <row r="4573" spans="3:4" x14ac:dyDescent="0.3">
      <c r="C4573" s="71"/>
      <c r="D4573" s="72"/>
    </row>
    <row r="4574" spans="3:4" x14ac:dyDescent="0.3">
      <c r="C4574" s="71"/>
      <c r="D4574" s="72"/>
    </row>
    <row r="4575" spans="3:4" x14ac:dyDescent="0.3">
      <c r="C4575" s="71"/>
      <c r="D4575" s="72"/>
    </row>
    <row r="4576" spans="3:4" x14ac:dyDescent="0.3">
      <c r="C4576" s="71"/>
      <c r="D4576" s="72"/>
    </row>
    <row r="4577" spans="3:4" x14ac:dyDescent="0.3">
      <c r="C4577" s="71"/>
      <c r="D4577" s="72"/>
    </row>
    <row r="4578" spans="3:4" x14ac:dyDescent="0.3">
      <c r="C4578" s="71"/>
      <c r="D4578" s="72"/>
    </row>
    <row r="4579" spans="3:4" x14ac:dyDescent="0.3">
      <c r="C4579" s="71"/>
      <c r="D4579" s="72"/>
    </row>
    <row r="4580" spans="3:4" x14ac:dyDescent="0.3">
      <c r="C4580" s="71"/>
      <c r="D4580" s="72"/>
    </row>
    <row r="4581" spans="3:4" x14ac:dyDescent="0.3">
      <c r="C4581" s="71"/>
      <c r="D4581" s="72"/>
    </row>
    <row r="4582" spans="3:4" x14ac:dyDescent="0.3">
      <c r="C4582" s="71"/>
      <c r="D4582" s="72"/>
    </row>
    <row r="4583" spans="3:4" x14ac:dyDescent="0.3">
      <c r="C4583" s="71"/>
      <c r="D4583" s="72"/>
    </row>
    <row r="4584" spans="3:4" x14ac:dyDescent="0.3">
      <c r="C4584" s="71"/>
      <c r="D4584" s="72"/>
    </row>
    <row r="4585" spans="3:4" x14ac:dyDescent="0.3">
      <c r="C4585" s="71"/>
      <c r="D4585" s="72"/>
    </row>
    <row r="4586" spans="3:4" x14ac:dyDescent="0.3">
      <c r="C4586" s="71"/>
      <c r="D4586" s="72"/>
    </row>
    <row r="4587" spans="3:4" x14ac:dyDescent="0.3">
      <c r="C4587" s="71"/>
      <c r="D4587" s="72"/>
    </row>
    <row r="4588" spans="3:4" x14ac:dyDescent="0.3">
      <c r="C4588" s="71"/>
      <c r="D4588" s="72"/>
    </row>
    <row r="4589" spans="3:4" x14ac:dyDescent="0.3">
      <c r="C4589" s="71"/>
      <c r="D4589" s="72"/>
    </row>
    <row r="4590" spans="3:4" x14ac:dyDescent="0.3">
      <c r="C4590" s="71"/>
      <c r="D4590" s="72"/>
    </row>
    <row r="4591" spans="3:4" x14ac:dyDescent="0.3">
      <c r="C4591" s="71"/>
      <c r="D4591" s="72"/>
    </row>
    <row r="4592" spans="3:4" x14ac:dyDescent="0.3">
      <c r="C4592" s="71"/>
      <c r="D4592" s="72"/>
    </row>
    <row r="4593" spans="3:4" x14ac:dyDescent="0.3">
      <c r="C4593" s="71"/>
      <c r="D4593" s="72"/>
    </row>
    <row r="4594" spans="3:4" x14ac:dyDescent="0.3">
      <c r="C4594" s="71"/>
      <c r="D4594" s="72"/>
    </row>
    <row r="4595" spans="3:4" x14ac:dyDescent="0.3">
      <c r="C4595" s="71"/>
      <c r="D4595" s="72"/>
    </row>
    <row r="4596" spans="3:4" x14ac:dyDescent="0.3">
      <c r="C4596" s="71"/>
      <c r="D4596" s="72"/>
    </row>
    <row r="4597" spans="3:4" x14ac:dyDescent="0.3">
      <c r="C4597" s="71"/>
      <c r="D4597" s="72"/>
    </row>
    <row r="4598" spans="3:4" x14ac:dyDescent="0.3">
      <c r="C4598" s="71"/>
      <c r="D4598" s="72"/>
    </row>
    <row r="4599" spans="3:4" x14ac:dyDescent="0.3">
      <c r="C4599" s="71"/>
      <c r="D4599" s="72"/>
    </row>
    <row r="4600" spans="3:4" x14ac:dyDescent="0.3">
      <c r="C4600" s="71"/>
      <c r="D4600" s="72"/>
    </row>
    <row r="4601" spans="3:4" x14ac:dyDescent="0.3">
      <c r="C4601" s="71"/>
      <c r="D4601" s="72"/>
    </row>
    <row r="4602" spans="3:4" x14ac:dyDescent="0.3">
      <c r="C4602" s="71"/>
      <c r="D4602" s="72"/>
    </row>
    <row r="4603" spans="3:4" x14ac:dyDescent="0.3">
      <c r="C4603" s="71"/>
      <c r="D4603" s="72"/>
    </row>
    <row r="4604" spans="3:4" x14ac:dyDescent="0.3">
      <c r="C4604" s="71"/>
      <c r="D4604" s="72"/>
    </row>
    <row r="4605" spans="3:4" x14ac:dyDescent="0.3">
      <c r="C4605" s="71"/>
      <c r="D4605" s="72"/>
    </row>
    <row r="4606" spans="3:4" x14ac:dyDescent="0.3">
      <c r="C4606" s="71"/>
      <c r="D4606" s="72"/>
    </row>
    <row r="4607" spans="3:4" x14ac:dyDescent="0.3">
      <c r="C4607" s="71"/>
      <c r="D4607" s="72"/>
    </row>
    <row r="4608" spans="3:4" x14ac:dyDescent="0.3">
      <c r="C4608" s="71"/>
      <c r="D4608" s="72"/>
    </row>
    <row r="4609" spans="3:4" x14ac:dyDescent="0.3">
      <c r="C4609" s="71"/>
      <c r="D4609" s="72"/>
    </row>
    <row r="4610" spans="3:4" x14ac:dyDescent="0.3">
      <c r="C4610" s="71"/>
      <c r="D4610" s="72"/>
    </row>
    <row r="4611" spans="3:4" x14ac:dyDescent="0.3">
      <c r="C4611" s="71"/>
      <c r="D4611" s="72"/>
    </row>
    <row r="4612" spans="3:4" x14ac:dyDescent="0.3">
      <c r="C4612" s="71"/>
      <c r="D4612" s="72"/>
    </row>
    <row r="4613" spans="3:4" x14ac:dyDescent="0.3">
      <c r="C4613" s="71"/>
      <c r="D4613" s="72"/>
    </row>
    <row r="4614" spans="3:4" x14ac:dyDescent="0.3">
      <c r="C4614" s="71"/>
      <c r="D4614" s="72"/>
    </row>
    <row r="4615" spans="3:4" x14ac:dyDescent="0.3">
      <c r="C4615" s="71"/>
      <c r="D4615" s="72"/>
    </row>
    <row r="4616" spans="3:4" x14ac:dyDescent="0.3">
      <c r="C4616" s="71"/>
      <c r="D4616" s="72"/>
    </row>
    <row r="4617" spans="3:4" x14ac:dyDescent="0.3">
      <c r="C4617" s="71"/>
      <c r="D4617" s="72"/>
    </row>
    <row r="4618" spans="3:4" x14ac:dyDescent="0.3">
      <c r="C4618" s="71"/>
      <c r="D4618" s="72"/>
    </row>
    <row r="4619" spans="3:4" x14ac:dyDescent="0.3">
      <c r="C4619" s="71"/>
      <c r="D4619" s="72"/>
    </row>
    <row r="4620" spans="3:4" x14ac:dyDescent="0.3">
      <c r="C4620" s="71"/>
      <c r="D4620" s="72"/>
    </row>
    <row r="4621" spans="3:4" x14ac:dyDescent="0.3">
      <c r="C4621" s="71"/>
      <c r="D4621" s="72"/>
    </row>
    <row r="4622" spans="3:4" x14ac:dyDescent="0.3">
      <c r="C4622" s="71"/>
      <c r="D4622" s="72"/>
    </row>
    <row r="4623" spans="3:4" x14ac:dyDescent="0.3">
      <c r="C4623" s="71"/>
      <c r="D4623" s="72"/>
    </row>
    <row r="4624" spans="3:4" x14ac:dyDescent="0.3">
      <c r="C4624" s="71"/>
      <c r="D4624" s="72"/>
    </row>
    <row r="4625" spans="3:4" x14ac:dyDescent="0.3">
      <c r="C4625" s="71"/>
      <c r="D4625" s="72"/>
    </row>
    <row r="4626" spans="3:4" x14ac:dyDescent="0.3">
      <c r="C4626" s="71"/>
      <c r="D4626" s="72"/>
    </row>
    <row r="4627" spans="3:4" x14ac:dyDescent="0.3">
      <c r="C4627" s="71"/>
      <c r="D4627" s="72"/>
    </row>
    <row r="4628" spans="3:4" x14ac:dyDescent="0.3">
      <c r="C4628" s="71"/>
      <c r="D4628" s="72"/>
    </row>
    <row r="4629" spans="3:4" x14ac:dyDescent="0.3">
      <c r="C4629" s="71"/>
      <c r="D4629" s="72"/>
    </row>
    <row r="4630" spans="3:4" x14ac:dyDescent="0.3">
      <c r="C4630" s="71"/>
      <c r="D4630" s="72"/>
    </row>
    <row r="4631" spans="3:4" x14ac:dyDescent="0.3">
      <c r="C4631" s="71"/>
      <c r="D4631" s="72"/>
    </row>
    <row r="4632" spans="3:4" x14ac:dyDescent="0.3">
      <c r="C4632" s="71"/>
      <c r="D4632" s="72"/>
    </row>
    <row r="4633" spans="3:4" x14ac:dyDescent="0.3">
      <c r="C4633" s="71"/>
      <c r="D4633" s="72"/>
    </row>
    <row r="4634" spans="3:4" x14ac:dyDescent="0.3">
      <c r="C4634" s="71"/>
      <c r="D4634" s="72"/>
    </row>
    <row r="4635" spans="3:4" x14ac:dyDescent="0.3">
      <c r="C4635" s="71"/>
      <c r="D4635" s="72"/>
    </row>
    <row r="4636" spans="3:4" x14ac:dyDescent="0.3">
      <c r="C4636" s="71"/>
      <c r="D4636" s="72"/>
    </row>
    <row r="4637" spans="3:4" x14ac:dyDescent="0.3">
      <c r="C4637" s="71"/>
      <c r="D4637" s="72"/>
    </row>
    <row r="4638" spans="3:4" x14ac:dyDescent="0.3">
      <c r="C4638" s="71"/>
      <c r="D4638" s="72"/>
    </row>
    <row r="4639" spans="3:4" x14ac:dyDescent="0.3">
      <c r="C4639" s="71"/>
      <c r="D4639" s="72"/>
    </row>
    <row r="4640" spans="3:4" x14ac:dyDescent="0.3">
      <c r="C4640" s="71"/>
      <c r="D4640" s="72"/>
    </row>
    <row r="4641" spans="3:4" x14ac:dyDescent="0.3">
      <c r="C4641" s="71"/>
      <c r="D4641" s="72"/>
    </row>
    <row r="4642" spans="3:4" x14ac:dyDescent="0.3">
      <c r="C4642" s="71"/>
      <c r="D4642" s="72"/>
    </row>
    <row r="4643" spans="3:4" x14ac:dyDescent="0.3">
      <c r="C4643" s="71"/>
      <c r="D4643" s="72"/>
    </row>
    <row r="4644" spans="3:4" x14ac:dyDescent="0.3">
      <c r="C4644" s="71"/>
      <c r="D4644" s="72"/>
    </row>
    <row r="4645" spans="3:4" x14ac:dyDescent="0.3">
      <c r="C4645" s="71"/>
      <c r="D4645" s="72"/>
    </row>
    <row r="4646" spans="3:4" x14ac:dyDescent="0.3">
      <c r="C4646" s="71"/>
      <c r="D4646" s="72"/>
    </row>
    <row r="4647" spans="3:4" x14ac:dyDescent="0.3">
      <c r="C4647" s="71"/>
      <c r="D4647" s="72"/>
    </row>
    <row r="4648" spans="3:4" x14ac:dyDescent="0.3">
      <c r="C4648" s="71"/>
      <c r="D4648" s="72"/>
    </row>
    <row r="4649" spans="3:4" x14ac:dyDescent="0.3">
      <c r="C4649" s="71"/>
      <c r="D4649" s="72"/>
    </row>
    <row r="4650" spans="3:4" x14ac:dyDescent="0.3">
      <c r="C4650" s="71"/>
      <c r="D4650" s="72"/>
    </row>
    <row r="4651" spans="3:4" x14ac:dyDescent="0.3">
      <c r="C4651" s="71"/>
      <c r="D4651" s="72"/>
    </row>
    <row r="4652" spans="3:4" x14ac:dyDescent="0.3">
      <c r="C4652" s="71"/>
      <c r="D4652" s="72"/>
    </row>
    <row r="4653" spans="3:4" x14ac:dyDescent="0.3">
      <c r="C4653" s="71"/>
      <c r="D4653" s="72"/>
    </row>
    <row r="4654" spans="3:4" x14ac:dyDescent="0.3">
      <c r="C4654" s="71"/>
      <c r="D4654" s="72"/>
    </row>
    <row r="4655" spans="3:4" x14ac:dyDescent="0.3">
      <c r="C4655" s="71"/>
      <c r="D4655" s="72"/>
    </row>
    <row r="4656" spans="3:4" x14ac:dyDescent="0.3">
      <c r="C4656" s="71"/>
      <c r="D4656" s="72"/>
    </row>
    <row r="4657" spans="3:4" x14ac:dyDescent="0.3">
      <c r="C4657" s="71"/>
      <c r="D4657" s="72"/>
    </row>
    <row r="4658" spans="3:4" x14ac:dyDescent="0.3">
      <c r="C4658" s="71"/>
      <c r="D4658" s="72"/>
    </row>
    <row r="4659" spans="3:4" x14ac:dyDescent="0.3">
      <c r="C4659" s="71"/>
      <c r="D4659" s="72"/>
    </row>
    <row r="4660" spans="3:4" x14ac:dyDescent="0.3">
      <c r="C4660" s="71"/>
      <c r="D4660" s="72"/>
    </row>
    <row r="4661" spans="3:4" x14ac:dyDescent="0.3">
      <c r="C4661" s="71"/>
      <c r="D4661" s="72"/>
    </row>
    <row r="4662" spans="3:4" x14ac:dyDescent="0.3">
      <c r="C4662" s="71"/>
      <c r="D4662" s="72"/>
    </row>
    <row r="4663" spans="3:4" x14ac:dyDescent="0.3">
      <c r="C4663" s="71"/>
      <c r="D4663" s="72"/>
    </row>
    <row r="4664" spans="3:4" x14ac:dyDescent="0.3">
      <c r="C4664" s="71"/>
      <c r="D4664" s="72"/>
    </row>
    <row r="4665" spans="3:4" x14ac:dyDescent="0.3">
      <c r="C4665" s="71"/>
      <c r="D4665" s="72"/>
    </row>
    <row r="4666" spans="3:4" x14ac:dyDescent="0.3">
      <c r="C4666" s="71"/>
      <c r="D4666" s="72"/>
    </row>
    <row r="4667" spans="3:4" x14ac:dyDescent="0.3">
      <c r="C4667" s="71"/>
      <c r="D4667" s="72"/>
    </row>
    <row r="4668" spans="3:4" x14ac:dyDescent="0.3">
      <c r="C4668" s="71"/>
      <c r="D4668" s="72"/>
    </row>
    <row r="4669" spans="3:4" x14ac:dyDescent="0.3">
      <c r="C4669" s="71"/>
      <c r="D4669" s="72"/>
    </row>
    <row r="4670" spans="3:4" x14ac:dyDescent="0.3">
      <c r="C4670" s="71"/>
      <c r="D4670" s="72"/>
    </row>
    <row r="4671" spans="3:4" x14ac:dyDescent="0.3">
      <c r="C4671" s="71"/>
      <c r="D4671" s="72"/>
    </row>
    <row r="4672" spans="3:4" x14ac:dyDescent="0.3">
      <c r="C4672" s="71"/>
      <c r="D4672" s="72"/>
    </row>
    <row r="4673" spans="3:4" x14ac:dyDescent="0.3">
      <c r="C4673" s="71"/>
      <c r="D4673" s="72"/>
    </row>
    <row r="4674" spans="3:4" x14ac:dyDescent="0.3">
      <c r="C4674" s="71"/>
      <c r="D4674" s="72"/>
    </row>
    <row r="4675" spans="3:4" x14ac:dyDescent="0.3">
      <c r="C4675" s="71"/>
      <c r="D4675" s="72"/>
    </row>
    <row r="4676" spans="3:4" x14ac:dyDescent="0.3">
      <c r="C4676" s="71"/>
      <c r="D4676" s="72"/>
    </row>
    <row r="4677" spans="3:4" x14ac:dyDescent="0.3">
      <c r="C4677" s="71"/>
      <c r="D4677" s="72"/>
    </row>
    <row r="4678" spans="3:4" x14ac:dyDescent="0.3">
      <c r="C4678" s="71"/>
      <c r="D4678" s="72"/>
    </row>
    <row r="4679" spans="3:4" x14ac:dyDescent="0.3">
      <c r="C4679" s="71"/>
      <c r="D4679" s="72"/>
    </row>
    <row r="4680" spans="3:4" x14ac:dyDescent="0.3">
      <c r="C4680" s="71"/>
      <c r="D4680" s="72"/>
    </row>
    <row r="4681" spans="3:4" x14ac:dyDescent="0.3">
      <c r="C4681" s="71"/>
      <c r="D4681" s="72"/>
    </row>
    <row r="4682" spans="3:4" x14ac:dyDescent="0.3">
      <c r="C4682" s="71"/>
      <c r="D4682" s="72"/>
    </row>
    <row r="4683" spans="3:4" x14ac:dyDescent="0.3">
      <c r="C4683" s="71"/>
      <c r="D4683" s="72"/>
    </row>
    <row r="4684" spans="3:4" x14ac:dyDescent="0.3">
      <c r="C4684" s="71"/>
      <c r="D4684" s="72"/>
    </row>
    <row r="4685" spans="3:4" x14ac:dyDescent="0.3">
      <c r="C4685" s="71"/>
      <c r="D4685" s="72"/>
    </row>
    <row r="4686" spans="3:4" x14ac:dyDescent="0.3">
      <c r="C4686" s="71"/>
      <c r="D4686" s="72"/>
    </row>
    <row r="4687" spans="3:4" x14ac:dyDescent="0.3">
      <c r="C4687" s="71"/>
      <c r="D4687" s="72"/>
    </row>
    <row r="4688" spans="3:4" x14ac:dyDescent="0.3">
      <c r="C4688" s="71"/>
      <c r="D4688" s="72"/>
    </row>
    <row r="4689" spans="3:4" x14ac:dyDescent="0.3">
      <c r="C4689" s="71"/>
      <c r="D4689" s="72"/>
    </row>
    <row r="4690" spans="3:4" x14ac:dyDescent="0.3">
      <c r="C4690" s="71"/>
      <c r="D4690" s="72"/>
    </row>
    <row r="4691" spans="3:4" x14ac:dyDescent="0.3">
      <c r="C4691" s="71"/>
      <c r="D4691" s="72"/>
    </row>
    <row r="4692" spans="3:4" x14ac:dyDescent="0.3">
      <c r="C4692" s="71"/>
      <c r="D4692" s="72"/>
    </row>
    <row r="4693" spans="3:4" x14ac:dyDescent="0.3">
      <c r="C4693" s="71"/>
      <c r="D4693" s="72"/>
    </row>
    <row r="4694" spans="3:4" x14ac:dyDescent="0.3">
      <c r="C4694" s="71"/>
      <c r="D4694" s="72"/>
    </row>
    <row r="4695" spans="3:4" x14ac:dyDescent="0.3">
      <c r="C4695" s="71"/>
      <c r="D4695" s="72"/>
    </row>
    <row r="4696" spans="3:4" x14ac:dyDescent="0.3">
      <c r="C4696" s="71"/>
      <c r="D4696" s="72"/>
    </row>
    <row r="4697" spans="3:4" x14ac:dyDescent="0.3">
      <c r="C4697" s="71"/>
      <c r="D4697" s="72"/>
    </row>
    <row r="4698" spans="3:4" x14ac:dyDescent="0.3">
      <c r="C4698" s="71"/>
      <c r="D4698" s="72"/>
    </row>
    <row r="4699" spans="3:4" x14ac:dyDescent="0.3">
      <c r="C4699" s="71"/>
      <c r="D4699" s="72"/>
    </row>
    <row r="4700" spans="3:4" x14ac:dyDescent="0.3">
      <c r="C4700" s="71"/>
      <c r="D4700" s="72"/>
    </row>
    <row r="4701" spans="3:4" x14ac:dyDescent="0.3">
      <c r="C4701" s="71"/>
      <c r="D4701" s="72"/>
    </row>
    <row r="4702" spans="3:4" x14ac:dyDescent="0.3">
      <c r="C4702" s="71"/>
      <c r="D4702" s="72"/>
    </row>
    <row r="4703" spans="3:4" x14ac:dyDescent="0.3">
      <c r="C4703" s="71"/>
      <c r="D4703" s="72"/>
    </row>
    <row r="4704" spans="3:4" x14ac:dyDescent="0.3">
      <c r="C4704" s="71"/>
      <c r="D4704" s="72"/>
    </row>
    <row r="4705" spans="3:4" x14ac:dyDescent="0.3">
      <c r="C4705" s="71"/>
      <c r="D4705" s="72"/>
    </row>
    <row r="4706" spans="3:4" x14ac:dyDescent="0.3">
      <c r="C4706" s="71"/>
      <c r="D4706" s="72"/>
    </row>
    <row r="4707" spans="3:4" x14ac:dyDescent="0.3">
      <c r="C4707" s="71"/>
      <c r="D4707" s="72"/>
    </row>
    <row r="4708" spans="3:4" x14ac:dyDescent="0.3">
      <c r="C4708" s="71"/>
      <c r="D4708" s="72"/>
    </row>
    <row r="4709" spans="3:4" x14ac:dyDescent="0.3">
      <c r="C4709" s="71"/>
      <c r="D4709" s="72"/>
    </row>
    <row r="4710" spans="3:4" x14ac:dyDescent="0.3">
      <c r="C4710" s="71"/>
      <c r="D4710" s="72"/>
    </row>
    <row r="4711" spans="3:4" x14ac:dyDescent="0.3">
      <c r="C4711" s="71"/>
      <c r="D4711" s="72"/>
    </row>
    <row r="4712" spans="3:4" x14ac:dyDescent="0.3">
      <c r="C4712" s="71"/>
      <c r="D4712" s="72"/>
    </row>
    <row r="4713" spans="3:4" x14ac:dyDescent="0.3">
      <c r="C4713" s="71"/>
      <c r="D4713" s="72"/>
    </row>
    <row r="4714" spans="3:4" x14ac:dyDescent="0.3">
      <c r="C4714" s="71"/>
      <c r="D4714" s="72"/>
    </row>
    <row r="4715" spans="3:4" x14ac:dyDescent="0.3">
      <c r="C4715" s="71"/>
      <c r="D4715" s="72"/>
    </row>
    <row r="4716" spans="3:4" x14ac:dyDescent="0.3">
      <c r="C4716" s="71"/>
      <c r="D4716" s="72"/>
    </row>
    <row r="4717" spans="3:4" x14ac:dyDescent="0.3">
      <c r="C4717" s="71"/>
      <c r="D4717" s="72"/>
    </row>
    <row r="4718" spans="3:4" x14ac:dyDescent="0.3">
      <c r="C4718" s="71"/>
      <c r="D4718" s="72"/>
    </row>
    <row r="4719" spans="3:4" x14ac:dyDescent="0.3">
      <c r="C4719" s="71"/>
      <c r="D4719" s="72"/>
    </row>
    <row r="4720" spans="3:4" x14ac:dyDescent="0.3">
      <c r="C4720" s="71"/>
      <c r="D4720" s="72"/>
    </row>
    <row r="4721" spans="3:4" x14ac:dyDescent="0.3">
      <c r="C4721" s="71"/>
      <c r="D4721" s="72"/>
    </row>
    <row r="4722" spans="3:4" x14ac:dyDescent="0.3">
      <c r="C4722" s="71"/>
      <c r="D4722" s="72"/>
    </row>
    <row r="4723" spans="3:4" x14ac:dyDescent="0.3">
      <c r="C4723" s="71"/>
      <c r="D4723" s="72"/>
    </row>
    <row r="4724" spans="3:4" x14ac:dyDescent="0.3">
      <c r="C4724" s="71"/>
      <c r="D4724" s="72"/>
    </row>
    <row r="4725" spans="3:4" x14ac:dyDescent="0.3">
      <c r="C4725" s="71"/>
      <c r="D4725" s="72"/>
    </row>
    <row r="4726" spans="3:4" x14ac:dyDescent="0.3">
      <c r="C4726" s="71"/>
      <c r="D4726" s="72"/>
    </row>
    <row r="4727" spans="3:4" x14ac:dyDescent="0.3">
      <c r="C4727" s="71"/>
      <c r="D4727" s="72"/>
    </row>
    <row r="4728" spans="3:4" x14ac:dyDescent="0.3">
      <c r="C4728" s="71"/>
      <c r="D4728" s="72"/>
    </row>
    <row r="4729" spans="3:4" x14ac:dyDescent="0.3">
      <c r="C4729" s="71"/>
      <c r="D4729" s="72"/>
    </row>
    <row r="4730" spans="3:4" x14ac:dyDescent="0.3">
      <c r="C4730" s="71"/>
      <c r="D4730" s="72"/>
    </row>
    <row r="4731" spans="3:4" x14ac:dyDescent="0.3">
      <c r="C4731" s="71"/>
      <c r="D4731" s="72"/>
    </row>
    <row r="4732" spans="3:4" x14ac:dyDescent="0.3">
      <c r="C4732" s="71"/>
      <c r="D4732" s="72"/>
    </row>
    <row r="4733" spans="3:4" x14ac:dyDescent="0.3">
      <c r="C4733" s="71"/>
      <c r="D4733" s="72"/>
    </row>
    <row r="4734" spans="3:4" x14ac:dyDescent="0.3">
      <c r="C4734" s="71"/>
      <c r="D4734" s="72"/>
    </row>
    <row r="4735" spans="3:4" x14ac:dyDescent="0.3">
      <c r="C4735" s="71"/>
      <c r="D4735" s="72"/>
    </row>
    <row r="4736" spans="3:4" x14ac:dyDescent="0.3">
      <c r="C4736" s="71"/>
      <c r="D4736" s="72"/>
    </row>
    <row r="4737" spans="3:4" x14ac:dyDescent="0.3">
      <c r="C4737" s="71"/>
      <c r="D4737" s="72"/>
    </row>
    <row r="4738" spans="3:4" x14ac:dyDescent="0.3">
      <c r="C4738" s="71"/>
      <c r="D4738" s="72"/>
    </row>
    <row r="4739" spans="3:4" x14ac:dyDescent="0.3">
      <c r="C4739" s="71"/>
      <c r="D4739" s="72"/>
    </row>
    <row r="4740" spans="3:4" x14ac:dyDescent="0.3">
      <c r="C4740" s="71"/>
      <c r="D4740" s="72"/>
    </row>
    <row r="4741" spans="3:4" x14ac:dyDescent="0.3">
      <c r="C4741" s="71"/>
      <c r="D4741" s="72"/>
    </row>
    <row r="4742" spans="3:4" x14ac:dyDescent="0.3">
      <c r="C4742" s="71"/>
      <c r="D4742" s="72"/>
    </row>
    <row r="4743" spans="3:4" x14ac:dyDescent="0.3">
      <c r="C4743" s="71"/>
      <c r="D4743" s="72"/>
    </row>
    <row r="4744" spans="3:4" x14ac:dyDescent="0.3">
      <c r="C4744" s="71"/>
      <c r="D4744" s="72"/>
    </row>
    <row r="4745" spans="3:4" x14ac:dyDescent="0.3">
      <c r="C4745" s="71"/>
      <c r="D4745" s="72"/>
    </row>
    <row r="4746" spans="3:4" x14ac:dyDescent="0.3">
      <c r="C4746" s="71"/>
      <c r="D4746" s="72"/>
    </row>
    <row r="4747" spans="3:4" x14ac:dyDescent="0.3">
      <c r="C4747" s="71"/>
      <c r="D4747" s="72"/>
    </row>
    <row r="4748" spans="3:4" x14ac:dyDescent="0.3">
      <c r="C4748" s="71"/>
      <c r="D4748" s="72"/>
    </row>
    <row r="4749" spans="3:4" x14ac:dyDescent="0.3">
      <c r="C4749" s="71"/>
      <c r="D4749" s="72"/>
    </row>
    <row r="4750" spans="3:4" x14ac:dyDescent="0.3">
      <c r="C4750" s="71"/>
      <c r="D4750" s="72"/>
    </row>
    <row r="4751" spans="3:4" x14ac:dyDescent="0.3">
      <c r="C4751" s="71"/>
      <c r="D4751" s="72"/>
    </row>
    <row r="4752" spans="3:4" x14ac:dyDescent="0.3">
      <c r="C4752" s="71"/>
      <c r="D4752" s="72"/>
    </row>
    <row r="4753" spans="3:4" x14ac:dyDescent="0.3">
      <c r="C4753" s="71"/>
      <c r="D4753" s="72"/>
    </row>
    <row r="4754" spans="3:4" x14ac:dyDescent="0.3">
      <c r="C4754" s="71"/>
      <c r="D4754" s="72"/>
    </row>
    <row r="4755" spans="3:4" x14ac:dyDescent="0.3">
      <c r="C4755" s="71"/>
      <c r="D4755" s="72"/>
    </row>
    <row r="4756" spans="3:4" x14ac:dyDescent="0.3">
      <c r="C4756" s="71"/>
      <c r="D4756" s="72"/>
    </row>
    <row r="4757" spans="3:4" x14ac:dyDescent="0.3">
      <c r="C4757" s="71"/>
      <c r="D4757" s="72"/>
    </row>
    <row r="4758" spans="3:4" x14ac:dyDescent="0.3">
      <c r="C4758" s="71"/>
      <c r="D4758" s="72"/>
    </row>
    <row r="4759" spans="3:4" x14ac:dyDescent="0.3">
      <c r="C4759" s="71"/>
      <c r="D4759" s="72"/>
    </row>
    <row r="4760" spans="3:4" x14ac:dyDescent="0.3">
      <c r="C4760" s="71"/>
      <c r="D4760" s="72"/>
    </row>
    <row r="4761" spans="3:4" x14ac:dyDescent="0.3">
      <c r="C4761" s="71"/>
      <c r="D4761" s="72"/>
    </row>
    <row r="4762" spans="3:4" x14ac:dyDescent="0.3">
      <c r="C4762" s="71"/>
      <c r="D4762" s="72"/>
    </row>
    <row r="4763" spans="3:4" x14ac:dyDescent="0.3">
      <c r="C4763" s="71"/>
      <c r="D4763" s="72"/>
    </row>
    <row r="4764" spans="3:4" x14ac:dyDescent="0.3">
      <c r="C4764" s="71"/>
      <c r="D4764" s="72"/>
    </row>
    <row r="4765" spans="3:4" x14ac:dyDescent="0.3">
      <c r="C4765" s="71"/>
      <c r="D4765" s="72"/>
    </row>
    <row r="4766" spans="3:4" x14ac:dyDescent="0.3">
      <c r="C4766" s="71"/>
      <c r="D4766" s="72"/>
    </row>
    <row r="4767" spans="3:4" x14ac:dyDescent="0.3">
      <c r="C4767" s="71"/>
      <c r="D4767" s="72"/>
    </row>
    <row r="4768" spans="3:4" x14ac:dyDescent="0.3">
      <c r="C4768" s="71"/>
      <c r="D4768" s="72"/>
    </row>
    <row r="4769" spans="3:4" x14ac:dyDescent="0.3">
      <c r="C4769" s="71"/>
      <c r="D4769" s="72"/>
    </row>
    <row r="4770" spans="3:4" x14ac:dyDescent="0.3">
      <c r="C4770" s="71"/>
      <c r="D4770" s="72"/>
    </row>
    <row r="4771" spans="3:4" x14ac:dyDescent="0.3">
      <c r="C4771" s="71"/>
      <c r="D4771" s="72"/>
    </row>
    <row r="4772" spans="3:4" x14ac:dyDescent="0.3">
      <c r="C4772" s="71"/>
      <c r="D4772" s="72"/>
    </row>
    <row r="4773" spans="3:4" x14ac:dyDescent="0.3">
      <c r="C4773" s="71"/>
      <c r="D4773" s="72"/>
    </row>
    <row r="4774" spans="3:4" x14ac:dyDescent="0.3">
      <c r="C4774" s="71"/>
      <c r="D4774" s="72"/>
    </row>
    <row r="4775" spans="3:4" x14ac:dyDescent="0.3">
      <c r="C4775" s="71"/>
      <c r="D4775" s="72"/>
    </row>
    <row r="4776" spans="3:4" x14ac:dyDescent="0.3">
      <c r="C4776" s="71"/>
      <c r="D4776" s="72"/>
    </row>
    <row r="4777" spans="3:4" x14ac:dyDescent="0.3">
      <c r="C4777" s="71"/>
      <c r="D4777" s="72"/>
    </row>
    <row r="4778" spans="3:4" x14ac:dyDescent="0.3">
      <c r="C4778" s="71"/>
      <c r="D4778" s="72"/>
    </row>
    <row r="4779" spans="3:4" x14ac:dyDescent="0.3">
      <c r="C4779" s="71"/>
      <c r="D4779" s="72"/>
    </row>
    <row r="4780" spans="3:4" x14ac:dyDescent="0.3">
      <c r="C4780" s="71"/>
      <c r="D4780" s="72"/>
    </row>
    <row r="4781" spans="3:4" x14ac:dyDescent="0.3">
      <c r="C4781" s="71"/>
      <c r="D4781" s="72"/>
    </row>
    <row r="4782" spans="3:4" x14ac:dyDescent="0.3">
      <c r="C4782" s="71"/>
      <c r="D4782" s="72"/>
    </row>
    <row r="4783" spans="3:4" x14ac:dyDescent="0.3">
      <c r="C4783" s="71"/>
      <c r="D4783" s="72"/>
    </row>
    <row r="4784" spans="3:4" x14ac:dyDescent="0.3">
      <c r="C4784" s="71"/>
      <c r="D4784" s="72"/>
    </row>
    <row r="4785" spans="3:4" x14ac:dyDescent="0.3">
      <c r="C4785" s="71"/>
      <c r="D4785" s="72"/>
    </row>
    <row r="4786" spans="3:4" x14ac:dyDescent="0.3">
      <c r="C4786" s="71"/>
      <c r="D4786" s="72"/>
    </row>
    <row r="4787" spans="3:4" x14ac:dyDescent="0.3">
      <c r="C4787" s="71"/>
      <c r="D4787" s="72"/>
    </row>
    <row r="4788" spans="3:4" x14ac:dyDescent="0.3">
      <c r="C4788" s="71"/>
      <c r="D4788" s="72"/>
    </row>
    <row r="4789" spans="3:4" x14ac:dyDescent="0.3">
      <c r="C4789" s="71"/>
      <c r="D4789" s="72"/>
    </row>
    <row r="4790" spans="3:4" x14ac:dyDescent="0.3">
      <c r="C4790" s="71"/>
      <c r="D4790" s="72"/>
    </row>
    <row r="4791" spans="3:4" x14ac:dyDescent="0.3">
      <c r="C4791" s="71"/>
      <c r="D4791" s="72"/>
    </row>
    <row r="4792" spans="3:4" x14ac:dyDescent="0.3">
      <c r="C4792" s="71"/>
      <c r="D4792" s="72"/>
    </row>
    <row r="4793" spans="3:4" x14ac:dyDescent="0.3">
      <c r="C4793" s="71"/>
      <c r="D4793" s="72"/>
    </row>
    <row r="4794" spans="3:4" x14ac:dyDescent="0.3">
      <c r="C4794" s="71"/>
      <c r="D4794" s="72"/>
    </row>
    <row r="4795" spans="3:4" x14ac:dyDescent="0.3">
      <c r="C4795" s="71"/>
      <c r="D4795" s="72"/>
    </row>
    <row r="4796" spans="3:4" x14ac:dyDescent="0.3">
      <c r="C4796" s="71"/>
      <c r="D4796" s="72"/>
    </row>
    <row r="4797" spans="3:4" x14ac:dyDescent="0.3">
      <c r="C4797" s="71"/>
      <c r="D4797" s="72"/>
    </row>
    <row r="4798" spans="3:4" x14ac:dyDescent="0.3">
      <c r="C4798" s="71"/>
      <c r="D4798" s="72"/>
    </row>
    <row r="4799" spans="3:4" x14ac:dyDescent="0.3">
      <c r="C4799" s="71"/>
      <c r="D4799" s="72"/>
    </row>
    <row r="4800" spans="3:4" x14ac:dyDescent="0.3">
      <c r="C4800" s="71"/>
      <c r="D4800" s="72"/>
    </row>
    <row r="4801" spans="3:4" x14ac:dyDescent="0.3">
      <c r="C4801" s="71"/>
      <c r="D4801" s="72"/>
    </row>
    <row r="4802" spans="3:4" x14ac:dyDescent="0.3">
      <c r="C4802" s="71"/>
      <c r="D4802" s="72"/>
    </row>
    <row r="4803" spans="3:4" x14ac:dyDescent="0.3">
      <c r="C4803" s="71"/>
      <c r="D4803" s="72"/>
    </row>
    <row r="4804" spans="3:4" x14ac:dyDescent="0.3">
      <c r="C4804" s="71"/>
      <c r="D4804" s="72"/>
    </row>
    <row r="4805" spans="3:4" x14ac:dyDescent="0.3">
      <c r="C4805" s="71"/>
      <c r="D4805" s="72"/>
    </row>
    <row r="4806" spans="3:4" x14ac:dyDescent="0.3">
      <c r="C4806" s="71"/>
      <c r="D4806" s="72"/>
    </row>
    <row r="4807" spans="3:4" x14ac:dyDescent="0.3">
      <c r="C4807" s="71"/>
      <c r="D4807" s="72"/>
    </row>
    <row r="4808" spans="3:4" x14ac:dyDescent="0.3">
      <c r="C4808" s="71"/>
      <c r="D4808" s="72"/>
    </row>
    <row r="4809" spans="3:4" x14ac:dyDescent="0.3">
      <c r="C4809" s="71"/>
      <c r="D4809" s="72"/>
    </row>
    <row r="4810" spans="3:4" x14ac:dyDescent="0.3">
      <c r="C4810" s="71"/>
      <c r="D4810" s="72"/>
    </row>
    <row r="4811" spans="3:4" x14ac:dyDescent="0.3">
      <c r="C4811" s="71"/>
      <c r="D4811" s="72"/>
    </row>
    <row r="4812" spans="3:4" x14ac:dyDescent="0.3">
      <c r="C4812" s="71"/>
      <c r="D4812" s="72"/>
    </row>
    <row r="4813" spans="3:4" x14ac:dyDescent="0.3">
      <c r="C4813" s="71"/>
      <c r="D4813" s="72"/>
    </row>
    <row r="4814" spans="3:4" x14ac:dyDescent="0.3">
      <c r="C4814" s="71"/>
      <c r="D4814" s="72"/>
    </row>
    <row r="4815" spans="3:4" x14ac:dyDescent="0.3">
      <c r="C4815" s="71"/>
      <c r="D4815" s="72"/>
    </row>
    <row r="4816" spans="3:4" x14ac:dyDescent="0.3">
      <c r="C4816" s="71"/>
      <c r="D4816" s="72"/>
    </row>
    <row r="4817" spans="3:4" x14ac:dyDescent="0.3">
      <c r="C4817" s="71"/>
      <c r="D4817" s="72"/>
    </row>
    <row r="4818" spans="3:4" x14ac:dyDescent="0.3">
      <c r="C4818" s="71"/>
      <c r="D4818" s="72"/>
    </row>
    <row r="4819" spans="3:4" x14ac:dyDescent="0.3">
      <c r="C4819" s="71"/>
      <c r="D4819" s="72"/>
    </row>
    <row r="4820" spans="3:4" x14ac:dyDescent="0.3">
      <c r="C4820" s="71"/>
      <c r="D4820" s="72"/>
    </row>
    <row r="4821" spans="3:4" x14ac:dyDescent="0.3">
      <c r="C4821" s="71"/>
      <c r="D4821" s="72"/>
    </row>
    <row r="4822" spans="3:4" x14ac:dyDescent="0.3">
      <c r="C4822" s="71"/>
      <c r="D4822" s="72"/>
    </row>
    <row r="4823" spans="3:4" x14ac:dyDescent="0.3">
      <c r="C4823" s="71"/>
      <c r="D4823" s="72"/>
    </row>
    <row r="4824" spans="3:4" x14ac:dyDescent="0.3">
      <c r="C4824" s="71"/>
      <c r="D4824" s="72"/>
    </row>
    <row r="4825" spans="3:4" x14ac:dyDescent="0.3">
      <c r="C4825" s="71"/>
      <c r="D4825" s="72"/>
    </row>
    <row r="4826" spans="3:4" x14ac:dyDescent="0.3">
      <c r="C4826" s="71"/>
      <c r="D4826" s="72"/>
    </row>
    <row r="4827" spans="3:4" x14ac:dyDescent="0.3">
      <c r="C4827" s="71"/>
      <c r="D4827" s="72"/>
    </row>
    <row r="4828" spans="3:4" x14ac:dyDescent="0.3">
      <c r="C4828" s="71"/>
      <c r="D4828" s="72"/>
    </row>
    <row r="4829" spans="3:4" x14ac:dyDescent="0.3">
      <c r="C4829" s="71"/>
      <c r="D4829" s="72"/>
    </row>
    <row r="4830" spans="3:4" x14ac:dyDescent="0.3">
      <c r="C4830" s="71"/>
      <c r="D4830" s="72"/>
    </row>
    <row r="4831" spans="3:4" x14ac:dyDescent="0.3">
      <c r="C4831" s="71"/>
      <c r="D4831" s="72"/>
    </row>
    <row r="4832" spans="3:4" x14ac:dyDescent="0.3">
      <c r="C4832" s="71"/>
      <c r="D4832" s="72"/>
    </row>
    <row r="4833" spans="3:4" x14ac:dyDescent="0.3">
      <c r="C4833" s="71"/>
      <c r="D4833" s="72"/>
    </row>
    <row r="4834" spans="3:4" x14ac:dyDescent="0.3">
      <c r="C4834" s="71"/>
      <c r="D4834" s="72"/>
    </row>
    <row r="4835" spans="3:4" x14ac:dyDescent="0.3">
      <c r="C4835" s="71"/>
      <c r="D4835" s="72"/>
    </row>
    <row r="4836" spans="3:4" x14ac:dyDescent="0.3">
      <c r="C4836" s="71"/>
      <c r="D4836" s="72"/>
    </row>
    <row r="4837" spans="3:4" x14ac:dyDescent="0.3">
      <c r="C4837" s="71"/>
      <c r="D4837" s="72"/>
    </row>
    <row r="4838" spans="3:4" x14ac:dyDescent="0.3">
      <c r="C4838" s="71"/>
      <c r="D4838" s="72"/>
    </row>
    <row r="4839" spans="3:4" x14ac:dyDescent="0.3">
      <c r="C4839" s="71"/>
      <c r="D4839" s="72"/>
    </row>
    <row r="4840" spans="3:4" x14ac:dyDescent="0.3">
      <c r="C4840" s="71"/>
      <c r="D4840" s="72"/>
    </row>
    <row r="4841" spans="3:4" x14ac:dyDescent="0.3">
      <c r="C4841" s="71"/>
      <c r="D4841" s="72"/>
    </row>
    <row r="4842" spans="3:4" x14ac:dyDescent="0.3">
      <c r="C4842" s="71"/>
      <c r="D4842" s="72"/>
    </row>
    <row r="4843" spans="3:4" x14ac:dyDescent="0.3">
      <c r="C4843" s="71"/>
      <c r="D4843" s="72"/>
    </row>
    <row r="4844" spans="3:4" x14ac:dyDescent="0.3">
      <c r="C4844" s="71"/>
      <c r="D4844" s="72"/>
    </row>
    <row r="4845" spans="3:4" x14ac:dyDescent="0.3">
      <c r="C4845" s="71"/>
      <c r="D4845" s="72"/>
    </row>
    <row r="4846" spans="3:4" x14ac:dyDescent="0.3">
      <c r="C4846" s="71"/>
      <c r="D4846" s="72"/>
    </row>
    <row r="4847" spans="3:4" x14ac:dyDescent="0.3">
      <c r="C4847" s="71"/>
      <c r="D4847" s="72"/>
    </row>
    <row r="4848" spans="3:4" x14ac:dyDescent="0.3">
      <c r="C4848" s="71"/>
      <c r="D4848" s="72"/>
    </row>
    <row r="4849" spans="3:4" x14ac:dyDescent="0.3">
      <c r="C4849" s="71"/>
      <c r="D4849" s="72"/>
    </row>
    <row r="4850" spans="3:4" x14ac:dyDescent="0.3">
      <c r="C4850" s="71"/>
      <c r="D4850" s="72"/>
    </row>
    <row r="4851" spans="3:4" x14ac:dyDescent="0.3">
      <c r="C4851" s="71"/>
      <c r="D4851" s="72"/>
    </row>
    <row r="4852" spans="3:4" x14ac:dyDescent="0.3">
      <c r="C4852" s="71"/>
      <c r="D4852" s="72"/>
    </row>
    <row r="4853" spans="3:4" x14ac:dyDescent="0.3">
      <c r="C4853" s="71"/>
      <c r="D4853" s="72"/>
    </row>
    <row r="4854" spans="3:4" x14ac:dyDescent="0.3">
      <c r="C4854" s="71"/>
      <c r="D4854" s="72"/>
    </row>
    <row r="4855" spans="3:4" x14ac:dyDescent="0.3">
      <c r="C4855" s="71"/>
      <c r="D4855" s="72"/>
    </row>
    <row r="4856" spans="3:4" x14ac:dyDescent="0.3">
      <c r="C4856" s="71"/>
      <c r="D4856" s="72"/>
    </row>
    <row r="4857" spans="3:4" x14ac:dyDescent="0.3">
      <c r="C4857" s="71"/>
      <c r="D4857" s="72"/>
    </row>
    <row r="4858" spans="3:4" x14ac:dyDescent="0.3">
      <c r="C4858" s="71"/>
      <c r="D4858" s="72"/>
    </row>
    <row r="4859" spans="3:4" x14ac:dyDescent="0.3">
      <c r="C4859" s="71"/>
      <c r="D4859" s="72"/>
    </row>
    <row r="4860" spans="3:4" x14ac:dyDescent="0.3">
      <c r="C4860" s="71"/>
      <c r="D4860" s="72"/>
    </row>
    <row r="4861" spans="3:4" x14ac:dyDescent="0.3">
      <c r="C4861" s="71"/>
      <c r="D4861" s="72"/>
    </row>
    <row r="4862" spans="3:4" x14ac:dyDescent="0.3">
      <c r="C4862" s="71"/>
      <c r="D4862" s="72"/>
    </row>
    <row r="4863" spans="3:4" x14ac:dyDescent="0.3">
      <c r="C4863" s="71"/>
      <c r="D4863" s="72"/>
    </row>
    <row r="4864" spans="3:4" x14ac:dyDescent="0.3">
      <c r="C4864" s="71"/>
      <c r="D4864" s="72"/>
    </row>
    <row r="4865" spans="3:4" x14ac:dyDescent="0.3">
      <c r="C4865" s="71"/>
      <c r="D4865" s="72"/>
    </row>
    <row r="4866" spans="3:4" x14ac:dyDescent="0.3">
      <c r="C4866" s="71"/>
      <c r="D4866" s="72"/>
    </row>
    <row r="4867" spans="3:4" x14ac:dyDescent="0.3">
      <c r="C4867" s="71"/>
      <c r="D4867" s="72"/>
    </row>
    <row r="4868" spans="3:4" x14ac:dyDescent="0.3">
      <c r="C4868" s="71"/>
      <c r="D4868" s="72"/>
    </row>
    <row r="4869" spans="3:4" x14ac:dyDescent="0.3">
      <c r="C4869" s="71"/>
      <c r="D4869" s="72"/>
    </row>
    <row r="4870" spans="3:4" x14ac:dyDescent="0.3">
      <c r="C4870" s="71"/>
      <c r="D4870" s="72"/>
    </row>
    <row r="4871" spans="3:4" x14ac:dyDescent="0.3">
      <c r="C4871" s="71"/>
      <c r="D4871" s="72"/>
    </row>
    <row r="4872" spans="3:4" x14ac:dyDescent="0.3">
      <c r="C4872" s="71"/>
      <c r="D4872" s="72"/>
    </row>
    <row r="4873" spans="3:4" x14ac:dyDescent="0.3">
      <c r="C4873" s="71"/>
      <c r="D4873" s="72"/>
    </row>
    <row r="4874" spans="3:4" x14ac:dyDescent="0.3">
      <c r="C4874" s="71"/>
      <c r="D4874" s="72"/>
    </row>
    <row r="4875" spans="3:4" x14ac:dyDescent="0.3">
      <c r="C4875" s="71"/>
      <c r="D4875" s="72"/>
    </row>
    <row r="4876" spans="3:4" x14ac:dyDescent="0.3">
      <c r="C4876" s="71"/>
      <c r="D4876" s="72"/>
    </row>
    <row r="4877" spans="3:4" x14ac:dyDescent="0.3">
      <c r="C4877" s="71"/>
      <c r="D4877" s="72"/>
    </row>
    <row r="4878" spans="3:4" x14ac:dyDescent="0.3">
      <c r="C4878" s="71"/>
      <c r="D4878" s="72"/>
    </row>
    <row r="4879" spans="3:4" x14ac:dyDescent="0.3">
      <c r="C4879" s="71"/>
      <c r="D4879" s="72"/>
    </row>
    <row r="4880" spans="3:4" x14ac:dyDescent="0.3">
      <c r="C4880" s="71"/>
      <c r="D4880" s="72"/>
    </row>
    <row r="4881" spans="3:4" x14ac:dyDescent="0.3">
      <c r="C4881" s="71"/>
      <c r="D4881" s="72"/>
    </row>
    <row r="4882" spans="3:4" x14ac:dyDescent="0.3">
      <c r="C4882" s="71"/>
      <c r="D4882" s="72"/>
    </row>
    <row r="4883" spans="3:4" x14ac:dyDescent="0.3">
      <c r="C4883" s="71"/>
      <c r="D4883" s="72"/>
    </row>
    <row r="4884" spans="3:4" x14ac:dyDescent="0.3">
      <c r="C4884" s="71"/>
      <c r="D4884" s="72"/>
    </row>
    <row r="4885" spans="3:4" x14ac:dyDescent="0.3">
      <c r="C4885" s="71"/>
      <c r="D4885" s="72"/>
    </row>
    <row r="4886" spans="3:4" x14ac:dyDescent="0.3">
      <c r="C4886" s="71"/>
      <c r="D4886" s="72"/>
    </row>
    <row r="4887" spans="3:4" x14ac:dyDescent="0.3">
      <c r="C4887" s="71"/>
      <c r="D4887" s="72"/>
    </row>
    <row r="4888" spans="3:4" x14ac:dyDescent="0.3">
      <c r="C4888" s="71"/>
      <c r="D4888" s="72"/>
    </row>
    <row r="4889" spans="3:4" x14ac:dyDescent="0.3">
      <c r="C4889" s="71"/>
      <c r="D4889" s="72"/>
    </row>
    <row r="4890" spans="3:4" x14ac:dyDescent="0.3">
      <c r="C4890" s="71"/>
      <c r="D4890" s="72"/>
    </row>
    <row r="4891" spans="3:4" x14ac:dyDescent="0.3">
      <c r="C4891" s="71"/>
      <c r="D4891" s="72"/>
    </row>
    <row r="4892" spans="3:4" x14ac:dyDescent="0.3">
      <c r="C4892" s="71"/>
      <c r="D4892" s="72"/>
    </row>
    <row r="4893" spans="3:4" x14ac:dyDescent="0.3">
      <c r="C4893" s="71"/>
      <c r="D4893" s="72"/>
    </row>
    <row r="4894" spans="3:4" x14ac:dyDescent="0.3">
      <c r="C4894" s="71"/>
      <c r="D4894" s="72"/>
    </row>
    <row r="4895" spans="3:4" x14ac:dyDescent="0.3">
      <c r="C4895" s="71"/>
      <c r="D4895" s="72"/>
    </row>
    <row r="4896" spans="3:4" x14ac:dyDescent="0.3">
      <c r="C4896" s="71"/>
      <c r="D4896" s="72"/>
    </row>
    <row r="4897" spans="3:4" x14ac:dyDescent="0.3">
      <c r="C4897" s="71"/>
      <c r="D4897" s="72"/>
    </row>
    <row r="4898" spans="3:4" x14ac:dyDescent="0.3">
      <c r="C4898" s="71"/>
      <c r="D4898" s="72"/>
    </row>
    <row r="4899" spans="3:4" x14ac:dyDescent="0.3">
      <c r="C4899" s="71"/>
      <c r="D4899" s="72"/>
    </row>
    <row r="4900" spans="3:4" x14ac:dyDescent="0.3">
      <c r="C4900" s="71"/>
      <c r="D4900" s="72"/>
    </row>
    <row r="4901" spans="3:4" x14ac:dyDescent="0.3">
      <c r="C4901" s="71"/>
      <c r="D4901" s="72"/>
    </row>
    <row r="4902" spans="3:4" x14ac:dyDescent="0.3">
      <c r="C4902" s="71"/>
      <c r="D4902" s="72"/>
    </row>
    <row r="4903" spans="3:4" x14ac:dyDescent="0.3">
      <c r="C4903" s="71"/>
      <c r="D4903" s="72"/>
    </row>
    <row r="4904" spans="3:4" x14ac:dyDescent="0.3">
      <c r="C4904" s="71"/>
      <c r="D4904" s="72"/>
    </row>
    <row r="4905" spans="3:4" x14ac:dyDescent="0.3">
      <c r="C4905" s="71"/>
      <c r="D4905" s="72"/>
    </row>
    <row r="4906" spans="3:4" x14ac:dyDescent="0.3">
      <c r="C4906" s="71"/>
      <c r="D4906" s="72"/>
    </row>
    <row r="4907" spans="3:4" x14ac:dyDescent="0.3">
      <c r="C4907" s="71"/>
      <c r="D4907" s="72"/>
    </row>
    <row r="4908" spans="3:4" x14ac:dyDescent="0.3">
      <c r="C4908" s="71"/>
      <c r="D4908" s="72"/>
    </row>
    <row r="4909" spans="3:4" x14ac:dyDescent="0.3">
      <c r="C4909" s="71"/>
      <c r="D4909" s="72"/>
    </row>
    <row r="4910" spans="3:4" x14ac:dyDescent="0.3">
      <c r="C4910" s="71"/>
      <c r="D4910" s="72"/>
    </row>
    <row r="4911" spans="3:4" x14ac:dyDescent="0.3">
      <c r="C4911" s="71"/>
      <c r="D4911" s="72"/>
    </row>
    <row r="4912" spans="3:4" x14ac:dyDescent="0.3">
      <c r="C4912" s="71"/>
      <c r="D4912" s="72"/>
    </row>
    <row r="4913" spans="3:4" x14ac:dyDescent="0.3">
      <c r="C4913" s="71"/>
      <c r="D4913" s="72"/>
    </row>
    <row r="4914" spans="3:4" x14ac:dyDescent="0.3">
      <c r="C4914" s="71"/>
      <c r="D4914" s="72"/>
    </row>
    <row r="4915" spans="3:4" x14ac:dyDescent="0.3">
      <c r="C4915" s="71"/>
      <c r="D4915" s="72"/>
    </row>
    <row r="4916" spans="3:4" x14ac:dyDescent="0.3">
      <c r="C4916" s="71"/>
      <c r="D4916" s="72"/>
    </row>
    <row r="4917" spans="3:4" x14ac:dyDescent="0.3">
      <c r="C4917" s="71"/>
      <c r="D4917" s="72"/>
    </row>
    <row r="4918" spans="3:4" x14ac:dyDescent="0.3">
      <c r="C4918" s="71"/>
      <c r="D4918" s="72"/>
    </row>
    <row r="4919" spans="3:4" x14ac:dyDescent="0.3">
      <c r="C4919" s="71"/>
      <c r="D4919" s="72"/>
    </row>
    <row r="4920" spans="3:4" x14ac:dyDescent="0.3">
      <c r="C4920" s="71"/>
      <c r="D4920" s="72"/>
    </row>
    <row r="4921" spans="3:4" x14ac:dyDescent="0.3">
      <c r="C4921" s="71"/>
      <c r="D4921" s="72"/>
    </row>
    <row r="4922" spans="3:4" x14ac:dyDescent="0.3">
      <c r="C4922" s="71"/>
      <c r="D4922" s="72"/>
    </row>
    <row r="4923" spans="3:4" x14ac:dyDescent="0.3">
      <c r="C4923" s="71"/>
      <c r="D4923" s="72"/>
    </row>
    <row r="4924" spans="3:4" x14ac:dyDescent="0.3">
      <c r="C4924" s="71"/>
      <c r="D4924" s="72"/>
    </row>
    <row r="4925" spans="3:4" x14ac:dyDescent="0.3">
      <c r="C4925" s="71"/>
      <c r="D4925" s="72"/>
    </row>
    <row r="4926" spans="3:4" x14ac:dyDescent="0.3">
      <c r="C4926" s="71"/>
      <c r="D4926" s="72"/>
    </row>
    <row r="4927" spans="3:4" x14ac:dyDescent="0.3">
      <c r="C4927" s="71"/>
      <c r="D4927" s="72"/>
    </row>
    <row r="4928" spans="3:4" x14ac:dyDescent="0.3">
      <c r="C4928" s="71"/>
      <c r="D4928" s="72"/>
    </row>
    <row r="4929" spans="3:4" x14ac:dyDescent="0.3">
      <c r="C4929" s="71"/>
      <c r="D4929" s="72"/>
    </row>
    <row r="4930" spans="3:4" x14ac:dyDescent="0.3">
      <c r="C4930" s="71"/>
      <c r="D4930" s="72"/>
    </row>
    <row r="4931" spans="3:4" x14ac:dyDescent="0.3">
      <c r="C4931" s="71"/>
      <c r="D4931" s="72"/>
    </row>
    <row r="4932" spans="3:4" x14ac:dyDescent="0.3">
      <c r="C4932" s="71"/>
      <c r="D4932" s="72"/>
    </row>
    <row r="4933" spans="3:4" x14ac:dyDescent="0.3">
      <c r="C4933" s="71"/>
      <c r="D4933" s="72"/>
    </row>
    <row r="4934" spans="3:4" x14ac:dyDescent="0.3">
      <c r="C4934" s="71"/>
      <c r="D4934" s="72"/>
    </row>
    <row r="4935" spans="3:4" x14ac:dyDescent="0.3">
      <c r="C4935" s="71"/>
      <c r="D4935" s="72"/>
    </row>
    <row r="4936" spans="3:4" x14ac:dyDescent="0.3">
      <c r="C4936" s="71"/>
      <c r="D4936" s="72"/>
    </row>
    <row r="4937" spans="3:4" x14ac:dyDescent="0.3">
      <c r="C4937" s="71"/>
      <c r="D4937" s="72"/>
    </row>
    <row r="4938" spans="3:4" x14ac:dyDescent="0.3">
      <c r="C4938" s="71"/>
      <c r="D4938" s="72"/>
    </row>
    <row r="4939" spans="3:4" x14ac:dyDescent="0.3">
      <c r="C4939" s="71"/>
      <c r="D4939" s="72"/>
    </row>
    <row r="4940" spans="3:4" x14ac:dyDescent="0.3">
      <c r="C4940" s="71"/>
      <c r="D4940" s="72"/>
    </row>
    <row r="4941" spans="3:4" x14ac:dyDescent="0.3">
      <c r="C4941" s="71"/>
      <c r="D4941" s="72"/>
    </row>
    <row r="4942" spans="3:4" x14ac:dyDescent="0.3">
      <c r="C4942" s="71"/>
      <c r="D4942" s="72"/>
    </row>
    <row r="4943" spans="3:4" x14ac:dyDescent="0.3">
      <c r="C4943" s="71"/>
      <c r="D4943" s="72"/>
    </row>
    <row r="4944" spans="3:4" x14ac:dyDescent="0.3">
      <c r="C4944" s="71"/>
      <c r="D4944" s="72"/>
    </row>
    <row r="4945" spans="3:4" x14ac:dyDescent="0.3">
      <c r="C4945" s="71"/>
      <c r="D4945" s="72"/>
    </row>
    <row r="4946" spans="3:4" x14ac:dyDescent="0.3">
      <c r="C4946" s="71"/>
      <c r="D4946" s="72"/>
    </row>
    <row r="4947" spans="3:4" x14ac:dyDescent="0.3">
      <c r="C4947" s="71"/>
      <c r="D4947" s="72"/>
    </row>
    <row r="4948" spans="3:4" x14ac:dyDescent="0.3">
      <c r="C4948" s="71"/>
      <c r="D4948" s="72"/>
    </row>
    <row r="4949" spans="3:4" x14ac:dyDescent="0.3">
      <c r="C4949" s="71"/>
      <c r="D4949" s="72"/>
    </row>
    <row r="4950" spans="3:4" x14ac:dyDescent="0.3">
      <c r="C4950" s="71"/>
      <c r="D4950" s="72"/>
    </row>
    <row r="4951" spans="3:4" x14ac:dyDescent="0.3">
      <c r="C4951" s="71"/>
      <c r="D4951" s="72"/>
    </row>
    <row r="4952" spans="3:4" x14ac:dyDescent="0.3">
      <c r="C4952" s="71"/>
      <c r="D4952" s="72"/>
    </row>
    <row r="4953" spans="3:4" x14ac:dyDescent="0.3">
      <c r="C4953" s="71"/>
      <c r="D4953" s="72"/>
    </row>
    <row r="4954" spans="3:4" x14ac:dyDescent="0.3">
      <c r="C4954" s="71"/>
      <c r="D4954" s="72"/>
    </row>
    <row r="4955" spans="3:4" x14ac:dyDescent="0.3">
      <c r="C4955" s="71"/>
      <c r="D4955" s="72"/>
    </row>
    <row r="4956" spans="3:4" x14ac:dyDescent="0.3">
      <c r="C4956" s="71"/>
      <c r="D4956" s="72"/>
    </row>
    <row r="4957" spans="3:4" x14ac:dyDescent="0.3">
      <c r="C4957" s="71"/>
      <c r="D4957" s="72"/>
    </row>
    <row r="4958" spans="3:4" x14ac:dyDescent="0.3">
      <c r="C4958" s="71"/>
      <c r="D4958" s="72"/>
    </row>
    <row r="4959" spans="3:4" x14ac:dyDescent="0.3">
      <c r="C4959" s="71"/>
      <c r="D4959" s="72"/>
    </row>
    <row r="4960" spans="3:4" x14ac:dyDescent="0.3">
      <c r="C4960" s="71"/>
      <c r="D4960" s="72"/>
    </row>
    <row r="4961" spans="3:4" x14ac:dyDescent="0.3">
      <c r="C4961" s="71"/>
      <c r="D4961" s="72"/>
    </row>
    <row r="4962" spans="3:4" x14ac:dyDescent="0.3">
      <c r="C4962" s="71"/>
      <c r="D4962" s="72"/>
    </row>
    <row r="4963" spans="3:4" x14ac:dyDescent="0.3">
      <c r="C4963" s="71"/>
      <c r="D4963" s="72"/>
    </row>
    <row r="4964" spans="3:4" x14ac:dyDescent="0.3">
      <c r="C4964" s="71"/>
      <c r="D4964" s="72"/>
    </row>
    <row r="4965" spans="3:4" x14ac:dyDescent="0.3">
      <c r="C4965" s="71"/>
      <c r="D4965" s="72"/>
    </row>
    <row r="4966" spans="3:4" x14ac:dyDescent="0.3">
      <c r="C4966" s="71"/>
      <c r="D4966" s="72"/>
    </row>
    <row r="4967" spans="3:4" x14ac:dyDescent="0.3">
      <c r="C4967" s="71"/>
      <c r="D4967" s="72"/>
    </row>
    <row r="4968" spans="3:4" x14ac:dyDescent="0.3">
      <c r="C4968" s="71"/>
      <c r="D4968" s="72"/>
    </row>
    <row r="4969" spans="3:4" x14ac:dyDescent="0.3">
      <c r="C4969" s="71"/>
      <c r="D4969" s="72"/>
    </row>
    <row r="4970" spans="3:4" x14ac:dyDescent="0.3">
      <c r="C4970" s="71"/>
      <c r="D4970" s="72"/>
    </row>
    <row r="4971" spans="3:4" x14ac:dyDescent="0.3">
      <c r="C4971" s="71"/>
      <c r="D4971" s="72"/>
    </row>
    <row r="4972" spans="3:4" x14ac:dyDescent="0.3">
      <c r="C4972" s="71"/>
      <c r="D4972" s="72"/>
    </row>
    <row r="4973" spans="3:4" x14ac:dyDescent="0.3">
      <c r="C4973" s="71"/>
      <c r="D4973" s="72"/>
    </row>
    <row r="4974" spans="3:4" x14ac:dyDescent="0.3">
      <c r="C4974" s="71"/>
      <c r="D4974" s="72"/>
    </row>
    <row r="4975" spans="3:4" x14ac:dyDescent="0.3">
      <c r="C4975" s="71"/>
      <c r="D4975" s="72"/>
    </row>
    <row r="4976" spans="3:4" x14ac:dyDescent="0.3">
      <c r="C4976" s="71"/>
      <c r="D4976" s="72"/>
    </row>
    <row r="4977" spans="3:4" x14ac:dyDescent="0.3">
      <c r="C4977" s="71"/>
      <c r="D4977" s="72"/>
    </row>
    <row r="4978" spans="3:4" x14ac:dyDescent="0.3">
      <c r="C4978" s="71"/>
      <c r="D4978" s="72"/>
    </row>
    <row r="4979" spans="3:4" x14ac:dyDescent="0.3">
      <c r="C4979" s="71"/>
      <c r="D4979" s="72"/>
    </row>
    <row r="4980" spans="3:4" x14ac:dyDescent="0.3">
      <c r="C4980" s="71"/>
      <c r="D4980" s="72"/>
    </row>
    <row r="4981" spans="3:4" x14ac:dyDescent="0.3">
      <c r="C4981" s="71"/>
      <c r="D4981" s="72"/>
    </row>
    <row r="4982" spans="3:4" x14ac:dyDescent="0.3">
      <c r="C4982" s="71"/>
      <c r="D4982" s="72"/>
    </row>
    <row r="4983" spans="3:4" x14ac:dyDescent="0.3">
      <c r="C4983" s="71"/>
      <c r="D4983" s="72"/>
    </row>
    <row r="4984" spans="3:4" x14ac:dyDescent="0.3">
      <c r="C4984" s="71"/>
      <c r="D4984" s="72"/>
    </row>
    <row r="4985" spans="3:4" x14ac:dyDescent="0.3">
      <c r="C4985" s="71"/>
      <c r="D4985" s="72"/>
    </row>
    <row r="4986" spans="3:4" x14ac:dyDescent="0.3">
      <c r="C4986" s="71"/>
      <c r="D4986" s="72"/>
    </row>
    <row r="4987" spans="3:4" x14ac:dyDescent="0.3">
      <c r="C4987" s="71"/>
      <c r="D4987" s="72"/>
    </row>
    <row r="4988" spans="3:4" x14ac:dyDescent="0.3">
      <c r="C4988" s="71"/>
      <c r="D4988" s="72"/>
    </row>
    <row r="4989" spans="3:4" x14ac:dyDescent="0.3">
      <c r="C4989" s="71"/>
      <c r="D4989" s="72"/>
    </row>
    <row r="4990" spans="3:4" x14ac:dyDescent="0.3">
      <c r="C4990" s="71"/>
      <c r="D4990" s="72"/>
    </row>
    <row r="4991" spans="3:4" x14ac:dyDescent="0.3">
      <c r="C4991" s="71"/>
      <c r="D4991" s="72"/>
    </row>
    <row r="4992" spans="3:4" x14ac:dyDescent="0.3">
      <c r="C4992" s="71"/>
      <c r="D4992" s="72"/>
    </row>
    <row r="4993" spans="3:4" x14ac:dyDescent="0.3">
      <c r="C4993" s="71"/>
      <c r="D4993" s="72"/>
    </row>
    <row r="4994" spans="3:4" x14ac:dyDescent="0.3">
      <c r="C4994" s="71"/>
      <c r="D4994" s="72"/>
    </row>
    <row r="4995" spans="3:4" x14ac:dyDescent="0.3">
      <c r="C4995" s="71"/>
      <c r="D4995" s="72"/>
    </row>
    <row r="4996" spans="3:4" x14ac:dyDescent="0.3">
      <c r="C4996" s="71"/>
      <c r="D4996" s="72"/>
    </row>
    <row r="4997" spans="3:4" x14ac:dyDescent="0.3">
      <c r="C4997" s="71"/>
      <c r="D4997" s="72"/>
    </row>
    <row r="4998" spans="3:4" x14ac:dyDescent="0.3">
      <c r="C4998" s="71"/>
      <c r="D4998" s="72"/>
    </row>
    <row r="4999" spans="3:4" x14ac:dyDescent="0.3">
      <c r="C4999" s="71"/>
      <c r="D4999" s="72"/>
    </row>
    <row r="5000" spans="3:4" x14ac:dyDescent="0.3">
      <c r="C5000" s="71"/>
      <c r="D5000" s="72"/>
    </row>
    <row r="5001" spans="3:4" x14ac:dyDescent="0.3">
      <c r="C5001" s="71"/>
      <c r="D5001" s="72"/>
    </row>
    <row r="5002" spans="3:4" x14ac:dyDescent="0.3">
      <c r="C5002" s="71"/>
      <c r="D5002" s="72"/>
    </row>
    <row r="5003" spans="3:4" x14ac:dyDescent="0.3">
      <c r="C5003" s="71"/>
      <c r="D5003" s="72"/>
    </row>
    <row r="5004" spans="3:4" x14ac:dyDescent="0.3">
      <c r="C5004" s="71"/>
      <c r="D5004" s="72"/>
    </row>
    <row r="5005" spans="3:4" x14ac:dyDescent="0.3">
      <c r="C5005" s="71"/>
      <c r="D5005" s="72"/>
    </row>
    <row r="5006" spans="3:4" x14ac:dyDescent="0.3">
      <c r="C5006" s="71"/>
      <c r="D5006" s="72"/>
    </row>
    <row r="5007" spans="3:4" x14ac:dyDescent="0.3">
      <c r="C5007" s="71"/>
      <c r="D5007" s="72"/>
    </row>
    <row r="5008" spans="3:4" x14ac:dyDescent="0.3">
      <c r="C5008" s="71"/>
      <c r="D5008" s="72"/>
    </row>
    <row r="5009" spans="3:4" x14ac:dyDescent="0.3">
      <c r="C5009" s="71"/>
      <c r="D5009" s="72"/>
    </row>
    <row r="5010" spans="3:4" x14ac:dyDescent="0.3">
      <c r="C5010" s="71"/>
      <c r="D5010" s="72"/>
    </row>
    <row r="5011" spans="3:4" x14ac:dyDescent="0.3">
      <c r="C5011" s="71"/>
      <c r="D5011" s="72"/>
    </row>
    <row r="5012" spans="3:4" x14ac:dyDescent="0.3">
      <c r="C5012" s="71"/>
      <c r="D5012" s="72"/>
    </row>
    <row r="5013" spans="3:4" x14ac:dyDescent="0.3">
      <c r="C5013" s="71"/>
      <c r="D5013" s="72"/>
    </row>
    <row r="5014" spans="3:4" x14ac:dyDescent="0.3">
      <c r="C5014" s="71"/>
      <c r="D5014" s="72"/>
    </row>
    <row r="5015" spans="3:4" x14ac:dyDescent="0.3">
      <c r="C5015" s="71"/>
      <c r="D5015" s="72"/>
    </row>
    <row r="5016" spans="3:4" x14ac:dyDescent="0.3">
      <c r="C5016" s="71"/>
      <c r="D5016" s="72"/>
    </row>
    <row r="5017" spans="3:4" x14ac:dyDescent="0.3">
      <c r="C5017" s="71"/>
      <c r="D5017" s="72"/>
    </row>
    <row r="5018" spans="3:4" x14ac:dyDescent="0.3">
      <c r="C5018" s="71"/>
      <c r="D5018" s="72"/>
    </row>
    <row r="5019" spans="3:4" x14ac:dyDescent="0.3">
      <c r="C5019" s="71"/>
      <c r="D5019" s="72"/>
    </row>
    <row r="5020" spans="3:4" x14ac:dyDescent="0.3">
      <c r="C5020" s="71"/>
      <c r="D5020" s="72"/>
    </row>
    <row r="5021" spans="3:4" x14ac:dyDescent="0.3">
      <c r="C5021" s="71"/>
      <c r="D5021" s="72"/>
    </row>
    <row r="5022" spans="3:4" x14ac:dyDescent="0.3">
      <c r="C5022" s="71"/>
      <c r="D5022" s="72"/>
    </row>
    <row r="5023" spans="3:4" x14ac:dyDescent="0.3">
      <c r="C5023" s="71"/>
      <c r="D5023" s="72"/>
    </row>
    <row r="5024" spans="3:4" x14ac:dyDescent="0.3">
      <c r="C5024" s="71"/>
      <c r="D5024" s="72"/>
    </row>
    <row r="5025" spans="3:4" x14ac:dyDescent="0.3">
      <c r="C5025" s="71"/>
      <c r="D5025" s="72"/>
    </row>
    <row r="5026" spans="3:4" x14ac:dyDescent="0.3">
      <c r="C5026" s="71"/>
      <c r="D5026" s="72"/>
    </row>
    <row r="5027" spans="3:4" x14ac:dyDescent="0.3">
      <c r="C5027" s="71"/>
      <c r="D5027" s="72"/>
    </row>
    <row r="5028" spans="3:4" x14ac:dyDescent="0.3">
      <c r="C5028" s="71"/>
      <c r="D5028" s="72"/>
    </row>
    <row r="5029" spans="3:4" x14ac:dyDescent="0.3">
      <c r="C5029" s="71"/>
      <c r="D5029" s="72"/>
    </row>
    <row r="5030" spans="3:4" x14ac:dyDescent="0.3">
      <c r="C5030" s="71"/>
      <c r="D5030" s="72"/>
    </row>
    <row r="5031" spans="3:4" x14ac:dyDescent="0.3">
      <c r="C5031" s="71"/>
      <c r="D5031" s="72"/>
    </row>
    <row r="5032" spans="3:4" x14ac:dyDescent="0.3">
      <c r="C5032" s="71"/>
      <c r="D5032" s="72"/>
    </row>
    <row r="5033" spans="3:4" x14ac:dyDescent="0.3">
      <c r="C5033" s="71"/>
      <c r="D5033" s="72"/>
    </row>
    <row r="5034" spans="3:4" x14ac:dyDescent="0.3">
      <c r="C5034" s="71"/>
      <c r="D5034" s="72"/>
    </row>
    <row r="5035" spans="3:4" x14ac:dyDescent="0.3">
      <c r="C5035" s="71"/>
      <c r="D5035" s="72"/>
    </row>
    <row r="5036" spans="3:4" x14ac:dyDescent="0.3">
      <c r="C5036" s="71"/>
      <c r="D5036" s="72"/>
    </row>
    <row r="5037" spans="3:4" x14ac:dyDescent="0.3">
      <c r="C5037" s="71"/>
      <c r="D5037" s="72"/>
    </row>
    <row r="5038" spans="3:4" x14ac:dyDescent="0.3">
      <c r="C5038" s="71"/>
      <c r="D5038" s="72"/>
    </row>
    <row r="5039" spans="3:4" x14ac:dyDescent="0.3">
      <c r="C5039" s="71"/>
      <c r="D5039" s="72"/>
    </row>
    <row r="5040" spans="3:4" x14ac:dyDescent="0.3">
      <c r="C5040" s="71"/>
      <c r="D5040" s="72"/>
    </row>
    <row r="5041" spans="3:4" x14ac:dyDescent="0.3">
      <c r="C5041" s="71"/>
      <c r="D5041" s="72"/>
    </row>
    <row r="5042" spans="3:4" x14ac:dyDescent="0.3">
      <c r="C5042" s="71"/>
      <c r="D5042" s="72"/>
    </row>
    <row r="5043" spans="3:4" x14ac:dyDescent="0.3">
      <c r="C5043" s="71"/>
      <c r="D5043" s="72"/>
    </row>
    <row r="5044" spans="3:4" x14ac:dyDescent="0.3">
      <c r="C5044" s="71"/>
      <c r="D5044" s="72"/>
    </row>
    <row r="5045" spans="3:4" x14ac:dyDescent="0.3">
      <c r="C5045" s="71"/>
      <c r="D5045" s="72"/>
    </row>
    <row r="5046" spans="3:4" x14ac:dyDescent="0.3">
      <c r="C5046" s="71"/>
      <c r="D5046" s="72"/>
    </row>
    <row r="5047" spans="3:4" x14ac:dyDescent="0.3">
      <c r="C5047" s="71"/>
      <c r="D5047" s="72"/>
    </row>
    <row r="5048" spans="3:4" x14ac:dyDescent="0.3">
      <c r="C5048" s="71"/>
      <c r="D5048" s="72"/>
    </row>
    <row r="5049" spans="3:4" x14ac:dyDescent="0.3">
      <c r="C5049" s="71"/>
      <c r="D5049" s="72"/>
    </row>
    <row r="5050" spans="3:4" x14ac:dyDescent="0.3">
      <c r="C5050" s="71"/>
      <c r="D5050" s="72"/>
    </row>
    <row r="5051" spans="3:4" x14ac:dyDescent="0.3">
      <c r="C5051" s="71"/>
      <c r="D5051" s="72"/>
    </row>
    <row r="5052" spans="3:4" x14ac:dyDescent="0.3">
      <c r="C5052" s="71"/>
      <c r="D5052" s="72"/>
    </row>
    <row r="5053" spans="3:4" x14ac:dyDescent="0.3">
      <c r="C5053" s="71"/>
      <c r="D5053" s="72"/>
    </row>
    <row r="5054" spans="3:4" x14ac:dyDescent="0.3">
      <c r="C5054" s="71"/>
      <c r="D5054" s="72"/>
    </row>
    <row r="5055" spans="3:4" x14ac:dyDescent="0.3">
      <c r="C5055" s="71"/>
      <c r="D5055" s="72"/>
    </row>
    <row r="5056" spans="3:4" x14ac:dyDescent="0.3">
      <c r="C5056" s="71"/>
      <c r="D5056" s="72"/>
    </row>
    <row r="5057" spans="3:4" x14ac:dyDescent="0.3">
      <c r="C5057" s="71"/>
      <c r="D5057" s="72"/>
    </row>
    <row r="5058" spans="3:4" x14ac:dyDescent="0.3">
      <c r="C5058" s="71"/>
      <c r="D5058" s="72"/>
    </row>
    <row r="5059" spans="3:4" x14ac:dyDescent="0.3">
      <c r="C5059" s="71"/>
      <c r="D5059" s="72"/>
    </row>
    <row r="5060" spans="3:4" x14ac:dyDescent="0.3">
      <c r="C5060" s="71"/>
      <c r="D5060" s="72"/>
    </row>
    <row r="5061" spans="3:4" x14ac:dyDescent="0.3">
      <c r="C5061" s="71"/>
      <c r="D5061" s="72"/>
    </row>
    <row r="5062" spans="3:4" x14ac:dyDescent="0.3">
      <c r="C5062" s="71"/>
      <c r="D5062" s="72"/>
    </row>
    <row r="5063" spans="3:4" x14ac:dyDescent="0.3">
      <c r="C5063" s="71"/>
      <c r="D5063" s="72"/>
    </row>
    <row r="5064" spans="3:4" x14ac:dyDescent="0.3">
      <c r="C5064" s="71"/>
      <c r="D5064" s="72"/>
    </row>
    <row r="5065" spans="3:4" x14ac:dyDescent="0.3">
      <c r="C5065" s="71"/>
      <c r="D5065" s="72"/>
    </row>
    <row r="5066" spans="3:4" x14ac:dyDescent="0.3">
      <c r="C5066" s="71"/>
      <c r="D5066" s="72"/>
    </row>
    <row r="5067" spans="3:4" x14ac:dyDescent="0.3">
      <c r="C5067" s="71"/>
      <c r="D5067" s="72"/>
    </row>
    <row r="5068" spans="3:4" x14ac:dyDescent="0.3">
      <c r="C5068" s="71"/>
      <c r="D5068" s="72"/>
    </row>
    <row r="5069" spans="3:4" x14ac:dyDescent="0.3">
      <c r="C5069" s="71"/>
      <c r="D5069" s="72"/>
    </row>
    <row r="5070" spans="3:4" x14ac:dyDescent="0.3">
      <c r="C5070" s="71"/>
      <c r="D5070" s="72"/>
    </row>
    <row r="5071" spans="3:4" x14ac:dyDescent="0.3">
      <c r="C5071" s="71"/>
      <c r="D5071" s="72"/>
    </row>
    <row r="5072" spans="3:4" x14ac:dyDescent="0.3">
      <c r="C5072" s="71"/>
      <c r="D5072" s="72"/>
    </row>
    <row r="5073" spans="3:4" x14ac:dyDescent="0.3">
      <c r="C5073" s="71"/>
      <c r="D5073" s="72"/>
    </row>
    <row r="5074" spans="3:4" x14ac:dyDescent="0.3">
      <c r="C5074" s="71"/>
      <c r="D5074" s="72"/>
    </row>
    <row r="5075" spans="3:4" x14ac:dyDescent="0.3">
      <c r="C5075" s="71"/>
      <c r="D5075" s="72"/>
    </row>
    <row r="5076" spans="3:4" x14ac:dyDescent="0.3">
      <c r="C5076" s="71"/>
      <c r="D5076" s="72"/>
    </row>
    <row r="5077" spans="3:4" x14ac:dyDescent="0.3">
      <c r="C5077" s="71"/>
      <c r="D5077" s="72"/>
    </row>
    <row r="5078" spans="3:4" x14ac:dyDescent="0.3">
      <c r="C5078" s="71"/>
      <c r="D5078" s="72"/>
    </row>
    <row r="5079" spans="3:4" x14ac:dyDescent="0.3">
      <c r="C5079" s="71"/>
      <c r="D5079" s="72"/>
    </row>
    <row r="5080" spans="3:4" x14ac:dyDescent="0.3">
      <c r="C5080" s="71"/>
      <c r="D5080" s="72"/>
    </row>
    <row r="5081" spans="3:4" x14ac:dyDescent="0.3">
      <c r="C5081" s="71"/>
      <c r="D5081" s="72"/>
    </row>
    <row r="5082" spans="3:4" x14ac:dyDescent="0.3">
      <c r="C5082" s="71"/>
      <c r="D5082" s="72"/>
    </row>
    <row r="5083" spans="3:4" x14ac:dyDescent="0.3">
      <c r="C5083" s="71"/>
      <c r="D5083" s="72"/>
    </row>
    <row r="5084" spans="3:4" x14ac:dyDescent="0.3">
      <c r="C5084" s="71"/>
      <c r="D5084" s="72"/>
    </row>
    <row r="5085" spans="3:4" x14ac:dyDescent="0.3">
      <c r="C5085" s="71"/>
      <c r="D5085" s="72"/>
    </row>
    <row r="5086" spans="3:4" x14ac:dyDescent="0.3">
      <c r="C5086" s="71"/>
      <c r="D5086" s="72"/>
    </row>
    <row r="5087" spans="3:4" x14ac:dyDescent="0.3">
      <c r="C5087" s="71"/>
      <c r="D5087" s="72"/>
    </row>
    <row r="5088" spans="3:4" x14ac:dyDescent="0.3">
      <c r="C5088" s="71"/>
      <c r="D5088" s="72"/>
    </row>
    <row r="5089" spans="3:4" x14ac:dyDescent="0.3">
      <c r="C5089" s="71"/>
      <c r="D5089" s="72"/>
    </row>
    <row r="5090" spans="3:4" x14ac:dyDescent="0.3">
      <c r="C5090" s="71"/>
      <c r="D5090" s="72"/>
    </row>
    <row r="5091" spans="3:4" x14ac:dyDescent="0.3">
      <c r="C5091" s="71"/>
      <c r="D5091" s="72"/>
    </row>
    <row r="5092" spans="3:4" x14ac:dyDescent="0.3">
      <c r="C5092" s="71"/>
      <c r="D5092" s="72"/>
    </row>
    <row r="5093" spans="3:4" x14ac:dyDescent="0.3">
      <c r="C5093" s="71"/>
      <c r="D5093" s="72"/>
    </row>
    <row r="5094" spans="3:4" x14ac:dyDescent="0.3">
      <c r="C5094" s="71"/>
      <c r="D5094" s="72"/>
    </row>
    <row r="5095" spans="3:4" x14ac:dyDescent="0.3">
      <c r="C5095" s="71"/>
      <c r="D5095" s="72"/>
    </row>
    <row r="5096" spans="3:4" x14ac:dyDescent="0.3">
      <c r="C5096" s="71"/>
      <c r="D5096" s="72"/>
    </row>
    <row r="5097" spans="3:4" x14ac:dyDescent="0.3">
      <c r="C5097" s="71"/>
      <c r="D5097" s="72"/>
    </row>
    <row r="5098" spans="3:4" x14ac:dyDescent="0.3">
      <c r="C5098" s="71"/>
      <c r="D5098" s="72"/>
    </row>
    <row r="5099" spans="3:4" x14ac:dyDescent="0.3">
      <c r="C5099" s="71"/>
      <c r="D5099" s="72"/>
    </row>
    <row r="5100" spans="3:4" x14ac:dyDescent="0.3">
      <c r="C5100" s="71"/>
      <c r="D5100" s="72"/>
    </row>
    <row r="5101" spans="3:4" x14ac:dyDescent="0.3">
      <c r="C5101" s="71"/>
      <c r="D5101" s="72"/>
    </row>
    <row r="5102" spans="3:4" x14ac:dyDescent="0.3">
      <c r="C5102" s="71"/>
      <c r="D5102" s="72"/>
    </row>
    <row r="5103" spans="3:4" x14ac:dyDescent="0.3">
      <c r="C5103" s="71"/>
      <c r="D5103" s="72"/>
    </row>
    <row r="5104" spans="3:4" x14ac:dyDescent="0.3">
      <c r="C5104" s="71"/>
      <c r="D5104" s="72"/>
    </row>
    <row r="5105" spans="3:4" x14ac:dyDescent="0.3">
      <c r="C5105" s="71"/>
      <c r="D5105" s="72"/>
    </row>
    <row r="5106" spans="3:4" x14ac:dyDescent="0.3">
      <c r="C5106" s="71"/>
      <c r="D5106" s="72"/>
    </row>
    <row r="5107" spans="3:4" x14ac:dyDescent="0.3">
      <c r="C5107" s="71"/>
      <c r="D5107" s="72"/>
    </row>
    <row r="5108" spans="3:4" x14ac:dyDescent="0.3">
      <c r="C5108" s="71"/>
      <c r="D5108" s="72"/>
    </row>
    <row r="5109" spans="3:4" x14ac:dyDescent="0.3">
      <c r="C5109" s="71"/>
      <c r="D5109" s="72"/>
    </row>
    <row r="5110" spans="3:4" x14ac:dyDescent="0.3">
      <c r="C5110" s="71"/>
      <c r="D5110" s="72"/>
    </row>
    <row r="5111" spans="3:4" x14ac:dyDescent="0.3">
      <c r="C5111" s="71"/>
      <c r="D5111" s="72"/>
    </row>
    <row r="5112" spans="3:4" x14ac:dyDescent="0.3">
      <c r="C5112" s="71"/>
      <c r="D5112" s="72"/>
    </row>
    <row r="5113" spans="3:4" x14ac:dyDescent="0.3">
      <c r="C5113" s="71"/>
      <c r="D5113" s="72"/>
    </row>
    <row r="5114" spans="3:4" x14ac:dyDescent="0.3">
      <c r="C5114" s="71"/>
      <c r="D5114" s="72"/>
    </row>
    <row r="5115" spans="3:4" x14ac:dyDescent="0.3">
      <c r="C5115" s="71"/>
      <c r="D5115" s="72"/>
    </row>
    <row r="5116" spans="3:4" x14ac:dyDescent="0.3">
      <c r="C5116" s="71"/>
      <c r="D5116" s="72"/>
    </row>
    <row r="5117" spans="3:4" x14ac:dyDescent="0.3">
      <c r="C5117" s="71"/>
      <c r="D5117" s="72"/>
    </row>
    <row r="5118" spans="3:4" x14ac:dyDescent="0.3">
      <c r="C5118" s="71"/>
      <c r="D5118" s="72"/>
    </row>
    <row r="5119" spans="3:4" x14ac:dyDescent="0.3">
      <c r="C5119" s="71"/>
      <c r="D5119" s="72"/>
    </row>
    <row r="5120" spans="3:4" x14ac:dyDescent="0.3">
      <c r="C5120" s="71"/>
      <c r="D5120" s="72"/>
    </row>
    <row r="5121" spans="3:4" x14ac:dyDescent="0.3">
      <c r="C5121" s="71"/>
      <c r="D5121" s="72"/>
    </row>
    <row r="5122" spans="3:4" x14ac:dyDescent="0.3">
      <c r="C5122" s="71"/>
      <c r="D5122" s="72"/>
    </row>
    <row r="5123" spans="3:4" x14ac:dyDescent="0.3">
      <c r="C5123" s="71"/>
      <c r="D5123" s="72"/>
    </row>
    <row r="5124" spans="3:4" x14ac:dyDescent="0.3">
      <c r="C5124" s="71"/>
      <c r="D5124" s="72"/>
    </row>
    <row r="5125" spans="3:4" x14ac:dyDescent="0.3">
      <c r="C5125" s="71"/>
      <c r="D5125" s="72"/>
    </row>
    <row r="5126" spans="3:4" x14ac:dyDescent="0.3">
      <c r="C5126" s="71"/>
      <c r="D5126" s="72"/>
    </row>
    <row r="5127" spans="3:4" x14ac:dyDescent="0.3">
      <c r="C5127" s="71"/>
      <c r="D5127" s="72"/>
    </row>
    <row r="5128" spans="3:4" x14ac:dyDescent="0.3">
      <c r="C5128" s="71"/>
      <c r="D5128" s="72"/>
    </row>
    <row r="5129" spans="3:4" x14ac:dyDescent="0.3">
      <c r="C5129" s="71"/>
      <c r="D5129" s="72"/>
    </row>
    <row r="5130" spans="3:4" x14ac:dyDescent="0.3">
      <c r="C5130" s="71"/>
      <c r="D5130" s="72"/>
    </row>
    <row r="5131" spans="3:4" x14ac:dyDescent="0.3">
      <c r="C5131" s="71"/>
      <c r="D5131" s="72"/>
    </row>
    <row r="5132" spans="3:4" x14ac:dyDescent="0.3">
      <c r="C5132" s="71"/>
      <c r="D5132" s="72"/>
    </row>
    <row r="5133" spans="3:4" x14ac:dyDescent="0.3">
      <c r="C5133" s="71"/>
      <c r="D5133" s="72"/>
    </row>
    <row r="5134" spans="3:4" x14ac:dyDescent="0.3">
      <c r="C5134" s="71"/>
      <c r="D5134" s="72"/>
    </row>
    <row r="5135" spans="3:4" x14ac:dyDescent="0.3">
      <c r="C5135" s="71"/>
      <c r="D5135" s="72"/>
    </row>
    <row r="5136" spans="3:4" x14ac:dyDescent="0.3">
      <c r="C5136" s="71"/>
      <c r="D5136" s="72"/>
    </row>
    <row r="5137" spans="3:4" x14ac:dyDescent="0.3">
      <c r="C5137" s="71"/>
      <c r="D5137" s="72"/>
    </row>
    <row r="5138" spans="3:4" x14ac:dyDescent="0.3">
      <c r="C5138" s="71"/>
      <c r="D5138" s="72"/>
    </row>
    <row r="5139" spans="3:4" x14ac:dyDescent="0.3">
      <c r="C5139" s="71"/>
      <c r="D5139" s="72"/>
    </row>
    <row r="5140" spans="3:4" x14ac:dyDescent="0.3">
      <c r="C5140" s="71"/>
      <c r="D5140" s="72"/>
    </row>
    <row r="5141" spans="3:4" x14ac:dyDescent="0.3">
      <c r="C5141" s="71"/>
      <c r="D5141" s="72"/>
    </row>
    <row r="5142" spans="3:4" x14ac:dyDescent="0.3">
      <c r="C5142" s="71"/>
      <c r="D5142" s="72"/>
    </row>
    <row r="5143" spans="3:4" x14ac:dyDescent="0.3">
      <c r="C5143" s="71"/>
      <c r="D5143" s="72"/>
    </row>
    <row r="5144" spans="3:4" x14ac:dyDescent="0.3">
      <c r="C5144" s="71"/>
      <c r="D5144" s="72"/>
    </row>
    <row r="5145" spans="3:4" x14ac:dyDescent="0.3">
      <c r="C5145" s="71"/>
      <c r="D5145" s="72"/>
    </row>
    <row r="5146" spans="3:4" x14ac:dyDescent="0.3">
      <c r="C5146" s="71"/>
      <c r="D5146" s="72"/>
    </row>
    <row r="5147" spans="3:4" x14ac:dyDescent="0.3">
      <c r="C5147" s="71"/>
      <c r="D5147" s="72"/>
    </row>
    <row r="5148" spans="3:4" x14ac:dyDescent="0.3">
      <c r="C5148" s="71"/>
      <c r="D5148" s="72"/>
    </row>
    <row r="5149" spans="3:4" x14ac:dyDescent="0.3">
      <c r="C5149" s="71"/>
      <c r="D5149" s="72"/>
    </row>
    <row r="5150" spans="3:4" x14ac:dyDescent="0.3">
      <c r="C5150" s="71"/>
      <c r="D5150" s="72"/>
    </row>
    <row r="5151" spans="3:4" x14ac:dyDescent="0.3">
      <c r="C5151" s="71"/>
      <c r="D5151" s="72"/>
    </row>
    <row r="5152" spans="3:4" x14ac:dyDescent="0.3">
      <c r="C5152" s="71"/>
      <c r="D5152" s="72"/>
    </row>
    <row r="5153" spans="3:4" x14ac:dyDescent="0.3">
      <c r="C5153" s="71"/>
      <c r="D5153" s="72"/>
    </row>
    <row r="5154" spans="3:4" x14ac:dyDescent="0.3">
      <c r="C5154" s="71"/>
      <c r="D5154" s="72"/>
    </row>
    <row r="5155" spans="3:4" x14ac:dyDescent="0.3">
      <c r="C5155" s="71"/>
      <c r="D5155" s="72"/>
    </row>
    <row r="5156" spans="3:4" x14ac:dyDescent="0.3">
      <c r="C5156" s="71"/>
      <c r="D5156" s="72"/>
    </row>
    <row r="5157" spans="3:4" x14ac:dyDescent="0.3">
      <c r="C5157" s="71"/>
      <c r="D5157" s="72"/>
    </row>
    <row r="5158" spans="3:4" x14ac:dyDescent="0.3">
      <c r="C5158" s="71"/>
      <c r="D5158" s="72"/>
    </row>
    <row r="5159" spans="3:4" x14ac:dyDescent="0.3">
      <c r="C5159" s="71"/>
      <c r="D5159" s="72"/>
    </row>
    <row r="5160" spans="3:4" x14ac:dyDescent="0.3">
      <c r="C5160" s="71"/>
      <c r="D5160" s="72"/>
    </row>
    <row r="5161" spans="3:4" x14ac:dyDescent="0.3">
      <c r="C5161" s="71"/>
      <c r="D5161" s="72"/>
    </row>
    <row r="5162" spans="3:4" x14ac:dyDescent="0.3">
      <c r="C5162" s="71"/>
      <c r="D5162" s="72"/>
    </row>
    <row r="5163" spans="3:4" x14ac:dyDescent="0.3">
      <c r="C5163" s="71"/>
      <c r="D5163" s="72"/>
    </row>
    <row r="5164" spans="3:4" x14ac:dyDescent="0.3">
      <c r="C5164" s="71"/>
      <c r="D5164" s="72"/>
    </row>
    <row r="5165" spans="3:4" x14ac:dyDescent="0.3">
      <c r="C5165" s="71"/>
      <c r="D5165" s="72"/>
    </row>
    <row r="5166" spans="3:4" x14ac:dyDescent="0.3">
      <c r="C5166" s="71"/>
      <c r="D5166" s="72"/>
    </row>
    <row r="5167" spans="3:4" x14ac:dyDescent="0.3">
      <c r="C5167" s="71"/>
      <c r="D5167" s="72"/>
    </row>
    <row r="5168" spans="3:4" x14ac:dyDescent="0.3">
      <c r="C5168" s="71"/>
      <c r="D5168" s="72"/>
    </row>
    <row r="5169" spans="3:4" x14ac:dyDescent="0.3">
      <c r="C5169" s="71"/>
      <c r="D5169" s="72"/>
    </row>
    <row r="5170" spans="3:4" x14ac:dyDescent="0.3">
      <c r="C5170" s="71"/>
      <c r="D5170" s="72"/>
    </row>
    <row r="5171" spans="3:4" x14ac:dyDescent="0.3">
      <c r="C5171" s="71"/>
      <c r="D5171" s="72"/>
    </row>
    <row r="5172" spans="3:4" x14ac:dyDescent="0.3">
      <c r="C5172" s="71"/>
      <c r="D5172" s="72"/>
    </row>
    <row r="5173" spans="3:4" x14ac:dyDescent="0.3">
      <c r="C5173" s="71"/>
      <c r="D5173" s="72"/>
    </row>
    <row r="5174" spans="3:4" x14ac:dyDescent="0.3">
      <c r="C5174" s="71"/>
      <c r="D5174" s="72"/>
    </row>
    <row r="5175" spans="3:4" x14ac:dyDescent="0.3">
      <c r="C5175" s="71"/>
      <c r="D5175" s="72"/>
    </row>
    <row r="5176" spans="3:4" x14ac:dyDescent="0.3">
      <c r="C5176" s="71"/>
      <c r="D5176" s="72"/>
    </row>
    <row r="5177" spans="3:4" x14ac:dyDescent="0.3">
      <c r="C5177" s="71"/>
      <c r="D5177" s="72"/>
    </row>
    <row r="5178" spans="3:4" x14ac:dyDescent="0.3">
      <c r="C5178" s="71"/>
      <c r="D5178" s="72"/>
    </row>
    <row r="5179" spans="3:4" x14ac:dyDescent="0.3">
      <c r="C5179" s="71"/>
      <c r="D5179" s="72"/>
    </row>
    <row r="5180" spans="3:4" x14ac:dyDescent="0.3">
      <c r="C5180" s="71"/>
      <c r="D5180" s="72"/>
    </row>
    <row r="5181" spans="3:4" x14ac:dyDescent="0.3">
      <c r="C5181" s="71"/>
      <c r="D5181" s="72"/>
    </row>
    <row r="5182" spans="3:4" x14ac:dyDescent="0.3">
      <c r="C5182" s="71"/>
      <c r="D5182" s="72"/>
    </row>
    <row r="5183" spans="3:4" x14ac:dyDescent="0.3">
      <c r="C5183" s="71"/>
      <c r="D5183" s="72"/>
    </row>
    <row r="5184" spans="3:4" x14ac:dyDescent="0.3">
      <c r="C5184" s="71"/>
      <c r="D5184" s="72"/>
    </row>
    <row r="5185" spans="3:4" x14ac:dyDescent="0.3">
      <c r="C5185" s="71"/>
      <c r="D5185" s="72"/>
    </row>
    <row r="5186" spans="3:4" x14ac:dyDescent="0.3">
      <c r="C5186" s="71"/>
      <c r="D5186" s="72"/>
    </row>
    <row r="5187" spans="3:4" x14ac:dyDescent="0.3">
      <c r="C5187" s="71"/>
      <c r="D5187" s="72"/>
    </row>
    <row r="5188" spans="3:4" x14ac:dyDescent="0.3">
      <c r="C5188" s="71"/>
      <c r="D5188" s="72"/>
    </row>
    <row r="5189" spans="3:4" x14ac:dyDescent="0.3">
      <c r="C5189" s="71"/>
      <c r="D5189" s="72"/>
    </row>
    <row r="5190" spans="3:4" x14ac:dyDescent="0.3">
      <c r="C5190" s="71"/>
      <c r="D5190" s="72"/>
    </row>
    <row r="5191" spans="3:4" x14ac:dyDescent="0.3">
      <c r="C5191" s="71"/>
      <c r="D5191" s="72"/>
    </row>
    <row r="5192" spans="3:4" x14ac:dyDescent="0.3">
      <c r="C5192" s="71"/>
      <c r="D5192" s="72"/>
    </row>
    <row r="5193" spans="3:4" x14ac:dyDescent="0.3">
      <c r="C5193" s="71"/>
      <c r="D5193" s="72"/>
    </row>
    <row r="5194" spans="3:4" x14ac:dyDescent="0.3">
      <c r="C5194" s="71"/>
      <c r="D5194" s="72"/>
    </row>
    <row r="5195" spans="3:4" x14ac:dyDescent="0.3">
      <c r="C5195" s="71"/>
      <c r="D5195" s="72"/>
    </row>
    <row r="5196" spans="3:4" x14ac:dyDescent="0.3">
      <c r="C5196" s="71"/>
      <c r="D5196" s="72"/>
    </row>
    <row r="5197" spans="3:4" x14ac:dyDescent="0.3">
      <c r="C5197" s="71"/>
      <c r="D5197" s="72"/>
    </row>
    <row r="5198" spans="3:4" x14ac:dyDescent="0.3">
      <c r="C5198" s="71"/>
      <c r="D5198" s="72"/>
    </row>
    <row r="5199" spans="3:4" x14ac:dyDescent="0.3">
      <c r="C5199" s="71"/>
      <c r="D5199" s="72"/>
    </row>
    <row r="5200" spans="3:4" x14ac:dyDescent="0.3">
      <c r="C5200" s="71"/>
      <c r="D5200" s="72"/>
    </row>
    <row r="5201" spans="3:4" x14ac:dyDescent="0.3">
      <c r="C5201" s="71"/>
      <c r="D5201" s="72"/>
    </row>
    <row r="5202" spans="3:4" x14ac:dyDescent="0.3">
      <c r="C5202" s="71"/>
      <c r="D5202" s="72"/>
    </row>
    <row r="5203" spans="3:4" x14ac:dyDescent="0.3">
      <c r="C5203" s="71"/>
      <c r="D5203" s="72"/>
    </row>
    <row r="5204" spans="3:4" x14ac:dyDescent="0.3">
      <c r="C5204" s="71"/>
      <c r="D5204" s="72"/>
    </row>
    <row r="5205" spans="3:4" x14ac:dyDescent="0.3">
      <c r="C5205" s="71"/>
      <c r="D5205" s="72"/>
    </row>
    <row r="5206" spans="3:4" x14ac:dyDescent="0.3">
      <c r="C5206" s="71"/>
      <c r="D5206" s="72"/>
    </row>
    <row r="5207" spans="3:4" x14ac:dyDescent="0.3">
      <c r="C5207" s="71"/>
      <c r="D5207" s="72"/>
    </row>
    <row r="5208" spans="3:4" x14ac:dyDescent="0.3">
      <c r="C5208" s="71"/>
      <c r="D5208" s="72"/>
    </row>
    <row r="5209" spans="3:4" x14ac:dyDescent="0.3">
      <c r="C5209" s="71"/>
      <c r="D5209" s="72"/>
    </row>
    <row r="5210" spans="3:4" x14ac:dyDescent="0.3">
      <c r="C5210" s="71"/>
      <c r="D5210" s="72"/>
    </row>
    <row r="5211" spans="3:4" x14ac:dyDescent="0.3">
      <c r="C5211" s="71"/>
      <c r="D5211" s="72"/>
    </row>
    <row r="5212" spans="3:4" x14ac:dyDescent="0.3">
      <c r="C5212" s="71"/>
      <c r="D5212" s="72"/>
    </row>
    <row r="5213" spans="3:4" x14ac:dyDescent="0.3">
      <c r="C5213" s="71"/>
      <c r="D5213" s="72"/>
    </row>
    <row r="5214" spans="3:4" x14ac:dyDescent="0.3">
      <c r="C5214" s="71"/>
      <c r="D5214" s="72"/>
    </row>
    <row r="5215" spans="3:4" x14ac:dyDescent="0.3">
      <c r="C5215" s="71"/>
      <c r="D5215" s="72"/>
    </row>
    <row r="5216" spans="3:4" x14ac:dyDescent="0.3">
      <c r="C5216" s="71"/>
      <c r="D5216" s="72"/>
    </row>
    <row r="5217" spans="3:4" x14ac:dyDescent="0.3">
      <c r="C5217" s="71"/>
      <c r="D5217" s="72"/>
    </row>
    <row r="5218" spans="3:4" x14ac:dyDescent="0.3">
      <c r="C5218" s="71"/>
      <c r="D5218" s="72"/>
    </row>
    <row r="5219" spans="3:4" x14ac:dyDescent="0.3">
      <c r="C5219" s="71"/>
      <c r="D5219" s="72"/>
    </row>
    <row r="5220" spans="3:4" x14ac:dyDescent="0.3">
      <c r="C5220" s="71"/>
      <c r="D5220" s="72"/>
    </row>
    <row r="5221" spans="3:4" x14ac:dyDescent="0.3">
      <c r="C5221" s="71"/>
      <c r="D5221" s="72"/>
    </row>
    <row r="5222" spans="3:4" x14ac:dyDescent="0.3">
      <c r="C5222" s="71"/>
      <c r="D5222" s="72"/>
    </row>
    <row r="5223" spans="3:4" x14ac:dyDescent="0.3">
      <c r="C5223" s="71"/>
      <c r="D5223" s="72"/>
    </row>
    <row r="5224" spans="3:4" x14ac:dyDescent="0.3">
      <c r="C5224" s="71"/>
      <c r="D5224" s="72"/>
    </row>
    <row r="5225" spans="3:4" x14ac:dyDescent="0.3">
      <c r="C5225" s="71"/>
      <c r="D5225" s="72"/>
    </row>
    <row r="5226" spans="3:4" x14ac:dyDescent="0.3">
      <c r="C5226" s="71"/>
      <c r="D5226" s="72"/>
    </row>
    <row r="5227" spans="3:4" x14ac:dyDescent="0.3">
      <c r="C5227" s="71"/>
      <c r="D5227" s="72"/>
    </row>
    <row r="5228" spans="3:4" x14ac:dyDescent="0.3">
      <c r="C5228" s="71"/>
      <c r="D5228" s="72"/>
    </row>
    <row r="5229" spans="3:4" x14ac:dyDescent="0.3">
      <c r="C5229" s="71"/>
      <c r="D5229" s="72"/>
    </row>
    <row r="5230" spans="3:4" x14ac:dyDescent="0.3">
      <c r="C5230" s="71"/>
      <c r="D5230" s="72"/>
    </row>
    <row r="5231" spans="3:4" x14ac:dyDescent="0.3">
      <c r="C5231" s="71"/>
      <c r="D5231" s="72"/>
    </row>
    <row r="5232" spans="3:4" x14ac:dyDescent="0.3">
      <c r="C5232" s="71"/>
      <c r="D5232" s="72"/>
    </row>
    <row r="5233" spans="3:4" x14ac:dyDescent="0.3">
      <c r="C5233" s="71"/>
      <c r="D5233" s="72"/>
    </row>
    <row r="5234" spans="3:4" x14ac:dyDescent="0.3">
      <c r="C5234" s="71"/>
      <c r="D5234" s="72"/>
    </row>
    <row r="5235" spans="3:4" x14ac:dyDescent="0.3">
      <c r="C5235" s="71"/>
      <c r="D5235" s="72"/>
    </row>
    <row r="5236" spans="3:4" x14ac:dyDescent="0.3">
      <c r="C5236" s="71"/>
      <c r="D5236" s="72"/>
    </row>
    <row r="5237" spans="3:4" x14ac:dyDescent="0.3">
      <c r="C5237" s="71"/>
      <c r="D5237" s="72"/>
    </row>
    <row r="5238" spans="3:4" x14ac:dyDescent="0.3">
      <c r="C5238" s="71"/>
      <c r="D5238" s="72"/>
    </row>
    <row r="5239" spans="3:4" x14ac:dyDescent="0.3">
      <c r="C5239" s="71"/>
      <c r="D5239" s="72"/>
    </row>
    <row r="5240" spans="3:4" x14ac:dyDescent="0.3">
      <c r="C5240" s="71"/>
      <c r="D5240" s="72"/>
    </row>
    <row r="5241" spans="3:4" x14ac:dyDescent="0.3">
      <c r="C5241" s="71"/>
      <c r="D5241" s="72"/>
    </row>
    <row r="5242" spans="3:4" x14ac:dyDescent="0.3">
      <c r="C5242" s="71"/>
      <c r="D5242" s="72"/>
    </row>
    <row r="5243" spans="3:4" x14ac:dyDescent="0.3">
      <c r="C5243" s="71"/>
      <c r="D5243" s="72"/>
    </row>
    <row r="5244" spans="3:4" x14ac:dyDescent="0.3">
      <c r="C5244" s="71"/>
      <c r="D5244" s="72"/>
    </row>
    <row r="5245" spans="3:4" x14ac:dyDescent="0.3">
      <c r="C5245" s="71"/>
      <c r="D5245" s="72"/>
    </row>
    <row r="5246" spans="3:4" x14ac:dyDescent="0.3">
      <c r="C5246" s="71"/>
      <c r="D5246" s="72"/>
    </row>
    <row r="5247" spans="3:4" x14ac:dyDescent="0.3">
      <c r="C5247" s="71"/>
      <c r="D5247" s="72"/>
    </row>
    <row r="5248" spans="3:4" x14ac:dyDescent="0.3">
      <c r="C5248" s="71"/>
      <c r="D5248" s="72"/>
    </row>
    <row r="5249" spans="3:4" x14ac:dyDescent="0.3">
      <c r="C5249" s="71"/>
      <c r="D5249" s="72"/>
    </row>
    <row r="5250" spans="3:4" x14ac:dyDescent="0.3">
      <c r="C5250" s="71"/>
      <c r="D5250" s="72"/>
    </row>
    <row r="5251" spans="3:4" x14ac:dyDescent="0.3">
      <c r="C5251" s="71"/>
      <c r="D5251" s="72"/>
    </row>
    <row r="5252" spans="3:4" x14ac:dyDescent="0.3">
      <c r="C5252" s="71"/>
      <c r="D5252" s="72"/>
    </row>
    <row r="5253" spans="3:4" x14ac:dyDescent="0.3">
      <c r="C5253" s="71"/>
      <c r="D5253" s="72"/>
    </row>
    <row r="5254" spans="3:4" x14ac:dyDescent="0.3">
      <c r="C5254" s="71"/>
      <c r="D5254" s="72"/>
    </row>
    <row r="5255" spans="3:4" x14ac:dyDescent="0.3">
      <c r="C5255" s="71"/>
      <c r="D5255" s="72"/>
    </row>
    <row r="5256" spans="3:4" x14ac:dyDescent="0.3">
      <c r="C5256" s="71"/>
      <c r="D5256" s="72"/>
    </row>
    <row r="5257" spans="3:4" x14ac:dyDescent="0.3">
      <c r="C5257" s="71"/>
      <c r="D5257" s="72"/>
    </row>
    <row r="5258" spans="3:4" x14ac:dyDescent="0.3">
      <c r="C5258" s="71"/>
      <c r="D5258" s="72"/>
    </row>
    <row r="5259" spans="3:4" x14ac:dyDescent="0.3">
      <c r="C5259" s="71"/>
      <c r="D5259" s="72"/>
    </row>
    <row r="5260" spans="3:4" x14ac:dyDescent="0.3">
      <c r="C5260" s="71"/>
      <c r="D5260" s="72"/>
    </row>
    <row r="5261" spans="3:4" x14ac:dyDescent="0.3">
      <c r="C5261" s="71"/>
      <c r="D5261" s="72"/>
    </row>
    <row r="5262" spans="3:4" x14ac:dyDescent="0.3">
      <c r="C5262" s="71"/>
      <c r="D5262" s="72"/>
    </row>
    <row r="5263" spans="3:4" x14ac:dyDescent="0.3">
      <c r="C5263" s="71"/>
      <c r="D5263" s="72"/>
    </row>
    <row r="5264" spans="3:4" x14ac:dyDescent="0.3">
      <c r="C5264" s="71"/>
      <c r="D5264" s="72"/>
    </row>
    <row r="5265" spans="3:4" x14ac:dyDescent="0.3">
      <c r="C5265" s="71"/>
      <c r="D5265" s="72"/>
    </row>
    <row r="5266" spans="3:4" x14ac:dyDescent="0.3">
      <c r="C5266" s="71"/>
      <c r="D5266" s="72"/>
    </row>
    <row r="5267" spans="3:4" x14ac:dyDescent="0.3">
      <c r="C5267" s="71"/>
      <c r="D5267" s="72"/>
    </row>
    <row r="5268" spans="3:4" x14ac:dyDescent="0.3">
      <c r="C5268" s="71"/>
      <c r="D5268" s="72"/>
    </row>
    <row r="5269" spans="3:4" x14ac:dyDescent="0.3">
      <c r="C5269" s="71"/>
      <c r="D5269" s="72"/>
    </row>
    <row r="5270" spans="3:4" x14ac:dyDescent="0.3">
      <c r="C5270" s="71"/>
      <c r="D5270" s="72"/>
    </row>
    <row r="5271" spans="3:4" x14ac:dyDescent="0.3">
      <c r="C5271" s="71"/>
      <c r="D5271" s="72"/>
    </row>
    <row r="5272" spans="3:4" x14ac:dyDescent="0.3">
      <c r="C5272" s="71"/>
      <c r="D5272" s="72"/>
    </row>
    <row r="5273" spans="3:4" x14ac:dyDescent="0.3">
      <c r="C5273" s="71"/>
      <c r="D5273" s="72"/>
    </row>
    <row r="5274" spans="3:4" x14ac:dyDescent="0.3">
      <c r="C5274" s="71"/>
      <c r="D5274" s="72"/>
    </row>
    <row r="5275" spans="3:4" x14ac:dyDescent="0.3">
      <c r="C5275" s="71"/>
      <c r="D5275" s="72"/>
    </row>
    <row r="5276" spans="3:4" x14ac:dyDescent="0.3">
      <c r="C5276" s="71"/>
      <c r="D5276" s="72"/>
    </row>
    <row r="5277" spans="3:4" x14ac:dyDescent="0.3">
      <c r="C5277" s="71"/>
      <c r="D5277" s="72"/>
    </row>
    <row r="5278" spans="3:4" x14ac:dyDescent="0.3">
      <c r="C5278" s="71"/>
      <c r="D5278" s="72"/>
    </row>
    <row r="5279" spans="3:4" x14ac:dyDescent="0.3">
      <c r="C5279" s="71"/>
      <c r="D5279" s="72"/>
    </row>
    <row r="5280" spans="3:4" x14ac:dyDescent="0.3">
      <c r="C5280" s="71"/>
      <c r="D5280" s="72"/>
    </row>
    <row r="5281" spans="3:4" x14ac:dyDescent="0.3">
      <c r="C5281" s="71"/>
      <c r="D5281" s="72"/>
    </row>
    <row r="5282" spans="3:4" x14ac:dyDescent="0.3">
      <c r="C5282" s="71"/>
      <c r="D5282" s="72"/>
    </row>
    <row r="5283" spans="3:4" x14ac:dyDescent="0.3">
      <c r="C5283" s="71"/>
      <c r="D5283" s="72"/>
    </row>
    <row r="5284" spans="3:4" x14ac:dyDescent="0.3">
      <c r="C5284" s="71"/>
      <c r="D5284" s="72"/>
    </row>
    <row r="5285" spans="3:4" x14ac:dyDescent="0.3">
      <c r="C5285" s="71"/>
      <c r="D5285" s="72"/>
    </row>
    <row r="5286" spans="3:4" x14ac:dyDescent="0.3">
      <c r="C5286" s="71"/>
      <c r="D5286" s="72"/>
    </row>
    <row r="5287" spans="3:4" x14ac:dyDescent="0.3">
      <c r="C5287" s="71"/>
      <c r="D5287" s="72"/>
    </row>
    <row r="5288" spans="3:4" x14ac:dyDescent="0.3">
      <c r="C5288" s="71"/>
      <c r="D5288" s="72"/>
    </row>
    <row r="5289" spans="3:4" x14ac:dyDescent="0.3">
      <c r="C5289" s="71"/>
      <c r="D5289" s="72"/>
    </row>
    <row r="5290" spans="3:4" x14ac:dyDescent="0.3">
      <c r="C5290" s="71"/>
      <c r="D5290" s="72"/>
    </row>
    <row r="5291" spans="3:4" x14ac:dyDescent="0.3">
      <c r="C5291" s="71"/>
      <c r="D5291" s="72"/>
    </row>
    <row r="5292" spans="3:4" x14ac:dyDescent="0.3">
      <c r="C5292" s="71"/>
      <c r="D5292" s="72"/>
    </row>
    <row r="5293" spans="3:4" x14ac:dyDescent="0.3">
      <c r="C5293" s="71"/>
      <c r="D5293" s="72"/>
    </row>
    <row r="5294" spans="3:4" x14ac:dyDescent="0.3">
      <c r="C5294" s="71"/>
      <c r="D5294" s="72"/>
    </row>
    <row r="5295" spans="3:4" x14ac:dyDescent="0.3">
      <c r="C5295" s="71"/>
      <c r="D5295" s="72"/>
    </row>
    <row r="5296" spans="3:4" x14ac:dyDescent="0.3">
      <c r="C5296" s="71"/>
      <c r="D5296" s="72"/>
    </row>
    <row r="5297" spans="3:4" x14ac:dyDescent="0.3">
      <c r="C5297" s="71"/>
      <c r="D5297" s="72"/>
    </row>
    <row r="5298" spans="3:4" x14ac:dyDescent="0.3">
      <c r="C5298" s="71"/>
      <c r="D5298" s="72"/>
    </row>
    <row r="5299" spans="3:4" x14ac:dyDescent="0.3">
      <c r="C5299" s="71"/>
      <c r="D5299" s="72"/>
    </row>
    <row r="5300" spans="3:4" x14ac:dyDescent="0.3">
      <c r="C5300" s="71"/>
      <c r="D5300" s="72"/>
    </row>
    <row r="5301" spans="3:4" x14ac:dyDescent="0.3">
      <c r="C5301" s="71"/>
      <c r="D5301" s="72"/>
    </row>
    <row r="5302" spans="3:4" x14ac:dyDescent="0.3">
      <c r="C5302" s="71"/>
      <c r="D5302" s="72"/>
    </row>
    <row r="5303" spans="3:4" x14ac:dyDescent="0.3">
      <c r="C5303" s="71"/>
      <c r="D5303" s="72"/>
    </row>
    <row r="5304" spans="3:4" x14ac:dyDescent="0.3">
      <c r="C5304" s="71"/>
      <c r="D5304" s="72"/>
    </row>
    <row r="5305" spans="3:4" x14ac:dyDescent="0.3">
      <c r="C5305" s="71"/>
      <c r="D5305" s="72"/>
    </row>
    <row r="5306" spans="3:4" x14ac:dyDescent="0.3">
      <c r="C5306" s="71"/>
      <c r="D5306" s="72"/>
    </row>
    <row r="5307" spans="3:4" x14ac:dyDescent="0.3">
      <c r="C5307" s="71"/>
      <c r="D5307" s="72"/>
    </row>
    <row r="5308" spans="3:4" x14ac:dyDescent="0.3">
      <c r="C5308" s="71"/>
      <c r="D5308" s="72"/>
    </row>
    <row r="5309" spans="3:4" x14ac:dyDescent="0.3">
      <c r="C5309" s="71"/>
      <c r="D5309" s="72"/>
    </row>
    <row r="5310" spans="3:4" x14ac:dyDescent="0.3">
      <c r="C5310" s="71"/>
      <c r="D5310" s="72"/>
    </row>
    <row r="5311" spans="3:4" x14ac:dyDescent="0.3">
      <c r="C5311" s="71"/>
      <c r="D5311" s="72"/>
    </row>
    <row r="5312" spans="3:4" x14ac:dyDescent="0.3">
      <c r="C5312" s="71"/>
      <c r="D5312" s="72"/>
    </row>
    <row r="5313" spans="3:4" x14ac:dyDescent="0.3">
      <c r="C5313" s="71"/>
      <c r="D5313" s="72"/>
    </row>
    <row r="5314" spans="3:4" x14ac:dyDescent="0.3">
      <c r="C5314" s="71"/>
      <c r="D5314" s="72"/>
    </row>
    <row r="5315" spans="3:4" x14ac:dyDescent="0.3">
      <c r="C5315" s="71"/>
      <c r="D5315" s="72"/>
    </row>
    <row r="5316" spans="3:4" x14ac:dyDescent="0.3">
      <c r="C5316" s="71"/>
      <c r="D5316" s="72"/>
    </row>
    <row r="5317" spans="3:4" x14ac:dyDescent="0.3">
      <c r="C5317" s="71"/>
      <c r="D5317" s="72"/>
    </row>
    <row r="5318" spans="3:4" x14ac:dyDescent="0.3">
      <c r="C5318" s="71"/>
      <c r="D5318" s="72"/>
    </row>
    <row r="5319" spans="3:4" x14ac:dyDescent="0.3">
      <c r="C5319" s="71"/>
      <c r="D5319" s="72"/>
    </row>
    <row r="5320" spans="3:4" x14ac:dyDescent="0.3">
      <c r="C5320" s="71"/>
      <c r="D5320" s="72"/>
    </row>
    <row r="5321" spans="3:4" x14ac:dyDescent="0.3">
      <c r="C5321" s="71"/>
      <c r="D5321" s="72"/>
    </row>
    <row r="5322" spans="3:4" x14ac:dyDescent="0.3">
      <c r="C5322" s="71"/>
      <c r="D5322" s="72"/>
    </row>
    <row r="5323" spans="3:4" x14ac:dyDescent="0.3">
      <c r="C5323" s="71"/>
      <c r="D5323" s="72"/>
    </row>
    <row r="5324" spans="3:4" x14ac:dyDescent="0.3">
      <c r="C5324" s="71"/>
      <c r="D5324" s="72"/>
    </row>
    <row r="5325" spans="3:4" x14ac:dyDescent="0.3">
      <c r="C5325" s="71"/>
      <c r="D5325" s="72"/>
    </row>
    <row r="5326" spans="3:4" x14ac:dyDescent="0.3">
      <c r="C5326" s="71"/>
      <c r="D5326" s="72"/>
    </row>
    <row r="5327" spans="3:4" x14ac:dyDescent="0.3">
      <c r="C5327" s="71"/>
      <c r="D5327" s="72"/>
    </row>
    <row r="5328" spans="3:4" x14ac:dyDescent="0.3">
      <c r="C5328" s="71"/>
      <c r="D5328" s="72"/>
    </row>
    <row r="5329" spans="3:4" x14ac:dyDescent="0.3">
      <c r="C5329" s="71"/>
      <c r="D5329" s="72"/>
    </row>
    <row r="5330" spans="3:4" x14ac:dyDescent="0.3">
      <c r="C5330" s="71"/>
      <c r="D5330" s="72"/>
    </row>
    <row r="5331" spans="3:4" x14ac:dyDescent="0.3">
      <c r="C5331" s="71"/>
      <c r="D5331" s="72"/>
    </row>
    <row r="5332" spans="3:4" x14ac:dyDescent="0.3">
      <c r="C5332" s="71"/>
      <c r="D5332" s="72"/>
    </row>
    <row r="5333" spans="3:4" x14ac:dyDescent="0.3">
      <c r="C5333" s="71"/>
      <c r="D5333" s="72"/>
    </row>
    <row r="5334" spans="3:4" x14ac:dyDescent="0.3">
      <c r="C5334" s="71"/>
      <c r="D5334" s="72"/>
    </row>
    <row r="5335" spans="3:4" x14ac:dyDescent="0.3">
      <c r="C5335" s="71"/>
      <c r="D5335" s="72"/>
    </row>
    <row r="5336" spans="3:4" x14ac:dyDescent="0.3">
      <c r="C5336" s="71"/>
      <c r="D5336" s="72"/>
    </row>
    <row r="5337" spans="3:4" x14ac:dyDescent="0.3">
      <c r="C5337" s="71"/>
      <c r="D5337" s="72"/>
    </row>
    <row r="5338" spans="3:4" x14ac:dyDescent="0.3">
      <c r="C5338" s="71"/>
      <c r="D5338" s="72"/>
    </row>
    <row r="5339" spans="3:4" x14ac:dyDescent="0.3">
      <c r="C5339" s="71"/>
      <c r="D5339" s="72"/>
    </row>
    <row r="5340" spans="3:4" x14ac:dyDescent="0.3">
      <c r="C5340" s="71"/>
      <c r="D5340" s="72"/>
    </row>
    <row r="5341" spans="3:4" x14ac:dyDescent="0.3">
      <c r="C5341" s="71"/>
      <c r="D5341" s="72"/>
    </row>
    <row r="5342" spans="3:4" x14ac:dyDescent="0.3">
      <c r="C5342" s="71"/>
      <c r="D5342" s="72"/>
    </row>
    <row r="5343" spans="3:4" x14ac:dyDescent="0.3">
      <c r="C5343" s="71"/>
      <c r="D5343" s="72"/>
    </row>
    <row r="5344" spans="3:4" x14ac:dyDescent="0.3">
      <c r="C5344" s="71"/>
      <c r="D5344" s="72"/>
    </row>
    <row r="5345" spans="3:4" x14ac:dyDescent="0.3">
      <c r="C5345" s="71"/>
      <c r="D5345" s="72"/>
    </row>
    <row r="5346" spans="3:4" x14ac:dyDescent="0.3">
      <c r="C5346" s="71"/>
      <c r="D5346" s="72"/>
    </row>
    <row r="5347" spans="3:4" x14ac:dyDescent="0.3">
      <c r="C5347" s="71"/>
      <c r="D5347" s="72"/>
    </row>
    <row r="5348" spans="3:4" x14ac:dyDescent="0.3">
      <c r="C5348" s="71"/>
      <c r="D5348" s="72"/>
    </row>
    <row r="5349" spans="3:4" x14ac:dyDescent="0.3">
      <c r="C5349" s="71"/>
      <c r="D5349" s="72"/>
    </row>
    <row r="5350" spans="3:4" x14ac:dyDescent="0.3">
      <c r="C5350" s="71"/>
      <c r="D5350" s="72"/>
    </row>
    <row r="5351" spans="3:4" x14ac:dyDescent="0.3">
      <c r="C5351" s="71"/>
      <c r="D5351" s="72"/>
    </row>
    <row r="5352" spans="3:4" x14ac:dyDescent="0.3">
      <c r="C5352" s="71"/>
      <c r="D5352" s="72"/>
    </row>
    <row r="5353" spans="3:4" x14ac:dyDescent="0.3">
      <c r="C5353" s="71"/>
      <c r="D5353" s="72"/>
    </row>
    <row r="5354" spans="3:4" x14ac:dyDescent="0.3">
      <c r="C5354" s="71"/>
      <c r="D5354" s="72"/>
    </row>
    <row r="5355" spans="3:4" x14ac:dyDescent="0.3">
      <c r="C5355" s="71"/>
      <c r="D5355" s="72"/>
    </row>
    <row r="5356" spans="3:4" x14ac:dyDescent="0.3">
      <c r="C5356" s="71"/>
      <c r="D5356" s="72"/>
    </row>
    <row r="5357" spans="3:4" x14ac:dyDescent="0.3">
      <c r="C5357" s="71"/>
      <c r="D5357" s="72"/>
    </row>
    <row r="5358" spans="3:4" x14ac:dyDescent="0.3">
      <c r="C5358" s="71"/>
      <c r="D5358" s="72"/>
    </row>
    <row r="5359" spans="3:4" x14ac:dyDescent="0.3">
      <c r="C5359" s="71"/>
      <c r="D5359" s="72"/>
    </row>
    <row r="5360" spans="3:4" x14ac:dyDescent="0.3">
      <c r="C5360" s="71"/>
      <c r="D5360" s="72"/>
    </row>
    <row r="5361" spans="3:4" x14ac:dyDescent="0.3">
      <c r="C5361" s="71"/>
      <c r="D5361" s="72"/>
    </row>
    <row r="5362" spans="3:4" x14ac:dyDescent="0.3">
      <c r="C5362" s="71"/>
      <c r="D5362" s="72"/>
    </row>
    <row r="5363" spans="3:4" x14ac:dyDescent="0.3">
      <c r="C5363" s="71"/>
      <c r="D5363" s="72"/>
    </row>
    <row r="5364" spans="3:4" x14ac:dyDescent="0.3">
      <c r="C5364" s="71"/>
      <c r="D5364" s="72"/>
    </row>
    <row r="5365" spans="3:4" x14ac:dyDescent="0.3">
      <c r="C5365" s="71"/>
      <c r="D5365" s="72"/>
    </row>
    <row r="5366" spans="3:4" x14ac:dyDescent="0.3">
      <c r="C5366" s="71"/>
      <c r="D5366" s="72"/>
    </row>
    <row r="5367" spans="3:4" x14ac:dyDescent="0.3">
      <c r="C5367" s="71"/>
      <c r="D5367" s="72"/>
    </row>
    <row r="5368" spans="3:4" x14ac:dyDescent="0.3">
      <c r="C5368" s="71"/>
      <c r="D5368" s="72"/>
    </row>
    <row r="5369" spans="3:4" x14ac:dyDescent="0.3">
      <c r="C5369" s="71"/>
      <c r="D5369" s="72"/>
    </row>
    <row r="5370" spans="3:4" x14ac:dyDescent="0.3">
      <c r="C5370" s="71"/>
      <c r="D5370" s="72"/>
    </row>
    <row r="5371" spans="3:4" x14ac:dyDescent="0.3">
      <c r="C5371" s="71"/>
      <c r="D5371" s="72"/>
    </row>
    <row r="5372" spans="3:4" x14ac:dyDescent="0.3">
      <c r="C5372" s="71"/>
      <c r="D5372" s="72"/>
    </row>
    <row r="5373" spans="3:4" x14ac:dyDescent="0.3">
      <c r="C5373" s="71"/>
      <c r="D5373" s="72"/>
    </row>
    <row r="5374" spans="3:4" x14ac:dyDescent="0.3">
      <c r="C5374" s="71"/>
      <c r="D5374" s="72"/>
    </row>
    <row r="5375" spans="3:4" x14ac:dyDescent="0.3">
      <c r="C5375" s="71"/>
      <c r="D5375" s="72"/>
    </row>
    <row r="5376" spans="3:4" x14ac:dyDescent="0.3">
      <c r="C5376" s="71"/>
      <c r="D5376" s="72"/>
    </row>
    <row r="5377" spans="3:4" x14ac:dyDescent="0.3">
      <c r="C5377" s="71"/>
      <c r="D5377" s="72"/>
    </row>
    <row r="5378" spans="3:4" x14ac:dyDescent="0.3">
      <c r="C5378" s="71"/>
      <c r="D5378" s="72"/>
    </row>
    <row r="5379" spans="3:4" x14ac:dyDescent="0.3">
      <c r="C5379" s="71"/>
      <c r="D5379" s="72"/>
    </row>
    <row r="5380" spans="3:4" x14ac:dyDescent="0.3">
      <c r="C5380" s="71"/>
      <c r="D5380" s="72"/>
    </row>
    <row r="5381" spans="3:4" x14ac:dyDescent="0.3">
      <c r="C5381" s="71"/>
      <c r="D5381" s="72"/>
    </row>
    <row r="5382" spans="3:4" x14ac:dyDescent="0.3">
      <c r="C5382" s="71"/>
      <c r="D5382" s="72"/>
    </row>
    <row r="5383" spans="3:4" x14ac:dyDescent="0.3">
      <c r="C5383" s="71"/>
      <c r="D5383" s="72"/>
    </row>
    <row r="5384" spans="3:4" x14ac:dyDescent="0.3">
      <c r="C5384" s="71"/>
      <c r="D5384" s="72"/>
    </row>
    <row r="5385" spans="3:4" x14ac:dyDescent="0.3">
      <c r="C5385" s="71"/>
      <c r="D5385" s="72"/>
    </row>
    <row r="5386" spans="3:4" x14ac:dyDescent="0.3">
      <c r="C5386" s="71"/>
      <c r="D5386" s="72"/>
    </row>
    <row r="5387" spans="3:4" x14ac:dyDescent="0.3">
      <c r="C5387" s="71"/>
      <c r="D5387" s="72"/>
    </row>
    <row r="5388" spans="3:4" x14ac:dyDescent="0.3">
      <c r="C5388" s="71"/>
      <c r="D5388" s="72"/>
    </row>
    <row r="5389" spans="3:4" x14ac:dyDescent="0.3">
      <c r="C5389" s="71"/>
      <c r="D5389" s="72"/>
    </row>
    <row r="5390" spans="3:4" x14ac:dyDescent="0.3">
      <c r="C5390" s="71"/>
      <c r="D5390" s="72"/>
    </row>
    <row r="5391" spans="3:4" x14ac:dyDescent="0.3">
      <c r="C5391" s="71"/>
      <c r="D5391" s="72"/>
    </row>
    <row r="5392" spans="3:4" x14ac:dyDescent="0.3">
      <c r="C5392" s="71"/>
      <c r="D5392" s="72"/>
    </row>
    <row r="5393" spans="3:4" x14ac:dyDescent="0.3">
      <c r="C5393" s="71"/>
      <c r="D5393" s="72"/>
    </row>
    <row r="5394" spans="3:4" x14ac:dyDescent="0.3">
      <c r="C5394" s="71"/>
      <c r="D5394" s="72"/>
    </row>
    <row r="5395" spans="3:4" x14ac:dyDescent="0.3">
      <c r="C5395" s="71"/>
      <c r="D5395" s="72"/>
    </row>
    <row r="5396" spans="3:4" x14ac:dyDescent="0.3">
      <c r="C5396" s="71"/>
      <c r="D5396" s="72"/>
    </row>
    <row r="5397" spans="3:4" x14ac:dyDescent="0.3">
      <c r="C5397" s="71"/>
      <c r="D5397" s="72"/>
    </row>
    <row r="5398" spans="3:4" x14ac:dyDescent="0.3">
      <c r="C5398" s="71"/>
      <c r="D5398" s="72"/>
    </row>
    <row r="5399" spans="3:4" x14ac:dyDescent="0.3">
      <c r="C5399" s="71"/>
      <c r="D5399" s="72"/>
    </row>
    <row r="5400" spans="3:4" x14ac:dyDescent="0.3">
      <c r="C5400" s="71"/>
      <c r="D5400" s="72"/>
    </row>
    <row r="5401" spans="3:4" x14ac:dyDescent="0.3">
      <c r="C5401" s="71"/>
      <c r="D5401" s="72"/>
    </row>
    <row r="5402" spans="3:4" x14ac:dyDescent="0.3">
      <c r="C5402" s="71"/>
      <c r="D5402" s="72"/>
    </row>
    <row r="5403" spans="3:4" x14ac:dyDescent="0.3">
      <c r="C5403" s="71"/>
      <c r="D5403" s="72"/>
    </row>
    <row r="5404" spans="3:4" x14ac:dyDescent="0.3">
      <c r="C5404" s="71"/>
      <c r="D5404" s="72"/>
    </row>
    <row r="5405" spans="3:4" x14ac:dyDescent="0.3">
      <c r="C5405" s="71"/>
      <c r="D5405" s="72"/>
    </row>
    <row r="5406" spans="3:4" x14ac:dyDescent="0.3">
      <c r="C5406" s="71"/>
      <c r="D5406" s="72"/>
    </row>
    <row r="5407" spans="3:4" x14ac:dyDescent="0.3">
      <c r="C5407" s="71"/>
      <c r="D5407" s="72"/>
    </row>
    <row r="5408" spans="3:4" x14ac:dyDescent="0.3">
      <c r="C5408" s="71"/>
      <c r="D5408" s="72"/>
    </row>
    <row r="5409" spans="3:4" x14ac:dyDescent="0.3">
      <c r="C5409" s="71"/>
      <c r="D5409" s="72"/>
    </row>
    <row r="5410" spans="3:4" x14ac:dyDescent="0.3">
      <c r="C5410" s="71"/>
      <c r="D5410" s="72"/>
    </row>
    <row r="5411" spans="3:4" x14ac:dyDescent="0.3">
      <c r="C5411" s="71"/>
      <c r="D5411" s="72"/>
    </row>
    <row r="5412" spans="3:4" x14ac:dyDescent="0.3">
      <c r="C5412" s="71"/>
      <c r="D5412" s="72"/>
    </row>
    <row r="5413" spans="3:4" x14ac:dyDescent="0.3">
      <c r="C5413" s="71"/>
      <c r="D5413" s="72"/>
    </row>
    <row r="5414" spans="3:4" x14ac:dyDescent="0.3">
      <c r="C5414" s="71"/>
      <c r="D5414" s="72"/>
    </row>
    <row r="5415" spans="3:4" x14ac:dyDescent="0.3">
      <c r="C5415" s="71"/>
      <c r="D5415" s="72"/>
    </row>
    <row r="5416" spans="3:4" x14ac:dyDescent="0.3">
      <c r="C5416" s="71"/>
      <c r="D5416" s="72"/>
    </row>
    <row r="5417" spans="3:4" x14ac:dyDescent="0.3">
      <c r="C5417" s="71"/>
      <c r="D5417" s="72"/>
    </row>
    <row r="5418" spans="3:4" x14ac:dyDescent="0.3">
      <c r="C5418" s="71"/>
      <c r="D5418" s="72"/>
    </row>
    <row r="5419" spans="3:4" x14ac:dyDescent="0.3">
      <c r="C5419" s="71"/>
      <c r="D5419" s="72"/>
    </row>
    <row r="5420" spans="3:4" x14ac:dyDescent="0.3">
      <c r="C5420" s="71"/>
      <c r="D5420" s="72"/>
    </row>
    <row r="5421" spans="3:4" x14ac:dyDescent="0.3">
      <c r="C5421" s="71"/>
      <c r="D5421" s="72"/>
    </row>
    <row r="5422" spans="3:4" x14ac:dyDescent="0.3">
      <c r="C5422" s="71"/>
      <c r="D5422" s="72"/>
    </row>
    <row r="5423" spans="3:4" x14ac:dyDescent="0.3">
      <c r="C5423" s="71"/>
      <c r="D5423" s="72"/>
    </row>
    <row r="5424" spans="3:4" x14ac:dyDescent="0.3">
      <c r="C5424" s="71"/>
      <c r="D5424" s="72"/>
    </row>
    <row r="5425" spans="3:4" x14ac:dyDescent="0.3">
      <c r="C5425" s="71"/>
      <c r="D5425" s="72"/>
    </row>
    <row r="5426" spans="3:4" x14ac:dyDescent="0.3">
      <c r="C5426" s="71"/>
      <c r="D5426" s="72"/>
    </row>
    <row r="5427" spans="3:4" x14ac:dyDescent="0.3">
      <c r="C5427" s="71"/>
      <c r="D5427" s="72"/>
    </row>
    <row r="5428" spans="3:4" x14ac:dyDescent="0.3">
      <c r="C5428" s="71"/>
      <c r="D5428" s="72"/>
    </row>
    <row r="5429" spans="3:4" x14ac:dyDescent="0.3">
      <c r="C5429" s="71"/>
      <c r="D5429" s="72"/>
    </row>
    <row r="5430" spans="3:4" x14ac:dyDescent="0.3">
      <c r="C5430" s="71"/>
      <c r="D5430" s="72"/>
    </row>
    <row r="5431" spans="3:4" x14ac:dyDescent="0.3">
      <c r="C5431" s="71"/>
      <c r="D5431" s="72"/>
    </row>
    <row r="5432" spans="3:4" x14ac:dyDescent="0.3">
      <c r="C5432" s="71"/>
      <c r="D5432" s="72"/>
    </row>
    <row r="5433" spans="3:4" x14ac:dyDescent="0.3">
      <c r="C5433" s="71"/>
      <c r="D5433" s="72"/>
    </row>
    <row r="5434" spans="3:4" x14ac:dyDescent="0.3">
      <c r="C5434" s="71"/>
      <c r="D5434" s="72"/>
    </row>
    <row r="5435" spans="3:4" x14ac:dyDescent="0.3">
      <c r="C5435" s="71"/>
      <c r="D5435" s="72"/>
    </row>
    <row r="5436" spans="3:4" x14ac:dyDescent="0.3">
      <c r="C5436" s="71"/>
      <c r="D5436" s="72"/>
    </row>
    <row r="5437" spans="3:4" x14ac:dyDescent="0.3">
      <c r="C5437" s="71"/>
      <c r="D5437" s="72"/>
    </row>
    <row r="5438" spans="3:4" x14ac:dyDescent="0.3">
      <c r="C5438" s="71"/>
      <c r="D5438" s="72"/>
    </row>
    <row r="5439" spans="3:4" x14ac:dyDescent="0.3">
      <c r="C5439" s="71"/>
      <c r="D5439" s="72"/>
    </row>
    <row r="5440" spans="3:4" x14ac:dyDescent="0.3">
      <c r="C5440" s="71"/>
      <c r="D5440" s="72"/>
    </row>
    <row r="5441" spans="3:4" x14ac:dyDescent="0.3">
      <c r="C5441" s="71"/>
      <c r="D5441" s="72"/>
    </row>
    <row r="5442" spans="3:4" x14ac:dyDescent="0.3">
      <c r="C5442" s="71"/>
      <c r="D5442" s="72"/>
    </row>
    <row r="5443" spans="3:4" x14ac:dyDescent="0.3">
      <c r="C5443" s="71"/>
      <c r="D5443" s="72"/>
    </row>
    <row r="5444" spans="3:4" x14ac:dyDescent="0.3">
      <c r="C5444" s="71"/>
      <c r="D5444" s="72"/>
    </row>
    <row r="5445" spans="3:4" x14ac:dyDescent="0.3">
      <c r="C5445" s="71"/>
      <c r="D5445" s="72"/>
    </row>
    <row r="5446" spans="3:4" x14ac:dyDescent="0.3">
      <c r="C5446" s="71"/>
      <c r="D5446" s="72"/>
    </row>
    <row r="5447" spans="3:4" x14ac:dyDescent="0.3">
      <c r="C5447" s="71"/>
      <c r="D5447" s="72"/>
    </row>
    <row r="5448" spans="3:4" x14ac:dyDescent="0.3">
      <c r="C5448" s="71"/>
      <c r="D5448" s="72"/>
    </row>
    <row r="5449" spans="3:4" x14ac:dyDescent="0.3">
      <c r="C5449" s="71"/>
      <c r="D5449" s="72"/>
    </row>
    <row r="5450" spans="3:4" x14ac:dyDescent="0.3">
      <c r="C5450" s="71"/>
      <c r="D5450" s="72"/>
    </row>
    <row r="5451" spans="3:4" x14ac:dyDescent="0.3">
      <c r="C5451" s="71"/>
      <c r="D5451" s="72"/>
    </row>
    <row r="5452" spans="3:4" x14ac:dyDescent="0.3">
      <c r="C5452" s="71"/>
      <c r="D5452" s="72"/>
    </row>
    <row r="5453" spans="3:4" x14ac:dyDescent="0.3">
      <c r="C5453" s="71"/>
      <c r="D5453" s="72"/>
    </row>
    <row r="5454" spans="3:4" x14ac:dyDescent="0.3">
      <c r="C5454" s="71"/>
      <c r="D5454" s="72"/>
    </row>
    <row r="5455" spans="3:4" x14ac:dyDescent="0.3">
      <c r="C5455" s="71"/>
      <c r="D5455" s="72"/>
    </row>
    <row r="5456" spans="3:4" x14ac:dyDescent="0.3">
      <c r="C5456" s="71"/>
      <c r="D5456" s="72"/>
    </row>
    <row r="5457" spans="3:4" x14ac:dyDescent="0.3">
      <c r="C5457" s="71"/>
      <c r="D5457" s="72"/>
    </row>
    <row r="5458" spans="3:4" x14ac:dyDescent="0.3">
      <c r="C5458" s="71"/>
      <c r="D5458" s="72"/>
    </row>
    <row r="5459" spans="3:4" x14ac:dyDescent="0.3">
      <c r="C5459" s="71"/>
      <c r="D5459" s="72"/>
    </row>
    <row r="5460" spans="3:4" x14ac:dyDescent="0.3">
      <c r="C5460" s="71"/>
      <c r="D5460" s="72"/>
    </row>
    <row r="5461" spans="3:4" x14ac:dyDescent="0.3">
      <c r="C5461" s="71"/>
      <c r="D5461" s="72"/>
    </row>
    <row r="5462" spans="3:4" x14ac:dyDescent="0.3">
      <c r="C5462" s="71"/>
      <c r="D5462" s="72"/>
    </row>
    <row r="5463" spans="3:4" x14ac:dyDescent="0.3">
      <c r="C5463" s="71"/>
      <c r="D5463" s="72"/>
    </row>
    <row r="5464" spans="3:4" x14ac:dyDescent="0.3">
      <c r="C5464" s="71"/>
      <c r="D5464" s="72"/>
    </row>
    <row r="5465" spans="3:4" x14ac:dyDescent="0.3">
      <c r="C5465" s="71"/>
      <c r="D5465" s="72"/>
    </row>
    <row r="5466" spans="3:4" x14ac:dyDescent="0.3">
      <c r="C5466" s="71"/>
      <c r="D5466" s="72"/>
    </row>
    <row r="5467" spans="3:4" x14ac:dyDescent="0.3">
      <c r="C5467" s="71"/>
      <c r="D5467" s="72"/>
    </row>
    <row r="5468" spans="3:4" x14ac:dyDescent="0.3">
      <c r="C5468" s="71"/>
      <c r="D5468" s="72"/>
    </row>
    <row r="5469" spans="3:4" x14ac:dyDescent="0.3">
      <c r="C5469" s="71"/>
      <c r="D5469" s="72"/>
    </row>
    <row r="5470" spans="3:4" x14ac:dyDescent="0.3">
      <c r="C5470" s="71"/>
      <c r="D5470" s="72"/>
    </row>
    <row r="5471" spans="3:4" x14ac:dyDescent="0.3">
      <c r="C5471" s="71"/>
      <c r="D5471" s="72"/>
    </row>
    <row r="5472" spans="3:4" x14ac:dyDescent="0.3">
      <c r="C5472" s="71"/>
      <c r="D5472" s="72"/>
    </row>
    <row r="5473" spans="3:4" x14ac:dyDescent="0.3">
      <c r="C5473" s="71"/>
      <c r="D5473" s="72"/>
    </row>
    <row r="5474" spans="3:4" x14ac:dyDescent="0.3">
      <c r="C5474" s="71"/>
      <c r="D5474" s="72"/>
    </row>
    <row r="5475" spans="3:4" x14ac:dyDescent="0.3">
      <c r="C5475" s="71"/>
      <c r="D5475" s="72"/>
    </row>
    <row r="5476" spans="3:4" x14ac:dyDescent="0.3">
      <c r="C5476" s="71"/>
      <c r="D5476" s="72"/>
    </row>
    <row r="5477" spans="3:4" x14ac:dyDescent="0.3">
      <c r="C5477" s="71"/>
      <c r="D5477" s="72"/>
    </row>
    <row r="5478" spans="3:4" x14ac:dyDescent="0.3">
      <c r="C5478" s="71"/>
      <c r="D5478" s="72"/>
    </row>
    <row r="5479" spans="3:4" x14ac:dyDescent="0.3">
      <c r="C5479" s="71"/>
      <c r="D5479" s="72"/>
    </row>
    <row r="5480" spans="3:4" x14ac:dyDescent="0.3">
      <c r="C5480" s="71"/>
      <c r="D5480" s="72"/>
    </row>
    <row r="5481" spans="3:4" x14ac:dyDescent="0.3">
      <c r="C5481" s="71"/>
      <c r="D5481" s="72"/>
    </row>
    <row r="5482" spans="3:4" x14ac:dyDescent="0.3">
      <c r="C5482" s="71"/>
      <c r="D5482" s="72"/>
    </row>
    <row r="5483" spans="3:4" x14ac:dyDescent="0.3">
      <c r="C5483" s="71"/>
      <c r="D5483" s="72"/>
    </row>
    <row r="5484" spans="3:4" x14ac:dyDescent="0.3">
      <c r="C5484" s="71"/>
      <c r="D5484" s="72"/>
    </row>
    <row r="5485" spans="3:4" x14ac:dyDescent="0.3">
      <c r="C5485" s="71"/>
      <c r="D5485" s="72"/>
    </row>
    <row r="5486" spans="3:4" x14ac:dyDescent="0.3">
      <c r="C5486" s="71"/>
      <c r="D5486" s="72"/>
    </row>
    <row r="5487" spans="3:4" x14ac:dyDescent="0.3">
      <c r="C5487" s="71"/>
      <c r="D5487" s="72"/>
    </row>
    <row r="5488" spans="3:4" x14ac:dyDescent="0.3">
      <c r="C5488" s="71"/>
      <c r="D5488" s="72"/>
    </row>
    <row r="5489" spans="3:4" x14ac:dyDescent="0.3">
      <c r="C5489" s="71"/>
      <c r="D5489" s="72"/>
    </row>
    <row r="5490" spans="3:4" x14ac:dyDescent="0.3">
      <c r="C5490" s="71"/>
      <c r="D5490" s="72"/>
    </row>
    <row r="5491" spans="3:4" x14ac:dyDescent="0.3">
      <c r="C5491" s="71"/>
      <c r="D5491" s="72"/>
    </row>
    <row r="5492" spans="3:4" x14ac:dyDescent="0.3">
      <c r="C5492" s="71"/>
      <c r="D5492" s="72"/>
    </row>
    <row r="5493" spans="3:4" x14ac:dyDescent="0.3">
      <c r="C5493" s="71"/>
      <c r="D5493" s="72"/>
    </row>
    <row r="5494" spans="3:4" x14ac:dyDescent="0.3">
      <c r="C5494" s="71"/>
      <c r="D5494" s="72"/>
    </row>
    <row r="5495" spans="3:4" x14ac:dyDescent="0.3">
      <c r="C5495" s="71"/>
      <c r="D5495" s="72"/>
    </row>
    <row r="5496" spans="3:4" x14ac:dyDescent="0.3">
      <c r="C5496" s="71"/>
      <c r="D5496" s="72"/>
    </row>
    <row r="5497" spans="3:4" x14ac:dyDescent="0.3">
      <c r="C5497" s="71"/>
      <c r="D5497" s="72"/>
    </row>
    <row r="5498" spans="3:4" x14ac:dyDescent="0.3">
      <c r="C5498" s="71"/>
      <c r="D5498" s="72"/>
    </row>
    <row r="5499" spans="3:4" x14ac:dyDescent="0.3">
      <c r="C5499" s="71"/>
      <c r="D5499" s="72"/>
    </row>
    <row r="5500" spans="3:4" x14ac:dyDescent="0.3">
      <c r="C5500" s="71"/>
      <c r="D5500" s="72"/>
    </row>
    <row r="5501" spans="3:4" x14ac:dyDescent="0.3">
      <c r="C5501" s="71"/>
      <c r="D5501" s="72"/>
    </row>
    <row r="5502" spans="3:4" x14ac:dyDescent="0.3">
      <c r="C5502" s="71"/>
      <c r="D5502" s="72"/>
    </row>
    <row r="5503" spans="3:4" x14ac:dyDescent="0.3">
      <c r="C5503" s="71"/>
      <c r="D5503" s="72"/>
    </row>
    <row r="5504" spans="3:4" x14ac:dyDescent="0.3">
      <c r="C5504" s="71"/>
      <c r="D5504" s="72"/>
    </row>
    <row r="5505" spans="3:4" x14ac:dyDescent="0.3">
      <c r="C5505" s="71"/>
      <c r="D5505" s="72"/>
    </row>
    <row r="5506" spans="3:4" x14ac:dyDescent="0.3">
      <c r="C5506" s="71"/>
      <c r="D5506" s="72"/>
    </row>
    <row r="5507" spans="3:4" x14ac:dyDescent="0.3">
      <c r="C5507" s="71"/>
      <c r="D5507" s="72"/>
    </row>
    <row r="5508" spans="3:4" x14ac:dyDescent="0.3">
      <c r="C5508" s="71"/>
      <c r="D5508" s="72"/>
    </row>
    <row r="5509" spans="3:4" x14ac:dyDescent="0.3">
      <c r="C5509" s="71"/>
      <c r="D5509" s="72"/>
    </row>
    <row r="5510" spans="3:4" x14ac:dyDescent="0.3">
      <c r="C5510" s="71"/>
      <c r="D5510" s="72"/>
    </row>
    <row r="5511" spans="3:4" x14ac:dyDescent="0.3">
      <c r="C5511" s="71"/>
      <c r="D5511" s="72"/>
    </row>
    <row r="5512" spans="3:4" x14ac:dyDescent="0.3">
      <c r="C5512" s="71"/>
      <c r="D5512" s="72"/>
    </row>
    <row r="5513" spans="3:4" x14ac:dyDescent="0.3">
      <c r="C5513" s="71"/>
      <c r="D5513" s="72"/>
    </row>
    <row r="5514" spans="3:4" x14ac:dyDescent="0.3">
      <c r="C5514" s="71"/>
      <c r="D5514" s="72"/>
    </row>
    <row r="5515" spans="3:4" x14ac:dyDescent="0.3">
      <c r="C5515" s="71"/>
      <c r="D5515" s="72"/>
    </row>
    <row r="5516" spans="3:4" x14ac:dyDescent="0.3">
      <c r="C5516" s="71"/>
      <c r="D5516" s="72"/>
    </row>
    <row r="5517" spans="3:4" x14ac:dyDescent="0.3">
      <c r="C5517" s="71"/>
      <c r="D5517" s="72"/>
    </row>
    <row r="5518" spans="3:4" x14ac:dyDescent="0.3">
      <c r="C5518" s="71"/>
      <c r="D5518" s="72"/>
    </row>
    <row r="5519" spans="3:4" x14ac:dyDescent="0.3">
      <c r="C5519" s="71"/>
      <c r="D5519" s="72"/>
    </row>
    <row r="5520" spans="3:4" x14ac:dyDescent="0.3">
      <c r="C5520" s="71"/>
      <c r="D5520" s="72"/>
    </row>
    <row r="5521" spans="3:4" x14ac:dyDescent="0.3">
      <c r="C5521" s="71"/>
      <c r="D5521" s="72"/>
    </row>
    <row r="5522" spans="3:4" x14ac:dyDescent="0.3">
      <c r="C5522" s="71"/>
      <c r="D5522" s="72"/>
    </row>
    <row r="5523" spans="3:4" x14ac:dyDescent="0.3">
      <c r="C5523" s="71"/>
      <c r="D5523" s="72"/>
    </row>
    <row r="5524" spans="3:4" x14ac:dyDescent="0.3">
      <c r="C5524" s="71"/>
      <c r="D5524" s="72"/>
    </row>
    <row r="5525" spans="3:4" x14ac:dyDescent="0.3">
      <c r="C5525" s="71"/>
      <c r="D5525" s="72"/>
    </row>
    <row r="5526" spans="3:4" x14ac:dyDescent="0.3">
      <c r="C5526" s="71"/>
      <c r="D5526" s="72"/>
    </row>
    <row r="5527" spans="3:4" x14ac:dyDescent="0.3">
      <c r="C5527" s="71"/>
      <c r="D5527" s="72"/>
    </row>
    <row r="5528" spans="3:4" x14ac:dyDescent="0.3">
      <c r="C5528" s="71"/>
      <c r="D5528" s="72"/>
    </row>
    <row r="5529" spans="3:4" x14ac:dyDescent="0.3">
      <c r="C5529" s="71"/>
      <c r="D5529" s="72"/>
    </row>
    <row r="5530" spans="3:4" x14ac:dyDescent="0.3">
      <c r="C5530" s="71"/>
      <c r="D5530" s="72"/>
    </row>
    <row r="5531" spans="3:4" x14ac:dyDescent="0.3">
      <c r="C5531" s="71"/>
      <c r="D5531" s="72"/>
    </row>
    <row r="5532" spans="3:4" x14ac:dyDescent="0.3">
      <c r="C5532" s="71"/>
      <c r="D5532" s="72"/>
    </row>
    <row r="5533" spans="3:4" x14ac:dyDescent="0.3">
      <c r="C5533" s="71"/>
      <c r="D5533" s="72"/>
    </row>
    <row r="5534" spans="3:4" x14ac:dyDescent="0.3">
      <c r="C5534" s="71"/>
      <c r="D5534" s="72"/>
    </row>
    <row r="5535" spans="3:4" x14ac:dyDescent="0.3">
      <c r="C5535" s="71"/>
      <c r="D5535" s="72"/>
    </row>
    <row r="5536" spans="3:4" x14ac:dyDescent="0.3">
      <c r="C5536" s="71"/>
      <c r="D5536" s="72"/>
    </row>
    <row r="5537" spans="3:4" x14ac:dyDescent="0.3">
      <c r="C5537" s="71"/>
      <c r="D5537" s="72"/>
    </row>
    <row r="5538" spans="3:4" x14ac:dyDescent="0.3">
      <c r="C5538" s="71"/>
      <c r="D5538" s="72"/>
    </row>
    <row r="5539" spans="3:4" x14ac:dyDescent="0.3">
      <c r="C5539" s="71"/>
      <c r="D5539" s="72"/>
    </row>
    <row r="5540" spans="3:4" x14ac:dyDescent="0.3">
      <c r="C5540" s="71"/>
      <c r="D5540" s="72"/>
    </row>
    <row r="5541" spans="3:4" x14ac:dyDescent="0.3">
      <c r="C5541" s="71"/>
      <c r="D5541" s="72"/>
    </row>
    <row r="5542" spans="3:4" x14ac:dyDescent="0.3">
      <c r="C5542" s="71"/>
      <c r="D5542" s="72"/>
    </row>
    <row r="5543" spans="3:4" x14ac:dyDescent="0.3">
      <c r="C5543" s="71"/>
      <c r="D5543" s="72"/>
    </row>
    <row r="5544" spans="3:4" x14ac:dyDescent="0.3">
      <c r="C5544" s="71"/>
      <c r="D5544" s="72"/>
    </row>
    <row r="5545" spans="3:4" x14ac:dyDescent="0.3">
      <c r="C5545" s="71"/>
      <c r="D5545" s="72"/>
    </row>
    <row r="5546" spans="3:4" x14ac:dyDescent="0.3">
      <c r="C5546" s="71"/>
      <c r="D5546" s="72"/>
    </row>
    <row r="5547" spans="3:4" x14ac:dyDescent="0.3">
      <c r="C5547" s="71"/>
      <c r="D5547" s="72"/>
    </row>
    <row r="5548" spans="3:4" x14ac:dyDescent="0.3">
      <c r="C5548" s="71"/>
      <c r="D5548" s="72"/>
    </row>
    <row r="5549" spans="3:4" x14ac:dyDescent="0.3">
      <c r="C5549" s="71"/>
      <c r="D5549" s="72"/>
    </row>
    <row r="5550" spans="3:4" x14ac:dyDescent="0.3">
      <c r="C5550" s="71"/>
      <c r="D5550" s="72"/>
    </row>
    <row r="5551" spans="3:4" x14ac:dyDescent="0.3">
      <c r="C5551" s="71"/>
      <c r="D5551" s="72"/>
    </row>
    <row r="5552" spans="3:4" x14ac:dyDescent="0.3">
      <c r="C5552" s="71"/>
      <c r="D5552" s="72"/>
    </row>
    <row r="5553" spans="3:4" x14ac:dyDescent="0.3">
      <c r="C5553" s="71"/>
      <c r="D5553" s="72"/>
    </row>
    <row r="5554" spans="3:4" x14ac:dyDescent="0.3">
      <c r="C5554" s="71"/>
      <c r="D5554" s="72"/>
    </row>
    <row r="5555" spans="3:4" x14ac:dyDescent="0.3">
      <c r="C5555" s="71"/>
      <c r="D5555" s="72"/>
    </row>
    <row r="5556" spans="3:4" x14ac:dyDescent="0.3">
      <c r="C5556" s="71"/>
      <c r="D5556" s="72"/>
    </row>
    <row r="5557" spans="3:4" x14ac:dyDescent="0.3">
      <c r="C5557" s="71"/>
      <c r="D5557" s="72"/>
    </row>
    <row r="5558" spans="3:4" x14ac:dyDescent="0.3">
      <c r="C5558" s="71"/>
      <c r="D5558" s="72"/>
    </row>
    <row r="5559" spans="3:4" x14ac:dyDescent="0.3">
      <c r="C5559" s="71"/>
      <c r="D5559" s="72"/>
    </row>
    <row r="5560" spans="3:4" x14ac:dyDescent="0.3">
      <c r="C5560" s="71"/>
      <c r="D5560" s="72"/>
    </row>
    <row r="5561" spans="3:4" x14ac:dyDescent="0.3">
      <c r="C5561" s="71"/>
      <c r="D5561" s="72"/>
    </row>
    <row r="5562" spans="3:4" x14ac:dyDescent="0.3">
      <c r="C5562" s="71"/>
      <c r="D5562" s="72"/>
    </row>
    <row r="5563" spans="3:4" x14ac:dyDescent="0.3">
      <c r="C5563" s="71"/>
      <c r="D5563" s="72"/>
    </row>
    <row r="5564" spans="3:4" x14ac:dyDescent="0.3">
      <c r="C5564" s="71"/>
      <c r="D5564" s="72"/>
    </row>
    <row r="5565" spans="3:4" x14ac:dyDescent="0.3">
      <c r="C5565" s="71"/>
      <c r="D5565" s="72"/>
    </row>
    <row r="5566" spans="3:4" x14ac:dyDescent="0.3">
      <c r="C5566" s="71"/>
      <c r="D5566" s="72"/>
    </row>
    <row r="5567" spans="3:4" x14ac:dyDescent="0.3">
      <c r="C5567" s="71"/>
      <c r="D5567" s="72"/>
    </row>
    <row r="5568" spans="3:4" x14ac:dyDescent="0.3">
      <c r="C5568" s="71"/>
      <c r="D5568" s="72"/>
    </row>
    <row r="5569" spans="3:4" x14ac:dyDescent="0.3">
      <c r="C5569" s="71"/>
      <c r="D5569" s="72"/>
    </row>
    <row r="5570" spans="3:4" x14ac:dyDescent="0.3">
      <c r="C5570" s="71"/>
      <c r="D5570" s="72"/>
    </row>
    <row r="5571" spans="3:4" x14ac:dyDescent="0.3">
      <c r="C5571" s="71"/>
      <c r="D5571" s="72"/>
    </row>
    <row r="5572" spans="3:4" x14ac:dyDescent="0.3">
      <c r="C5572" s="71"/>
      <c r="D5572" s="72"/>
    </row>
    <row r="5573" spans="3:4" x14ac:dyDescent="0.3">
      <c r="C5573" s="71"/>
      <c r="D5573" s="72"/>
    </row>
    <row r="5574" spans="3:4" x14ac:dyDescent="0.3">
      <c r="C5574" s="71"/>
      <c r="D5574" s="72"/>
    </row>
    <row r="5575" spans="3:4" x14ac:dyDescent="0.3">
      <c r="C5575" s="71"/>
      <c r="D5575" s="72"/>
    </row>
    <row r="5576" spans="3:4" x14ac:dyDescent="0.3">
      <c r="C5576" s="71"/>
      <c r="D5576" s="72"/>
    </row>
    <row r="5577" spans="3:4" x14ac:dyDescent="0.3">
      <c r="C5577" s="71"/>
      <c r="D5577" s="72"/>
    </row>
    <row r="5578" spans="3:4" x14ac:dyDescent="0.3">
      <c r="C5578" s="71"/>
      <c r="D5578" s="72"/>
    </row>
    <row r="5579" spans="3:4" x14ac:dyDescent="0.3">
      <c r="C5579" s="71"/>
      <c r="D5579" s="72"/>
    </row>
    <row r="5580" spans="3:4" x14ac:dyDescent="0.3">
      <c r="C5580" s="71"/>
      <c r="D5580" s="72"/>
    </row>
    <row r="5581" spans="3:4" x14ac:dyDescent="0.3">
      <c r="C5581" s="71"/>
      <c r="D5581" s="72"/>
    </row>
    <row r="5582" spans="3:4" x14ac:dyDescent="0.3">
      <c r="C5582" s="71"/>
      <c r="D5582" s="72"/>
    </row>
    <row r="5583" spans="3:4" x14ac:dyDescent="0.3">
      <c r="C5583" s="71"/>
      <c r="D5583" s="72"/>
    </row>
    <row r="5584" spans="3:4" x14ac:dyDescent="0.3">
      <c r="C5584" s="71"/>
      <c r="D5584" s="72"/>
    </row>
    <row r="5585" spans="3:4" x14ac:dyDescent="0.3">
      <c r="C5585" s="71"/>
      <c r="D5585" s="72"/>
    </row>
    <row r="5586" spans="3:4" x14ac:dyDescent="0.3">
      <c r="C5586" s="71"/>
      <c r="D5586" s="72"/>
    </row>
    <row r="5587" spans="3:4" x14ac:dyDescent="0.3">
      <c r="C5587" s="71"/>
      <c r="D5587" s="72"/>
    </row>
    <row r="5588" spans="3:4" x14ac:dyDescent="0.3">
      <c r="C5588" s="71"/>
      <c r="D5588" s="72"/>
    </row>
    <row r="5589" spans="3:4" x14ac:dyDescent="0.3">
      <c r="C5589" s="71"/>
      <c r="D5589" s="72"/>
    </row>
    <row r="5590" spans="3:4" x14ac:dyDescent="0.3">
      <c r="C5590" s="71"/>
      <c r="D5590" s="72"/>
    </row>
    <row r="5591" spans="3:4" x14ac:dyDescent="0.3">
      <c r="C5591" s="71"/>
      <c r="D5591" s="72"/>
    </row>
    <row r="5592" spans="3:4" x14ac:dyDescent="0.3">
      <c r="C5592" s="71"/>
      <c r="D5592" s="72"/>
    </row>
    <row r="5593" spans="3:4" x14ac:dyDescent="0.3">
      <c r="C5593" s="71"/>
      <c r="D5593" s="72"/>
    </row>
    <row r="5594" spans="3:4" x14ac:dyDescent="0.3">
      <c r="C5594" s="71"/>
      <c r="D5594" s="72"/>
    </row>
    <row r="5595" spans="3:4" x14ac:dyDescent="0.3">
      <c r="C5595" s="71"/>
      <c r="D5595" s="72"/>
    </row>
    <row r="5596" spans="3:4" x14ac:dyDescent="0.3">
      <c r="C5596" s="71"/>
      <c r="D5596" s="72"/>
    </row>
    <row r="5597" spans="3:4" x14ac:dyDescent="0.3">
      <c r="C5597" s="71"/>
      <c r="D5597" s="72"/>
    </row>
    <row r="5598" spans="3:4" x14ac:dyDescent="0.3">
      <c r="C5598" s="71"/>
      <c r="D5598" s="72"/>
    </row>
    <row r="5599" spans="3:4" x14ac:dyDescent="0.3">
      <c r="C5599" s="71"/>
      <c r="D5599" s="72"/>
    </row>
    <row r="5600" spans="3:4" x14ac:dyDescent="0.3">
      <c r="C5600" s="71"/>
      <c r="D5600" s="72"/>
    </row>
    <row r="5601" spans="3:4" x14ac:dyDescent="0.3">
      <c r="C5601" s="71"/>
      <c r="D5601" s="72"/>
    </row>
    <row r="5602" spans="3:4" x14ac:dyDescent="0.3">
      <c r="C5602" s="71"/>
      <c r="D5602" s="72"/>
    </row>
    <row r="5603" spans="3:4" x14ac:dyDescent="0.3">
      <c r="C5603" s="71"/>
      <c r="D5603" s="72"/>
    </row>
    <row r="5604" spans="3:4" x14ac:dyDescent="0.3">
      <c r="C5604" s="71"/>
      <c r="D5604" s="72"/>
    </row>
    <row r="5605" spans="3:4" x14ac:dyDescent="0.3">
      <c r="C5605" s="71"/>
      <c r="D5605" s="72"/>
    </row>
    <row r="5606" spans="3:4" x14ac:dyDescent="0.3">
      <c r="C5606" s="71"/>
      <c r="D5606" s="72"/>
    </row>
    <row r="5607" spans="3:4" x14ac:dyDescent="0.3">
      <c r="C5607" s="71"/>
      <c r="D5607" s="72"/>
    </row>
    <row r="5608" spans="3:4" x14ac:dyDescent="0.3">
      <c r="C5608" s="71"/>
      <c r="D5608" s="72"/>
    </row>
    <row r="5609" spans="3:4" x14ac:dyDescent="0.3">
      <c r="C5609" s="71"/>
      <c r="D5609" s="72"/>
    </row>
    <row r="5610" spans="3:4" x14ac:dyDescent="0.3">
      <c r="C5610" s="71"/>
      <c r="D5610" s="72"/>
    </row>
    <row r="5611" spans="3:4" x14ac:dyDescent="0.3">
      <c r="C5611" s="71"/>
      <c r="D5611" s="72"/>
    </row>
    <row r="5612" spans="3:4" x14ac:dyDescent="0.3">
      <c r="C5612" s="71"/>
      <c r="D5612" s="72"/>
    </row>
    <row r="5613" spans="3:4" x14ac:dyDescent="0.3">
      <c r="C5613" s="71"/>
      <c r="D5613" s="72"/>
    </row>
    <row r="5614" spans="3:4" x14ac:dyDescent="0.3">
      <c r="C5614" s="71"/>
      <c r="D5614" s="72"/>
    </row>
    <row r="5615" spans="3:4" x14ac:dyDescent="0.3">
      <c r="C5615" s="71"/>
      <c r="D5615" s="72"/>
    </row>
    <row r="5616" spans="3:4" x14ac:dyDescent="0.3">
      <c r="C5616" s="71"/>
      <c r="D5616" s="72"/>
    </row>
    <row r="5617" spans="3:4" x14ac:dyDescent="0.3">
      <c r="C5617" s="71"/>
      <c r="D5617" s="72"/>
    </row>
    <row r="5618" spans="3:4" x14ac:dyDescent="0.3">
      <c r="C5618" s="71"/>
      <c r="D5618" s="72"/>
    </row>
    <row r="5619" spans="3:4" x14ac:dyDescent="0.3">
      <c r="C5619" s="71"/>
      <c r="D5619" s="72"/>
    </row>
    <row r="5620" spans="3:4" x14ac:dyDescent="0.3">
      <c r="C5620" s="71"/>
      <c r="D5620" s="72"/>
    </row>
    <row r="5621" spans="3:4" x14ac:dyDescent="0.3">
      <c r="C5621" s="71"/>
      <c r="D5621" s="72"/>
    </row>
    <row r="5622" spans="3:4" x14ac:dyDescent="0.3">
      <c r="C5622" s="71"/>
      <c r="D5622" s="72"/>
    </row>
    <row r="5623" spans="3:4" x14ac:dyDescent="0.3">
      <c r="C5623" s="71"/>
      <c r="D5623" s="72"/>
    </row>
    <row r="5624" spans="3:4" x14ac:dyDescent="0.3">
      <c r="C5624" s="71"/>
      <c r="D5624" s="72"/>
    </row>
    <row r="5625" spans="3:4" x14ac:dyDescent="0.3">
      <c r="C5625" s="71"/>
      <c r="D5625" s="72"/>
    </row>
    <row r="5626" spans="3:4" x14ac:dyDescent="0.3">
      <c r="C5626" s="71"/>
      <c r="D5626" s="72"/>
    </row>
    <row r="5627" spans="3:4" x14ac:dyDescent="0.3">
      <c r="C5627" s="71"/>
      <c r="D5627" s="72"/>
    </row>
    <row r="5628" spans="3:4" x14ac:dyDescent="0.3">
      <c r="C5628" s="71"/>
      <c r="D5628" s="72"/>
    </row>
    <row r="5629" spans="3:4" x14ac:dyDescent="0.3">
      <c r="C5629" s="71"/>
      <c r="D5629" s="72"/>
    </row>
    <row r="5630" spans="3:4" x14ac:dyDescent="0.3">
      <c r="C5630" s="71"/>
      <c r="D5630" s="72"/>
    </row>
    <row r="5631" spans="3:4" x14ac:dyDescent="0.3">
      <c r="C5631" s="71"/>
      <c r="D5631" s="72"/>
    </row>
    <row r="5632" spans="3:4" x14ac:dyDescent="0.3">
      <c r="C5632" s="71"/>
      <c r="D5632" s="72"/>
    </row>
    <row r="5633" spans="3:4" x14ac:dyDescent="0.3">
      <c r="C5633" s="71"/>
      <c r="D5633" s="72"/>
    </row>
    <row r="5634" spans="3:4" x14ac:dyDescent="0.3">
      <c r="C5634" s="71"/>
      <c r="D5634" s="72"/>
    </row>
    <row r="5635" spans="3:4" x14ac:dyDescent="0.3">
      <c r="C5635" s="71"/>
      <c r="D5635" s="72"/>
    </row>
    <row r="5636" spans="3:4" x14ac:dyDescent="0.3">
      <c r="C5636" s="71"/>
      <c r="D5636" s="72"/>
    </row>
    <row r="5637" spans="3:4" x14ac:dyDescent="0.3">
      <c r="C5637" s="71"/>
      <c r="D5637" s="72"/>
    </row>
    <row r="5638" spans="3:4" x14ac:dyDescent="0.3">
      <c r="C5638" s="71"/>
      <c r="D5638" s="72"/>
    </row>
    <row r="5639" spans="3:4" x14ac:dyDescent="0.3">
      <c r="C5639" s="71"/>
      <c r="D5639" s="72"/>
    </row>
    <row r="5640" spans="3:4" x14ac:dyDescent="0.3">
      <c r="C5640" s="71"/>
      <c r="D5640" s="72"/>
    </row>
    <row r="5641" spans="3:4" x14ac:dyDescent="0.3">
      <c r="C5641" s="71"/>
      <c r="D5641" s="72"/>
    </row>
    <row r="5642" spans="3:4" x14ac:dyDescent="0.3">
      <c r="C5642" s="71"/>
      <c r="D5642" s="72"/>
    </row>
    <row r="5643" spans="3:4" x14ac:dyDescent="0.3">
      <c r="C5643" s="71"/>
      <c r="D5643" s="72"/>
    </row>
    <row r="5644" spans="3:4" x14ac:dyDescent="0.3">
      <c r="C5644" s="71"/>
      <c r="D5644" s="72"/>
    </row>
    <row r="5645" spans="3:4" x14ac:dyDescent="0.3">
      <c r="C5645" s="71"/>
      <c r="D5645" s="72"/>
    </row>
    <row r="5646" spans="3:4" x14ac:dyDescent="0.3">
      <c r="C5646" s="71"/>
      <c r="D5646" s="72"/>
    </row>
    <row r="5647" spans="3:4" x14ac:dyDescent="0.3">
      <c r="C5647" s="71"/>
      <c r="D5647" s="72"/>
    </row>
    <row r="5648" spans="3:4" x14ac:dyDescent="0.3">
      <c r="C5648" s="71"/>
      <c r="D5648" s="72"/>
    </row>
    <row r="5649" spans="3:4" x14ac:dyDescent="0.3">
      <c r="C5649" s="71"/>
      <c r="D5649" s="72"/>
    </row>
    <row r="5650" spans="3:4" x14ac:dyDescent="0.3">
      <c r="C5650" s="71"/>
      <c r="D5650" s="72"/>
    </row>
    <row r="5651" spans="3:4" x14ac:dyDescent="0.3">
      <c r="C5651" s="71"/>
      <c r="D5651" s="72"/>
    </row>
    <row r="5652" spans="3:4" x14ac:dyDescent="0.3">
      <c r="C5652" s="71"/>
      <c r="D5652" s="72"/>
    </row>
    <row r="5653" spans="3:4" x14ac:dyDescent="0.3">
      <c r="C5653" s="71"/>
      <c r="D5653" s="72"/>
    </row>
    <row r="5654" spans="3:4" x14ac:dyDescent="0.3">
      <c r="C5654" s="71"/>
      <c r="D5654" s="72"/>
    </row>
    <row r="5655" spans="3:4" x14ac:dyDescent="0.3">
      <c r="C5655" s="71"/>
      <c r="D5655" s="72"/>
    </row>
    <row r="5656" spans="3:4" x14ac:dyDescent="0.3">
      <c r="C5656" s="71"/>
      <c r="D5656" s="72"/>
    </row>
    <row r="5657" spans="3:4" x14ac:dyDescent="0.3">
      <c r="C5657" s="71"/>
      <c r="D5657" s="72"/>
    </row>
    <row r="5658" spans="3:4" x14ac:dyDescent="0.3">
      <c r="C5658" s="71"/>
      <c r="D5658" s="72"/>
    </row>
    <row r="5659" spans="3:4" x14ac:dyDescent="0.3">
      <c r="C5659" s="71"/>
      <c r="D5659" s="72"/>
    </row>
    <row r="5660" spans="3:4" x14ac:dyDescent="0.3">
      <c r="C5660" s="71"/>
      <c r="D5660" s="72"/>
    </row>
    <row r="5661" spans="3:4" x14ac:dyDescent="0.3">
      <c r="C5661" s="71"/>
      <c r="D5661" s="72"/>
    </row>
    <row r="5662" spans="3:4" x14ac:dyDescent="0.3">
      <c r="C5662" s="71"/>
      <c r="D5662" s="72"/>
    </row>
    <row r="5663" spans="3:4" x14ac:dyDescent="0.3">
      <c r="C5663" s="71"/>
      <c r="D5663" s="72"/>
    </row>
    <row r="5664" spans="3:4" x14ac:dyDescent="0.3">
      <c r="C5664" s="71"/>
      <c r="D5664" s="72"/>
    </row>
    <row r="5665" spans="3:4" x14ac:dyDescent="0.3">
      <c r="C5665" s="71"/>
      <c r="D5665" s="72"/>
    </row>
    <row r="5666" spans="3:4" x14ac:dyDescent="0.3">
      <c r="C5666" s="71"/>
      <c r="D5666" s="72"/>
    </row>
    <row r="5667" spans="3:4" x14ac:dyDescent="0.3">
      <c r="C5667" s="71"/>
      <c r="D5667" s="72"/>
    </row>
    <row r="5668" spans="3:4" x14ac:dyDescent="0.3">
      <c r="C5668" s="71"/>
      <c r="D5668" s="72"/>
    </row>
    <row r="5669" spans="3:4" x14ac:dyDescent="0.3">
      <c r="C5669" s="71"/>
      <c r="D5669" s="72"/>
    </row>
    <row r="5670" spans="3:4" x14ac:dyDescent="0.3">
      <c r="C5670" s="71"/>
      <c r="D5670" s="72"/>
    </row>
    <row r="5671" spans="3:4" x14ac:dyDescent="0.3">
      <c r="C5671" s="71"/>
      <c r="D5671" s="72"/>
    </row>
    <row r="5672" spans="3:4" x14ac:dyDescent="0.3">
      <c r="C5672" s="71"/>
      <c r="D5672" s="72"/>
    </row>
    <row r="5673" spans="3:4" x14ac:dyDescent="0.3">
      <c r="C5673" s="71"/>
      <c r="D5673" s="72"/>
    </row>
    <row r="5674" spans="3:4" x14ac:dyDescent="0.3">
      <c r="C5674" s="71"/>
      <c r="D5674" s="72"/>
    </row>
    <row r="5675" spans="3:4" x14ac:dyDescent="0.3">
      <c r="C5675" s="71"/>
      <c r="D5675" s="72"/>
    </row>
    <row r="5676" spans="3:4" x14ac:dyDescent="0.3">
      <c r="C5676" s="71"/>
      <c r="D5676" s="72"/>
    </row>
    <row r="5677" spans="3:4" x14ac:dyDescent="0.3">
      <c r="C5677" s="71"/>
      <c r="D5677" s="72"/>
    </row>
    <row r="5678" spans="3:4" x14ac:dyDescent="0.3">
      <c r="C5678" s="71"/>
      <c r="D5678" s="72"/>
    </row>
    <row r="5679" spans="3:4" x14ac:dyDescent="0.3">
      <c r="C5679" s="71"/>
      <c r="D5679" s="72"/>
    </row>
    <row r="5680" spans="3:4" x14ac:dyDescent="0.3">
      <c r="C5680" s="71"/>
      <c r="D5680" s="72"/>
    </row>
    <row r="5681" spans="3:4" x14ac:dyDescent="0.3">
      <c r="C5681" s="71"/>
      <c r="D5681" s="72"/>
    </row>
    <row r="5682" spans="3:4" x14ac:dyDescent="0.3">
      <c r="C5682" s="71"/>
      <c r="D5682" s="72"/>
    </row>
    <row r="5683" spans="3:4" x14ac:dyDescent="0.3">
      <c r="C5683" s="71"/>
      <c r="D5683" s="72"/>
    </row>
    <row r="5684" spans="3:4" x14ac:dyDescent="0.3">
      <c r="C5684" s="71"/>
      <c r="D5684" s="72"/>
    </row>
    <row r="5685" spans="3:4" x14ac:dyDescent="0.3">
      <c r="C5685" s="71"/>
      <c r="D5685" s="72"/>
    </row>
    <row r="5686" spans="3:4" x14ac:dyDescent="0.3">
      <c r="C5686" s="71"/>
      <c r="D5686" s="72"/>
    </row>
    <row r="5687" spans="3:4" x14ac:dyDescent="0.3">
      <c r="C5687" s="71"/>
      <c r="D5687" s="72"/>
    </row>
    <row r="5688" spans="3:4" x14ac:dyDescent="0.3">
      <c r="C5688" s="71"/>
      <c r="D5688" s="72"/>
    </row>
    <row r="5689" spans="3:4" x14ac:dyDescent="0.3">
      <c r="C5689" s="71"/>
      <c r="D5689" s="72"/>
    </row>
    <row r="5690" spans="3:4" x14ac:dyDescent="0.3">
      <c r="C5690" s="71"/>
      <c r="D5690" s="72"/>
    </row>
    <row r="5691" spans="3:4" x14ac:dyDescent="0.3">
      <c r="C5691" s="71"/>
      <c r="D5691" s="72"/>
    </row>
    <row r="5692" spans="3:4" x14ac:dyDescent="0.3">
      <c r="C5692" s="71"/>
      <c r="D5692" s="72"/>
    </row>
    <row r="5693" spans="3:4" x14ac:dyDescent="0.3">
      <c r="C5693" s="71"/>
      <c r="D5693" s="72"/>
    </row>
    <row r="5694" spans="3:4" x14ac:dyDescent="0.3">
      <c r="C5694" s="71"/>
      <c r="D5694" s="72"/>
    </row>
    <row r="5695" spans="3:4" x14ac:dyDescent="0.3">
      <c r="C5695" s="71"/>
      <c r="D5695" s="72"/>
    </row>
    <row r="5696" spans="3:4" x14ac:dyDescent="0.3">
      <c r="C5696" s="71"/>
      <c r="D5696" s="72"/>
    </row>
    <row r="5697" spans="3:4" x14ac:dyDescent="0.3">
      <c r="C5697" s="71"/>
      <c r="D5697" s="72"/>
    </row>
    <row r="5698" spans="3:4" x14ac:dyDescent="0.3">
      <c r="C5698" s="71"/>
      <c r="D5698" s="72"/>
    </row>
    <row r="5699" spans="3:4" x14ac:dyDescent="0.3">
      <c r="C5699" s="71"/>
      <c r="D5699" s="72"/>
    </row>
    <row r="5700" spans="3:4" x14ac:dyDescent="0.3">
      <c r="C5700" s="71"/>
      <c r="D5700" s="72"/>
    </row>
    <row r="5701" spans="3:4" x14ac:dyDescent="0.3">
      <c r="C5701" s="71"/>
      <c r="D5701" s="72"/>
    </row>
    <row r="5702" spans="3:4" x14ac:dyDescent="0.3">
      <c r="C5702" s="71"/>
      <c r="D5702" s="72"/>
    </row>
    <row r="5703" spans="3:4" x14ac:dyDescent="0.3">
      <c r="C5703" s="71"/>
      <c r="D5703" s="72"/>
    </row>
    <row r="5704" spans="3:4" x14ac:dyDescent="0.3">
      <c r="C5704" s="71"/>
      <c r="D5704" s="72"/>
    </row>
    <row r="5705" spans="3:4" x14ac:dyDescent="0.3">
      <c r="C5705" s="71"/>
      <c r="D5705" s="72"/>
    </row>
    <row r="5706" spans="3:4" x14ac:dyDescent="0.3">
      <c r="C5706" s="71"/>
      <c r="D5706" s="72"/>
    </row>
    <row r="5707" spans="3:4" x14ac:dyDescent="0.3">
      <c r="C5707" s="71"/>
      <c r="D5707" s="72"/>
    </row>
    <row r="5708" spans="3:4" x14ac:dyDescent="0.3">
      <c r="C5708" s="71"/>
      <c r="D5708" s="72"/>
    </row>
    <row r="5709" spans="3:4" x14ac:dyDescent="0.3">
      <c r="C5709" s="71"/>
      <c r="D5709" s="72"/>
    </row>
    <row r="5710" spans="3:4" x14ac:dyDescent="0.3">
      <c r="C5710" s="71"/>
      <c r="D5710" s="72"/>
    </row>
    <row r="5711" spans="3:4" x14ac:dyDescent="0.3">
      <c r="C5711" s="71"/>
      <c r="D5711" s="72"/>
    </row>
    <row r="5712" spans="3:4" x14ac:dyDescent="0.3">
      <c r="C5712" s="71"/>
      <c r="D5712" s="72"/>
    </row>
    <row r="5713" spans="3:4" x14ac:dyDescent="0.3">
      <c r="C5713" s="71"/>
      <c r="D5713" s="72"/>
    </row>
    <row r="5714" spans="3:4" x14ac:dyDescent="0.3">
      <c r="C5714" s="71"/>
      <c r="D5714" s="72"/>
    </row>
    <row r="5715" spans="3:4" x14ac:dyDescent="0.3">
      <c r="C5715" s="71"/>
      <c r="D5715" s="72"/>
    </row>
    <row r="5716" spans="3:4" x14ac:dyDescent="0.3">
      <c r="C5716" s="71"/>
      <c r="D5716" s="72"/>
    </row>
    <row r="5717" spans="3:4" x14ac:dyDescent="0.3">
      <c r="C5717" s="71"/>
      <c r="D5717" s="72"/>
    </row>
    <row r="5718" spans="3:4" x14ac:dyDescent="0.3">
      <c r="C5718" s="71"/>
      <c r="D5718" s="72"/>
    </row>
    <row r="5719" spans="3:4" x14ac:dyDescent="0.3">
      <c r="C5719" s="71"/>
      <c r="D5719" s="72"/>
    </row>
    <row r="5720" spans="3:4" x14ac:dyDescent="0.3">
      <c r="C5720" s="71"/>
      <c r="D5720" s="72"/>
    </row>
    <row r="5721" spans="3:4" x14ac:dyDescent="0.3">
      <c r="C5721" s="71"/>
      <c r="D5721" s="72"/>
    </row>
    <row r="5722" spans="3:4" x14ac:dyDescent="0.3">
      <c r="C5722" s="71"/>
      <c r="D5722" s="72"/>
    </row>
    <row r="5723" spans="3:4" x14ac:dyDescent="0.3">
      <c r="C5723" s="71"/>
      <c r="D5723" s="72"/>
    </row>
    <row r="5724" spans="3:4" x14ac:dyDescent="0.3">
      <c r="C5724" s="71"/>
      <c r="D5724" s="72"/>
    </row>
    <row r="5725" spans="3:4" x14ac:dyDescent="0.3">
      <c r="C5725" s="71"/>
      <c r="D5725" s="72"/>
    </row>
    <row r="5726" spans="3:4" x14ac:dyDescent="0.3">
      <c r="C5726" s="71"/>
      <c r="D5726" s="72"/>
    </row>
    <row r="5727" spans="3:4" x14ac:dyDescent="0.3">
      <c r="C5727" s="71"/>
      <c r="D5727" s="72"/>
    </row>
    <row r="5728" spans="3:4" x14ac:dyDescent="0.3">
      <c r="C5728" s="71"/>
      <c r="D5728" s="72"/>
    </row>
    <row r="5729" spans="3:4" x14ac:dyDescent="0.3">
      <c r="C5729" s="71"/>
      <c r="D5729" s="72"/>
    </row>
    <row r="5730" spans="3:4" x14ac:dyDescent="0.3">
      <c r="C5730" s="71"/>
      <c r="D5730" s="72"/>
    </row>
    <row r="5731" spans="3:4" x14ac:dyDescent="0.3">
      <c r="C5731" s="71"/>
      <c r="D5731" s="72"/>
    </row>
    <row r="5732" spans="3:4" x14ac:dyDescent="0.3">
      <c r="C5732" s="71"/>
      <c r="D5732" s="72"/>
    </row>
    <row r="5733" spans="3:4" x14ac:dyDescent="0.3">
      <c r="C5733" s="71"/>
      <c r="D5733" s="72"/>
    </row>
    <row r="5734" spans="3:4" x14ac:dyDescent="0.3">
      <c r="C5734" s="71"/>
      <c r="D5734" s="72"/>
    </row>
    <row r="5735" spans="3:4" x14ac:dyDescent="0.3">
      <c r="C5735" s="71"/>
      <c r="D5735" s="72"/>
    </row>
    <row r="5736" spans="3:4" x14ac:dyDescent="0.3">
      <c r="C5736" s="71"/>
      <c r="D5736" s="72"/>
    </row>
    <row r="5737" spans="3:4" x14ac:dyDescent="0.3">
      <c r="C5737" s="71"/>
      <c r="D5737" s="72"/>
    </row>
    <row r="5738" spans="3:4" x14ac:dyDescent="0.3">
      <c r="C5738" s="71"/>
      <c r="D5738" s="72"/>
    </row>
    <row r="5739" spans="3:4" x14ac:dyDescent="0.3">
      <c r="C5739" s="71"/>
      <c r="D5739" s="72"/>
    </row>
    <row r="5740" spans="3:4" x14ac:dyDescent="0.3">
      <c r="C5740" s="71"/>
      <c r="D5740" s="72"/>
    </row>
    <row r="5741" spans="3:4" x14ac:dyDescent="0.3">
      <c r="C5741" s="71"/>
      <c r="D5741" s="72"/>
    </row>
    <row r="5742" spans="3:4" x14ac:dyDescent="0.3">
      <c r="C5742" s="71"/>
      <c r="D5742" s="72"/>
    </row>
    <row r="5743" spans="3:4" x14ac:dyDescent="0.3">
      <c r="C5743" s="71"/>
      <c r="D5743" s="72"/>
    </row>
    <row r="5744" spans="3:4" x14ac:dyDescent="0.3">
      <c r="C5744" s="71"/>
      <c r="D5744" s="72"/>
    </row>
    <row r="5745" spans="3:4" x14ac:dyDescent="0.3">
      <c r="C5745" s="71"/>
      <c r="D5745" s="72"/>
    </row>
    <row r="5746" spans="3:4" x14ac:dyDescent="0.3">
      <c r="C5746" s="71"/>
      <c r="D5746" s="72"/>
    </row>
    <row r="5747" spans="3:4" x14ac:dyDescent="0.3">
      <c r="C5747" s="71"/>
      <c r="D5747" s="72"/>
    </row>
    <row r="5748" spans="3:4" x14ac:dyDescent="0.3">
      <c r="C5748" s="71"/>
      <c r="D5748" s="72"/>
    </row>
    <row r="5749" spans="3:4" x14ac:dyDescent="0.3">
      <c r="C5749" s="71"/>
      <c r="D5749" s="72"/>
    </row>
    <row r="5750" spans="3:4" x14ac:dyDescent="0.3">
      <c r="C5750" s="71"/>
      <c r="D5750" s="72"/>
    </row>
    <row r="5751" spans="3:4" x14ac:dyDescent="0.3">
      <c r="C5751" s="71"/>
      <c r="D5751" s="72"/>
    </row>
    <row r="5752" spans="3:4" x14ac:dyDescent="0.3">
      <c r="C5752" s="71"/>
      <c r="D5752" s="72"/>
    </row>
    <row r="5753" spans="3:4" x14ac:dyDescent="0.3">
      <c r="C5753" s="71"/>
      <c r="D5753" s="72"/>
    </row>
    <row r="5754" spans="3:4" x14ac:dyDescent="0.3">
      <c r="C5754" s="71"/>
      <c r="D5754" s="72"/>
    </row>
    <row r="5755" spans="3:4" x14ac:dyDescent="0.3">
      <c r="C5755" s="71"/>
      <c r="D5755" s="72"/>
    </row>
    <row r="5756" spans="3:4" x14ac:dyDescent="0.3">
      <c r="C5756" s="71"/>
      <c r="D5756" s="72"/>
    </row>
    <row r="5757" spans="3:4" x14ac:dyDescent="0.3">
      <c r="C5757" s="71"/>
      <c r="D5757" s="72"/>
    </row>
    <row r="5758" spans="3:4" x14ac:dyDescent="0.3">
      <c r="C5758" s="71"/>
      <c r="D5758" s="72"/>
    </row>
    <row r="5759" spans="3:4" x14ac:dyDescent="0.3">
      <c r="C5759" s="71"/>
      <c r="D5759" s="72"/>
    </row>
    <row r="5760" spans="3:4" x14ac:dyDescent="0.3">
      <c r="C5760" s="71"/>
      <c r="D5760" s="72"/>
    </row>
    <row r="5761" spans="3:4" x14ac:dyDescent="0.3">
      <c r="C5761" s="71"/>
      <c r="D5761" s="72"/>
    </row>
    <row r="5762" spans="3:4" x14ac:dyDescent="0.3">
      <c r="C5762" s="71"/>
      <c r="D5762" s="72"/>
    </row>
    <row r="5763" spans="3:4" x14ac:dyDescent="0.3">
      <c r="C5763" s="71"/>
      <c r="D5763" s="72"/>
    </row>
    <row r="5764" spans="3:4" x14ac:dyDescent="0.3">
      <c r="C5764" s="71"/>
      <c r="D5764" s="72"/>
    </row>
    <row r="5765" spans="3:4" x14ac:dyDescent="0.3">
      <c r="C5765" s="71"/>
      <c r="D5765" s="72"/>
    </row>
    <row r="5766" spans="3:4" x14ac:dyDescent="0.3">
      <c r="C5766" s="71"/>
      <c r="D5766" s="72"/>
    </row>
    <row r="5767" spans="3:4" x14ac:dyDescent="0.3">
      <c r="C5767" s="71"/>
      <c r="D5767" s="72"/>
    </row>
    <row r="5768" spans="3:4" x14ac:dyDescent="0.3">
      <c r="C5768" s="71"/>
      <c r="D5768" s="72"/>
    </row>
    <row r="5769" spans="3:4" x14ac:dyDescent="0.3">
      <c r="C5769" s="71"/>
      <c r="D5769" s="72"/>
    </row>
    <row r="5770" spans="3:4" x14ac:dyDescent="0.3">
      <c r="C5770" s="71"/>
      <c r="D5770" s="72"/>
    </row>
    <row r="5771" spans="3:4" x14ac:dyDescent="0.3">
      <c r="C5771" s="71"/>
      <c r="D5771" s="72"/>
    </row>
    <row r="5772" spans="3:4" x14ac:dyDescent="0.3">
      <c r="C5772" s="71"/>
      <c r="D5772" s="72"/>
    </row>
    <row r="5773" spans="3:4" x14ac:dyDescent="0.3">
      <c r="C5773" s="71"/>
      <c r="D5773" s="72"/>
    </row>
    <row r="5774" spans="3:4" x14ac:dyDescent="0.3">
      <c r="C5774" s="71"/>
      <c r="D5774" s="72"/>
    </row>
    <row r="5775" spans="3:4" x14ac:dyDescent="0.3">
      <c r="C5775" s="71"/>
      <c r="D5775" s="72"/>
    </row>
    <row r="5776" spans="3:4" x14ac:dyDescent="0.3">
      <c r="C5776" s="71"/>
      <c r="D5776" s="72"/>
    </row>
    <row r="5777" spans="3:4" x14ac:dyDescent="0.3">
      <c r="C5777" s="71"/>
      <c r="D5777" s="72"/>
    </row>
    <row r="5778" spans="3:4" x14ac:dyDescent="0.3">
      <c r="C5778" s="71"/>
      <c r="D5778" s="72"/>
    </row>
    <row r="5779" spans="3:4" x14ac:dyDescent="0.3">
      <c r="C5779" s="71"/>
      <c r="D5779" s="72"/>
    </row>
    <row r="5780" spans="3:4" x14ac:dyDescent="0.3">
      <c r="C5780" s="71"/>
      <c r="D5780" s="72"/>
    </row>
    <row r="5781" spans="3:4" x14ac:dyDescent="0.3">
      <c r="C5781" s="71"/>
      <c r="D5781" s="72"/>
    </row>
    <row r="5782" spans="3:4" x14ac:dyDescent="0.3">
      <c r="C5782" s="71"/>
      <c r="D5782" s="72"/>
    </row>
    <row r="5783" spans="3:4" x14ac:dyDescent="0.3">
      <c r="C5783" s="71"/>
      <c r="D5783" s="72"/>
    </row>
    <row r="5784" spans="3:4" x14ac:dyDescent="0.3">
      <c r="C5784" s="71"/>
      <c r="D5784" s="72"/>
    </row>
    <row r="5785" spans="3:4" x14ac:dyDescent="0.3">
      <c r="C5785" s="71"/>
      <c r="D5785" s="72"/>
    </row>
    <row r="5786" spans="3:4" x14ac:dyDescent="0.3">
      <c r="C5786" s="71"/>
      <c r="D5786" s="72"/>
    </row>
    <row r="5787" spans="3:4" x14ac:dyDescent="0.3">
      <c r="C5787" s="71"/>
      <c r="D5787" s="72"/>
    </row>
    <row r="5788" spans="3:4" x14ac:dyDescent="0.3">
      <c r="C5788" s="71"/>
      <c r="D5788" s="72"/>
    </row>
    <row r="5789" spans="3:4" x14ac:dyDescent="0.3">
      <c r="C5789" s="71"/>
      <c r="D5789" s="72"/>
    </row>
    <row r="5790" spans="3:4" x14ac:dyDescent="0.3">
      <c r="C5790" s="71"/>
      <c r="D5790" s="72"/>
    </row>
    <row r="5791" spans="3:4" x14ac:dyDescent="0.3">
      <c r="C5791" s="71"/>
      <c r="D5791" s="72"/>
    </row>
    <row r="5792" spans="3:4" x14ac:dyDescent="0.3">
      <c r="C5792" s="71"/>
      <c r="D5792" s="72"/>
    </row>
    <row r="5793" spans="3:4" x14ac:dyDescent="0.3">
      <c r="C5793" s="71"/>
      <c r="D5793" s="72"/>
    </row>
    <row r="5794" spans="3:4" x14ac:dyDescent="0.3">
      <c r="C5794" s="71"/>
      <c r="D5794" s="72"/>
    </row>
    <row r="5795" spans="3:4" x14ac:dyDescent="0.3">
      <c r="C5795" s="71"/>
      <c r="D5795" s="72"/>
    </row>
    <row r="5796" spans="3:4" x14ac:dyDescent="0.3">
      <c r="C5796" s="71"/>
      <c r="D5796" s="72"/>
    </row>
    <row r="5797" spans="3:4" x14ac:dyDescent="0.3">
      <c r="C5797" s="71"/>
      <c r="D5797" s="72"/>
    </row>
    <row r="5798" spans="3:4" x14ac:dyDescent="0.3">
      <c r="C5798" s="71"/>
      <c r="D5798" s="72"/>
    </row>
    <row r="5799" spans="3:4" x14ac:dyDescent="0.3">
      <c r="C5799" s="71"/>
      <c r="D5799" s="72"/>
    </row>
    <row r="5800" spans="3:4" x14ac:dyDescent="0.3">
      <c r="C5800" s="71"/>
      <c r="D5800" s="72"/>
    </row>
    <row r="5801" spans="3:4" x14ac:dyDescent="0.3">
      <c r="C5801" s="71"/>
      <c r="D5801" s="72"/>
    </row>
    <row r="5802" spans="3:4" x14ac:dyDescent="0.3">
      <c r="C5802" s="71"/>
      <c r="D5802" s="72"/>
    </row>
    <row r="5803" spans="3:4" x14ac:dyDescent="0.3">
      <c r="C5803" s="71"/>
      <c r="D5803" s="72"/>
    </row>
    <row r="5804" spans="3:4" x14ac:dyDescent="0.3">
      <c r="C5804" s="71"/>
      <c r="D5804" s="72"/>
    </row>
    <row r="5805" spans="3:4" x14ac:dyDescent="0.3">
      <c r="C5805" s="71"/>
      <c r="D5805" s="72"/>
    </row>
    <row r="5806" spans="3:4" x14ac:dyDescent="0.3">
      <c r="C5806" s="71"/>
      <c r="D5806" s="72"/>
    </row>
    <row r="5807" spans="3:4" x14ac:dyDescent="0.3">
      <c r="C5807" s="71"/>
      <c r="D5807" s="72"/>
    </row>
    <row r="5808" spans="3:4" x14ac:dyDescent="0.3">
      <c r="C5808" s="71"/>
      <c r="D5808" s="72"/>
    </row>
    <row r="5809" spans="3:4" x14ac:dyDescent="0.3">
      <c r="C5809" s="71"/>
      <c r="D5809" s="72"/>
    </row>
    <row r="5810" spans="3:4" x14ac:dyDescent="0.3">
      <c r="C5810" s="71"/>
      <c r="D5810" s="72"/>
    </row>
    <row r="5811" spans="3:4" x14ac:dyDescent="0.3">
      <c r="C5811" s="71"/>
      <c r="D5811" s="72"/>
    </row>
    <row r="5812" spans="3:4" x14ac:dyDescent="0.3">
      <c r="C5812" s="71"/>
      <c r="D5812" s="72"/>
    </row>
    <row r="5813" spans="3:4" x14ac:dyDescent="0.3">
      <c r="C5813" s="71"/>
      <c r="D5813" s="72"/>
    </row>
    <row r="5814" spans="3:4" x14ac:dyDescent="0.3">
      <c r="C5814" s="71"/>
      <c r="D5814" s="72"/>
    </row>
    <row r="5815" spans="3:4" x14ac:dyDescent="0.3">
      <c r="C5815" s="71"/>
      <c r="D5815" s="72"/>
    </row>
    <row r="5816" spans="3:4" x14ac:dyDescent="0.3">
      <c r="C5816" s="71"/>
      <c r="D5816" s="72"/>
    </row>
    <row r="5817" spans="3:4" x14ac:dyDescent="0.3">
      <c r="C5817" s="71"/>
      <c r="D5817" s="72"/>
    </row>
    <row r="5818" spans="3:4" x14ac:dyDescent="0.3">
      <c r="C5818" s="71"/>
      <c r="D5818" s="72"/>
    </row>
    <row r="5819" spans="3:4" x14ac:dyDescent="0.3">
      <c r="C5819" s="71"/>
      <c r="D5819" s="72"/>
    </row>
    <row r="5820" spans="3:4" x14ac:dyDescent="0.3">
      <c r="C5820" s="71"/>
      <c r="D5820" s="72"/>
    </row>
    <row r="5821" spans="3:4" x14ac:dyDescent="0.3">
      <c r="C5821" s="71"/>
      <c r="D5821" s="72"/>
    </row>
    <row r="5822" spans="3:4" x14ac:dyDescent="0.3">
      <c r="C5822" s="71"/>
      <c r="D5822" s="72"/>
    </row>
    <row r="5823" spans="3:4" x14ac:dyDescent="0.3">
      <c r="C5823" s="71"/>
      <c r="D5823" s="72"/>
    </row>
    <row r="5824" spans="3:4" x14ac:dyDescent="0.3">
      <c r="C5824" s="71"/>
      <c r="D5824" s="72"/>
    </row>
    <row r="5825" spans="3:4" x14ac:dyDescent="0.3">
      <c r="C5825" s="71"/>
      <c r="D5825" s="72"/>
    </row>
    <row r="5826" spans="3:4" x14ac:dyDescent="0.3">
      <c r="C5826" s="71"/>
      <c r="D5826" s="72"/>
    </row>
    <row r="5827" spans="3:4" x14ac:dyDescent="0.3">
      <c r="C5827" s="71"/>
      <c r="D5827" s="72"/>
    </row>
    <row r="5828" spans="3:4" x14ac:dyDescent="0.3">
      <c r="C5828" s="71"/>
      <c r="D5828" s="72"/>
    </row>
    <row r="5829" spans="3:4" x14ac:dyDescent="0.3">
      <c r="C5829" s="71"/>
      <c r="D5829" s="72"/>
    </row>
    <row r="5830" spans="3:4" x14ac:dyDescent="0.3">
      <c r="C5830" s="71"/>
      <c r="D5830" s="72"/>
    </row>
    <row r="5831" spans="3:4" x14ac:dyDescent="0.3">
      <c r="C5831" s="71"/>
      <c r="D5831" s="72"/>
    </row>
    <row r="5832" spans="3:4" x14ac:dyDescent="0.3">
      <c r="C5832" s="71"/>
      <c r="D5832" s="72"/>
    </row>
    <row r="5833" spans="3:4" x14ac:dyDescent="0.3">
      <c r="C5833" s="71"/>
      <c r="D5833" s="72"/>
    </row>
    <row r="5834" spans="3:4" x14ac:dyDescent="0.3">
      <c r="C5834" s="71"/>
      <c r="D5834" s="72"/>
    </row>
    <row r="5835" spans="3:4" x14ac:dyDescent="0.3">
      <c r="C5835" s="71"/>
      <c r="D5835" s="72"/>
    </row>
    <row r="5836" spans="3:4" x14ac:dyDescent="0.3">
      <c r="C5836" s="71"/>
      <c r="D5836" s="72"/>
    </row>
    <row r="5837" spans="3:4" x14ac:dyDescent="0.3">
      <c r="C5837" s="71"/>
      <c r="D5837" s="72"/>
    </row>
    <row r="5838" spans="3:4" x14ac:dyDescent="0.3">
      <c r="C5838" s="71"/>
      <c r="D5838" s="72"/>
    </row>
    <row r="5839" spans="3:4" x14ac:dyDescent="0.3">
      <c r="C5839" s="71"/>
      <c r="D5839" s="72"/>
    </row>
    <row r="5840" spans="3:4" x14ac:dyDescent="0.3">
      <c r="C5840" s="71"/>
      <c r="D5840" s="72"/>
    </row>
    <row r="5841" spans="3:4" x14ac:dyDescent="0.3">
      <c r="C5841" s="71"/>
      <c r="D5841" s="72"/>
    </row>
    <row r="5842" spans="3:4" x14ac:dyDescent="0.3">
      <c r="C5842" s="71"/>
      <c r="D5842" s="72"/>
    </row>
    <row r="5843" spans="3:4" x14ac:dyDescent="0.3">
      <c r="C5843" s="71"/>
      <c r="D5843" s="72"/>
    </row>
    <row r="5844" spans="3:4" x14ac:dyDescent="0.3">
      <c r="C5844" s="71"/>
      <c r="D5844" s="72"/>
    </row>
    <row r="5845" spans="3:4" x14ac:dyDescent="0.3">
      <c r="C5845" s="71"/>
      <c r="D5845" s="72"/>
    </row>
    <row r="5846" spans="3:4" x14ac:dyDescent="0.3">
      <c r="C5846" s="71"/>
      <c r="D5846" s="72"/>
    </row>
    <row r="5847" spans="3:4" x14ac:dyDescent="0.3">
      <c r="C5847" s="71"/>
      <c r="D5847" s="72"/>
    </row>
    <row r="5848" spans="3:4" x14ac:dyDescent="0.3">
      <c r="C5848" s="71"/>
      <c r="D5848" s="72"/>
    </row>
    <row r="5849" spans="3:4" x14ac:dyDescent="0.3">
      <c r="C5849" s="71"/>
      <c r="D5849" s="72"/>
    </row>
    <row r="5850" spans="3:4" x14ac:dyDescent="0.3">
      <c r="C5850" s="71"/>
      <c r="D5850" s="72"/>
    </row>
    <row r="5851" spans="3:4" x14ac:dyDescent="0.3">
      <c r="C5851" s="71"/>
      <c r="D5851" s="72"/>
    </row>
    <row r="5852" spans="3:4" x14ac:dyDescent="0.3">
      <c r="C5852" s="71"/>
      <c r="D5852" s="72"/>
    </row>
    <row r="5853" spans="3:4" x14ac:dyDescent="0.3">
      <c r="C5853" s="71"/>
      <c r="D5853" s="72"/>
    </row>
    <row r="5854" spans="3:4" x14ac:dyDescent="0.3">
      <c r="C5854" s="71"/>
      <c r="D5854" s="72"/>
    </row>
    <row r="5855" spans="3:4" x14ac:dyDescent="0.3">
      <c r="C5855" s="71"/>
      <c r="D5855" s="72"/>
    </row>
    <row r="5856" spans="3:4" x14ac:dyDescent="0.3">
      <c r="C5856" s="71"/>
      <c r="D5856" s="72"/>
    </row>
    <row r="5857" spans="3:4" x14ac:dyDescent="0.3">
      <c r="C5857" s="71"/>
      <c r="D5857" s="72"/>
    </row>
    <row r="5858" spans="3:4" x14ac:dyDescent="0.3">
      <c r="C5858" s="71"/>
      <c r="D5858" s="72"/>
    </row>
    <row r="5859" spans="3:4" x14ac:dyDescent="0.3">
      <c r="C5859" s="71"/>
      <c r="D5859" s="72"/>
    </row>
    <row r="5860" spans="3:4" x14ac:dyDescent="0.3">
      <c r="C5860" s="71"/>
      <c r="D5860" s="72"/>
    </row>
    <row r="5861" spans="3:4" x14ac:dyDescent="0.3">
      <c r="C5861" s="71"/>
      <c r="D5861" s="72"/>
    </row>
    <row r="5862" spans="3:4" x14ac:dyDescent="0.3">
      <c r="C5862" s="71"/>
      <c r="D5862" s="72"/>
    </row>
    <row r="5863" spans="3:4" x14ac:dyDescent="0.3">
      <c r="C5863" s="71"/>
      <c r="D5863" s="72"/>
    </row>
    <row r="5864" spans="3:4" x14ac:dyDescent="0.3">
      <c r="C5864" s="71"/>
      <c r="D5864" s="72"/>
    </row>
    <row r="5865" spans="3:4" x14ac:dyDescent="0.3">
      <c r="C5865" s="71"/>
      <c r="D5865" s="72"/>
    </row>
    <row r="5866" spans="3:4" x14ac:dyDescent="0.3">
      <c r="C5866" s="71"/>
      <c r="D5866" s="72"/>
    </row>
    <row r="5867" spans="3:4" x14ac:dyDescent="0.3">
      <c r="C5867" s="71"/>
      <c r="D5867" s="72"/>
    </row>
    <row r="5868" spans="3:4" x14ac:dyDescent="0.3">
      <c r="C5868" s="71"/>
      <c r="D5868" s="72"/>
    </row>
    <row r="5869" spans="3:4" x14ac:dyDescent="0.3">
      <c r="C5869" s="71"/>
      <c r="D5869" s="72"/>
    </row>
    <row r="5870" spans="3:4" x14ac:dyDescent="0.3">
      <c r="C5870" s="71"/>
      <c r="D5870" s="72"/>
    </row>
    <row r="5871" spans="3:4" x14ac:dyDescent="0.3">
      <c r="C5871" s="71"/>
      <c r="D5871" s="72"/>
    </row>
    <row r="5872" spans="3:4" x14ac:dyDescent="0.3">
      <c r="C5872" s="71"/>
      <c r="D5872" s="72"/>
    </row>
    <row r="5873" spans="3:4" x14ac:dyDescent="0.3">
      <c r="C5873" s="71"/>
      <c r="D5873" s="72"/>
    </row>
    <row r="5874" spans="3:4" x14ac:dyDescent="0.3">
      <c r="C5874" s="71"/>
      <c r="D5874" s="72"/>
    </row>
    <row r="5875" spans="3:4" x14ac:dyDescent="0.3">
      <c r="C5875" s="71"/>
      <c r="D5875" s="72"/>
    </row>
    <row r="5876" spans="3:4" x14ac:dyDescent="0.3">
      <c r="C5876" s="71"/>
      <c r="D5876" s="72"/>
    </row>
    <row r="5877" spans="3:4" x14ac:dyDescent="0.3">
      <c r="C5877" s="71"/>
      <c r="D5877" s="72"/>
    </row>
    <row r="5878" spans="3:4" x14ac:dyDescent="0.3">
      <c r="C5878" s="71"/>
      <c r="D5878" s="72"/>
    </row>
    <row r="5879" spans="3:4" x14ac:dyDescent="0.3">
      <c r="C5879" s="71"/>
      <c r="D5879" s="72"/>
    </row>
    <row r="5880" spans="3:4" x14ac:dyDescent="0.3">
      <c r="C5880" s="71"/>
      <c r="D5880" s="72"/>
    </row>
    <row r="5881" spans="3:4" x14ac:dyDescent="0.3">
      <c r="C5881" s="71"/>
      <c r="D5881" s="72"/>
    </row>
    <row r="5882" spans="3:4" x14ac:dyDescent="0.3">
      <c r="C5882" s="71"/>
      <c r="D5882" s="72"/>
    </row>
    <row r="5883" spans="3:4" x14ac:dyDescent="0.3">
      <c r="C5883" s="71"/>
      <c r="D5883" s="72"/>
    </row>
    <row r="5884" spans="3:4" x14ac:dyDescent="0.3">
      <c r="C5884" s="71"/>
      <c r="D5884" s="72"/>
    </row>
    <row r="5885" spans="3:4" x14ac:dyDescent="0.3">
      <c r="C5885" s="71"/>
      <c r="D5885" s="72"/>
    </row>
    <row r="5886" spans="3:4" x14ac:dyDescent="0.3">
      <c r="C5886" s="71"/>
      <c r="D5886" s="72"/>
    </row>
    <row r="5887" spans="3:4" x14ac:dyDescent="0.3">
      <c r="C5887" s="71"/>
      <c r="D5887" s="72"/>
    </row>
    <row r="5888" spans="3:4" x14ac:dyDescent="0.3">
      <c r="C5888" s="71"/>
      <c r="D5888" s="72"/>
    </row>
    <row r="5889" spans="3:4" x14ac:dyDescent="0.3">
      <c r="C5889" s="71"/>
      <c r="D5889" s="72"/>
    </row>
    <row r="5890" spans="3:4" x14ac:dyDescent="0.3">
      <c r="C5890" s="71"/>
      <c r="D5890" s="72"/>
    </row>
    <row r="5891" spans="3:4" x14ac:dyDescent="0.3">
      <c r="C5891" s="71"/>
      <c r="D5891" s="72"/>
    </row>
    <row r="5892" spans="3:4" x14ac:dyDescent="0.3">
      <c r="C5892" s="71"/>
      <c r="D5892" s="72"/>
    </row>
    <row r="5893" spans="3:4" x14ac:dyDescent="0.3">
      <c r="C5893" s="71"/>
      <c r="D5893" s="72"/>
    </row>
    <row r="5894" spans="3:4" x14ac:dyDescent="0.3">
      <c r="C5894" s="71"/>
      <c r="D5894" s="72"/>
    </row>
    <row r="5895" spans="3:4" x14ac:dyDescent="0.3">
      <c r="C5895" s="71"/>
      <c r="D5895" s="72"/>
    </row>
    <row r="5896" spans="3:4" x14ac:dyDescent="0.3">
      <c r="C5896" s="71"/>
      <c r="D5896" s="72"/>
    </row>
    <row r="5897" spans="3:4" x14ac:dyDescent="0.3">
      <c r="C5897" s="71"/>
      <c r="D5897" s="72"/>
    </row>
    <row r="5898" spans="3:4" x14ac:dyDescent="0.3">
      <c r="C5898" s="71"/>
      <c r="D5898" s="72"/>
    </row>
    <row r="5899" spans="3:4" x14ac:dyDescent="0.3">
      <c r="C5899" s="71"/>
      <c r="D5899" s="72"/>
    </row>
    <row r="5900" spans="3:4" x14ac:dyDescent="0.3">
      <c r="C5900" s="71"/>
      <c r="D5900" s="72"/>
    </row>
    <row r="5901" spans="3:4" x14ac:dyDescent="0.3">
      <c r="C5901" s="71"/>
      <c r="D5901" s="72"/>
    </row>
    <row r="5902" spans="3:4" x14ac:dyDescent="0.3">
      <c r="C5902" s="71"/>
      <c r="D5902" s="72"/>
    </row>
    <row r="5903" spans="3:4" x14ac:dyDescent="0.3">
      <c r="C5903" s="71"/>
      <c r="D5903" s="72"/>
    </row>
    <row r="5904" spans="3:4" x14ac:dyDescent="0.3">
      <c r="C5904" s="71"/>
      <c r="D5904" s="72"/>
    </row>
    <row r="5905" spans="3:4" x14ac:dyDescent="0.3">
      <c r="C5905" s="71"/>
      <c r="D5905" s="72"/>
    </row>
    <row r="5906" spans="3:4" x14ac:dyDescent="0.3">
      <c r="C5906" s="71"/>
      <c r="D5906" s="72"/>
    </row>
    <row r="5907" spans="3:4" x14ac:dyDescent="0.3">
      <c r="C5907" s="71"/>
      <c r="D5907" s="72"/>
    </row>
    <row r="5908" spans="3:4" x14ac:dyDescent="0.3">
      <c r="C5908" s="71"/>
      <c r="D5908" s="72"/>
    </row>
    <row r="5909" spans="3:4" x14ac:dyDescent="0.3">
      <c r="C5909" s="71"/>
      <c r="D5909" s="72"/>
    </row>
    <row r="5910" spans="3:4" x14ac:dyDescent="0.3">
      <c r="C5910" s="71"/>
      <c r="D5910" s="72"/>
    </row>
    <row r="5911" spans="3:4" x14ac:dyDescent="0.3">
      <c r="C5911" s="71"/>
      <c r="D5911" s="72"/>
    </row>
    <row r="5912" spans="3:4" x14ac:dyDescent="0.3">
      <c r="C5912" s="71"/>
      <c r="D5912" s="72"/>
    </row>
    <row r="5913" spans="3:4" x14ac:dyDescent="0.3">
      <c r="C5913" s="71"/>
      <c r="D5913" s="72"/>
    </row>
    <row r="5914" spans="3:4" x14ac:dyDescent="0.3">
      <c r="C5914" s="71"/>
      <c r="D5914" s="72"/>
    </row>
    <row r="5915" spans="3:4" x14ac:dyDescent="0.3">
      <c r="C5915" s="71"/>
      <c r="D5915" s="72"/>
    </row>
    <row r="5916" spans="3:4" x14ac:dyDescent="0.3">
      <c r="C5916" s="71"/>
      <c r="D5916" s="72"/>
    </row>
    <row r="5917" spans="3:4" x14ac:dyDescent="0.3">
      <c r="C5917" s="71"/>
      <c r="D5917" s="72"/>
    </row>
    <row r="5918" spans="3:4" x14ac:dyDescent="0.3">
      <c r="C5918" s="71"/>
      <c r="D5918" s="72"/>
    </row>
    <row r="5919" spans="3:4" x14ac:dyDescent="0.3">
      <c r="C5919" s="71"/>
      <c r="D5919" s="72"/>
    </row>
    <row r="5920" spans="3:4" x14ac:dyDescent="0.3">
      <c r="C5920" s="71"/>
      <c r="D5920" s="72"/>
    </row>
    <row r="5921" spans="3:4" x14ac:dyDescent="0.3">
      <c r="C5921" s="71"/>
      <c r="D5921" s="72"/>
    </row>
    <row r="5922" spans="3:4" x14ac:dyDescent="0.3">
      <c r="C5922" s="71"/>
      <c r="D5922" s="72"/>
    </row>
    <row r="5923" spans="3:4" x14ac:dyDescent="0.3">
      <c r="C5923" s="71"/>
      <c r="D5923" s="72"/>
    </row>
    <row r="5924" spans="3:4" x14ac:dyDescent="0.3">
      <c r="C5924" s="71"/>
      <c r="D5924" s="72"/>
    </row>
    <row r="5925" spans="3:4" x14ac:dyDescent="0.3">
      <c r="C5925" s="71"/>
      <c r="D5925" s="72"/>
    </row>
    <row r="5926" spans="3:4" x14ac:dyDescent="0.3">
      <c r="C5926" s="71"/>
      <c r="D5926" s="72"/>
    </row>
    <row r="5927" spans="3:4" x14ac:dyDescent="0.3">
      <c r="C5927" s="71"/>
      <c r="D5927" s="72"/>
    </row>
    <row r="5928" spans="3:4" x14ac:dyDescent="0.3">
      <c r="C5928" s="71"/>
      <c r="D5928" s="72"/>
    </row>
    <row r="5929" spans="3:4" x14ac:dyDescent="0.3">
      <c r="C5929" s="71"/>
      <c r="D5929" s="72"/>
    </row>
    <row r="5930" spans="3:4" x14ac:dyDescent="0.3">
      <c r="C5930" s="71"/>
      <c r="D5930" s="72"/>
    </row>
    <row r="5931" spans="3:4" x14ac:dyDescent="0.3">
      <c r="C5931" s="71"/>
      <c r="D5931" s="72"/>
    </row>
    <row r="5932" spans="3:4" x14ac:dyDescent="0.3">
      <c r="C5932" s="71"/>
      <c r="D5932" s="72"/>
    </row>
    <row r="5933" spans="3:4" x14ac:dyDescent="0.3">
      <c r="C5933" s="71"/>
      <c r="D5933" s="72"/>
    </row>
    <row r="5934" spans="3:4" x14ac:dyDescent="0.3">
      <c r="C5934" s="71"/>
      <c r="D5934" s="72"/>
    </row>
    <row r="5935" spans="3:4" x14ac:dyDescent="0.3">
      <c r="C5935" s="71"/>
      <c r="D5935" s="72"/>
    </row>
    <row r="5936" spans="3:4" x14ac:dyDescent="0.3">
      <c r="C5936" s="71"/>
      <c r="D5936" s="72"/>
    </row>
    <row r="5937" spans="3:4" x14ac:dyDescent="0.3">
      <c r="C5937" s="71"/>
      <c r="D5937" s="72"/>
    </row>
    <row r="5938" spans="3:4" x14ac:dyDescent="0.3">
      <c r="C5938" s="71"/>
      <c r="D5938" s="72"/>
    </row>
    <row r="5939" spans="3:4" x14ac:dyDescent="0.3">
      <c r="C5939" s="71"/>
      <c r="D5939" s="72"/>
    </row>
    <row r="5940" spans="3:4" x14ac:dyDescent="0.3">
      <c r="C5940" s="71"/>
      <c r="D5940" s="72"/>
    </row>
    <row r="5941" spans="3:4" x14ac:dyDescent="0.3">
      <c r="C5941" s="71"/>
      <c r="D5941" s="72"/>
    </row>
    <row r="5942" spans="3:4" x14ac:dyDescent="0.3">
      <c r="C5942" s="71"/>
      <c r="D5942" s="72"/>
    </row>
    <row r="5943" spans="3:4" x14ac:dyDescent="0.3">
      <c r="C5943" s="71"/>
      <c r="D5943" s="72"/>
    </row>
    <row r="5944" spans="3:4" x14ac:dyDescent="0.3">
      <c r="C5944" s="71"/>
      <c r="D5944" s="72"/>
    </row>
    <row r="5945" spans="3:4" x14ac:dyDescent="0.3">
      <c r="C5945" s="71"/>
      <c r="D5945" s="72"/>
    </row>
    <row r="5946" spans="3:4" x14ac:dyDescent="0.3">
      <c r="C5946" s="71"/>
      <c r="D5946" s="72"/>
    </row>
    <row r="5947" spans="3:4" x14ac:dyDescent="0.3">
      <c r="C5947" s="71"/>
      <c r="D5947" s="72"/>
    </row>
    <row r="5948" spans="3:4" x14ac:dyDescent="0.3">
      <c r="C5948" s="71"/>
      <c r="D5948" s="72"/>
    </row>
    <row r="5949" spans="3:4" x14ac:dyDescent="0.3">
      <c r="C5949" s="71"/>
      <c r="D5949" s="72"/>
    </row>
    <row r="5950" spans="3:4" x14ac:dyDescent="0.3">
      <c r="C5950" s="71"/>
      <c r="D5950" s="72"/>
    </row>
    <row r="5951" spans="3:4" x14ac:dyDescent="0.3">
      <c r="C5951" s="71"/>
      <c r="D5951" s="72"/>
    </row>
    <row r="5952" spans="3:4" x14ac:dyDescent="0.3">
      <c r="C5952" s="71"/>
      <c r="D5952" s="72"/>
    </row>
    <row r="5953" spans="3:4" x14ac:dyDescent="0.3">
      <c r="C5953" s="71"/>
      <c r="D5953" s="72"/>
    </row>
    <row r="5954" spans="3:4" x14ac:dyDescent="0.3">
      <c r="C5954" s="71"/>
      <c r="D5954" s="72"/>
    </row>
    <row r="5955" spans="3:4" x14ac:dyDescent="0.3">
      <c r="C5955" s="71"/>
      <c r="D5955" s="72"/>
    </row>
    <row r="5956" spans="3:4" x14ac:dyDescent="0.3">
      <c r="C5956" s="71"/>
      <c r="D5956" s="72"/>
    </row>
    <row r="5957" spans="3:4" x14ac:dyDescent="0.3">
      <c r="C5957" s="71"/>
      <c r="D5957" s="72"/>
    </row>
    <row r="5958" spans="3:4" x14ac:dyDescent="0.3">
      <c r="C5958" s="71"/>
      <c r="D5958" s="72"/>
    </row>
    <row r="5959" spans="3:4" x14ac:dyDescent="0.3">
      <c r="C5959" s="71"/>
      <c r="D5959" s="72"/>
    </row>
    <row r="5960" spans="3:4" x14ac:dyDescent="0.3">
      <c r="C5960" s="71"/>
      <c r="D5960" s="72"/>
    </row>
    <row r="5961" spans="3:4" x14ac:dyDescent="0.3">
      <c r="C5961" s="71"/>
      <c r="D5961" s="72"/>
    </row>
    <row r="5962" spans="3:4" x14ac:dyDescent="0.3">
      <c r="C5962" s="71"/>
      <c r="D5962" s="72"/>
    </row>
    <row r="5963" spans="3:4" x14ac:dyDescent="0.3">
      <c r="C5963" s="71"/>
      <c r="D5963" s="72"/>
    </row>
    <row r="5964" spans="3:4" x14ac:dyDescent="0.3">
      <c r="C5964" s="71"/>
      <c r="D5964" s="72"/>
    </row>
    <row r="5965" spans="3:4" x14ac:dyDescent="0.3">
      <c r="C5965" s="71"/>
      <c r="D5965" s="72"/>
    </row>
    <row r="5966" spans="3:4" x14ac:dyDescent="0.3">
      <c r="C5966" s="71"/>
      <c r="D5966" s="72"/>
    </row>
    <row r="5967" spans="3:4" x14ac:dyDescent="0.3">
      <c r="C5967" s="71"/>
      <c r="D5967" s="72"/>
    </row>
    <row r="5968" spans="3:4" x14ac:dyDescent="0.3">
      <c r="C5968" s="71"/>
      <c r="D5968" s="72"/>
    </row>
    <row r="5969" spans="3:4" x14ac:dyDescent="0.3">
      <c r="C5969" s="71"/>
      <c r="D5969" s="72"/>
    </row>
    <row r="5970" spans="3:4" x14ac:dyDescent="0.3">
      <c r="C5970" s="71"/>
      <c r="D5970" s="72"/>
    </row>
    <row r="5971" spans="3:4" x14ac:dyDescent="0.3">
      <c r="C5971" s="71"/>
      <c r="D5971" s="72"/>
    </row>
    <row r="5972" spans="3:4" x14ac:dyDescent="0.3">
      <c r="C5972" s="71"/>
      <c r="D5972" s="72"/>
    </row>
    <row r="5973" spans="3:4" x14ac:dyDescent="0.3">
      <c r="C5973" s="71"/>
      <c r="D5973" s="72"/>
    </row>
    <row r="5974" spans="3:4" x14ac:dyDescent="0.3">
      <c r="C5974" s="71"/>
      <c r="D5974" s="72"/>
    </row>
    <row r="5975" spans="3:4" x14ac:dyDescent="0.3">
      <c r="C5975" s="71"/>
      <c r="D5975" s="72"/>
    </row>
    <row r="5976" spans="3:4" x14ac:dyDescent="0.3">
      <c r="C5976" s="71"/>
      <c r="D5976" s="72"/>
    </row>
    <row r="5977" spans="3:4" x14ac:dyDescent="0.3">
      <c r="C5977" s="71"/>
      <c r="D5977" s="72"/>
    </row>
    <row r="5978" spans="3:4" x14ac:dyDescent="0.3">
      <c r="C5978" s="71"/>
      <c r="D5978" s="72"/>
    </row>
    <row r="5979" spans="3:4" x14ac:dyDescent="0.3">
      <c r="C5979" s="71"/>
      <c r="D5979" s="72"/>
    </row>
    <row r="5980" spans="3:4" x14ac:dyDescent="0.3">
      <c r="C5980" s="71"/>
      <c r="D5980" s="72"/>
    </row>
    <row r="5981" spans="3:4" x14ac:dyDescent="0.3">
      <c r="C5981" s="71"/>
      <c r="D5981" s="72"/>
    </row>
    <row r="5982" spans="3:4" x14ac:dyDescent="0.3">
      <c r="C5982" s="71"/>
      <c r="D5982" s="72"/>
    </row>
    <row r="5983" spans="3:4" x14ac:dyDescent="0.3">
      <c r="C5983" s="71"/>
      <c r="D5983" s="72"/>
    </row>
    <row r="5984" spans="3:4" x14ac:dyDescent="0.3">
      <c r="C5984" s="71"/>
      <c r="D5984" s="72"/>
    </row>
    <row r="5985" spans="3:4" x14ac:dyDescent="0.3">
      <c r="C5985" s="71"/>
      <c r="D5985" s="72"/>
    </row>
    <row r="5986" spans="3:4" x14ac:dyDescent="0.3">
      <c r="C5986" s="71"/>
      <c r="D5986" s="72"/>
    </row>
    <row r="5987" spans="3:4" x14ac:dyDescent="0.3">
      <c r="C5987" s="71"/>
      <c r="D5987" s="72"/>
    </row>
    <row r="5988" spans="3:4" x14ac:dyDescent="0.3">
      <c r="C5988" s="71"/>
      <c r="D5988" s="72"/>
    </row>
    <row r="5989" spans="3:4" x14ac:dyDescent="0.3">
      <c r="C5989" s="71"/>
      <c r="D5989" s="72"/>
    </row>
    <row r="5990" spans="3:4" x14ac:dyDescent="0.3">
      <c r="C5990" s="71"/>
      <c r="D5990" s="72"/>
    </row>
    <row r="5991" spans="3:4" x14ac:dyDescent="0.3">
      <c r="C5991" s="71"/>
      <c r="D5991" s="72"/>
    </row>
    <row r="5992" spans="3:4" x14ac:dyDescent="0.3">
      <c r="C5992" s="71"/>
      <c r="D5992" s="72"/>
    </row>
    <row r="5993" spans="3:4" x14ac:dyDescent="0.3">
      <c r="C5993" s="71"/>
      <c r="D5993" s="72"/>
    </row>
    <row r="5994" spans="3:4" x14ac:dyDescent="0.3">
      <c r="C5994" s="71"/>
      <c r="D5994" s="72"/>
    </row>
    <row r="5995" spans="3:4" x14ac:dyDescent="0.3">
      <c r="C5995" s="71"/>
      <c r="D5995" s="72"/>
    </row>
    <row r="5996" spans="3:4" x14ac:dyDescent="0.3">
      <c r="C5996" s="71"/>
      <c r="D5996" s="72"/>
    </row>
    <row r="5997" spans="3:4" x14ac:dyDescent="0.3">
      <c r="C5997" s="71"/>
      <c r="D5997" s="72"/>
    </row>
    <row r="5998" spans="3:4" x14ac:dyDescent="0.3">
      <c r="C5998" s="71"/>
      <c r="D5998" s="72"/>
    </row>
    <row r="5999" spans="3:4" x14ac:dyDescent="0.3">
      <c r="C5999" s="71"/>
      <c r="D5999" s="72"/>
    </row>
    <row r="6000" spans="3:4" x14ac:dyDescent="0.3">
      <c r="C6000" s="71"/>
      <c r="D6000" s="72"/>
    </row>
    <row r="6001" spans="3:4" x14ac:dyDescent="0.3">
      <c r="C6001" s="71"/>
      <c r="D6001" s="72"/>
    </row>
    <row r="6002" spans="3:4" x14ac:dyDescent="0.3">
      <c r="C6002" s="71"/>
      <c r="D6002" s="72"/>
    </row>
    <row r="6003" spans="3:4" x14ac:dyDescent="0.3">
      <c r="C6003" s="71"/>
      <c r="D6003" s="72"/>
    </row>
    <row r="6004" spans="3:4" x14ac:dyDescent="0.3">
      <c r="C6004" s="71"/>
      <c r="D6004" s="72"/>
    </row>
    <row r="6005" spans="3:4" x14ac:dyDescent="0.3">
      <c r="C6005" s="71"/>
      <c r="D6005" s="72"/>
    </row>
    <row r="6006" spans="3:4" x14ac:dyDescent="0.3">
      <c r="C6006" s="71"/>
      <c r="D6006" s="72"/>
    </row>
    <row r="6007" spans="3:4" x14ac:dyDescent="0.3">
      <c r="C6007" s="71"/>
      <c r="D6007" s="72"/>
    </row>
    <row r="6008" spans="3:4" x14ac:dyDescent="0.3">
      <c r="C6008" s="71"/>
      <c r="D6008" s="72"/>
    </row>
    <row r="6009" spans="3:4" x14ac:dyDescent="0.3">
      <c r="C6009" s="71"/>
      <c r="D6009" s="72"/>
    </row>
    <row r="6010" spans="3:4" x14ac:dyDescent="0.3">
      <c r="C6010" s="71"/>
      <c r="D6010" s="72"/>
    </row>
    <row r="6011" spans="3:4" x14ac:dyDescent="0.3">
      <c r="C6011" s="71"/>
      <c r="D6011" s="72"/>
    </row>
    <row r="6012" spans="3:4" x14ac:dyDescent="0.3">
      <c r="C6012" s="71"/>
      <c r="D6012" s="72"/>
    </row>
    <row r="6013" spans="3:4" x14ac:dyDescent="0.3">
      <c r="C6013" s="71"/>
      <c r="D6013" s="72"/>
    </row>
    <row r="6014" spans="3:4" x14ac:dyDescent="0.3">
      <c r="C6014" s="71"/>
      <c r="D6014" s="72"/>
    </row>
    <row r="6015" spans="3:4" x14ac:dyDescent="0.3">
      <c r="C6015" s="71"/>
      <c r="D6015" s="72"/>
    </row>
    <row r="6016" spans="3:4" x14ac:dyDescent="0.3">
      <c r="C6016" s="71"/>
      <c r="D6016" s="72"/>
    </row>
    <row r="6017" spans="3:4" x14ac:dyDescent="0.3">
      <c r="C6017" s="71"/>
      <c r="D6017" s="72"/>
    </row>
    <row r="6018" spans="3:4" x14ac:dyDescent="0.3">
      <c r="C6018" s="71"/>
      <c r="D6018" s="72"/>
    </row>
    <row r="6019" spans="3:4" x14ac:dyDescent="0.3">
      <c r="C6019" s="71"/>
      <c r="D6019" s="72"/>
    </row>
    <row r="6020" spans="3:4" x14ac:dyDescent="0.3">
      <c r="C6020" s="71"/>
      <c r="D6020" s="72"/>
    </row>
    <row r="6021" spans="3:4" x14ac:dyDescent="0.3">
      <c r="C6021" s="71"/>
      <c r="D6021" s="72"/>
    </row>
    <row r="6022" spans="3:4" x14ac:dyDescent="0.3">
      <c r="C6022" s="71"/>
      <c r="D6022" s="72"/>
    </row>
    <row r="6023" spans="3:4" x14ac:dyDescent="0.3">
      <c r="C6023" s="71"/>
      <c r="D6023" s="72"/>
    </row>
    <row r="6024" spans="3:4" x14ac:dyDescent="0.3">
      <c r="C6024" s="71"/>
      <c r="D6024" s="72"/>
    </row>
    <row r="6025" spans="3:4" x14ac:dyDescent="0.3">
      <c r="C6025" s="71"/>
      <c r="D6025" s="72"/>
    </row>
    <row r="6026" spans="3:4" x14ac:dyDescent="0.3">
      <c r="C6026" s="71"/>
      <c r="D6026" s="72"/>
    </row>
    <row r="6027" spans="3:4" x14ac:dyDescent="0.3">
      <c r="C6027" s="71"/>
      <c r="D6027" s="72"/>
    </row>
    <row r="6028" spans="3:4" x14ac:dyDescent="0.3">
      <c r="C6028" s="71"/>
      <c r="D6028" s="72"/>
    </row>
    <row r="6029" spans="3:4" x14ac:dyDescent="0.3">
      <c r="C6029" s="71"/>
      <c r="D6029" s="72"/>
    </row>
    <row r="6030" spans="3:4" x14ac:dyDescent="0.3">
      <c r="C6030" s="71"/>
      <c r="D6030" s="72"/>
    </row>
    <row r="6031" spans="3:4" x14ac:dyDescent="0.3">
      <c r="C6031" s="71"/>
      <c r="D6031" s="72"/>
    </row>
    <row r="6032" spans="3:4" x14ac:dyDescent="0.3">
      <c r="C6032" s="71"/>
      <c r="D6032" s="72"/>
    </row>
    <row r="6033" spans="3:4" x14ac:dyDescent="0.3">
      <c r="C6033" s="71"/>
      <c r="D6033" s="72"/>
    </row>
    <row r="6034" spans="3:4" x14ac:dyDescent="0.3">
      <c r="C6034" s="71"/>
      <c r="D6034" s="72"/>
    </row>
    <row r="6035" spans="3:4" x14ac:dyDescent="0.3">
      <c r="C6035" s="71"/>
      <c r="D6035" s="72"/>
    </row>
    <row r="6036" spans="3:4" x14ac:dyDescent="0.3">
      <c r="C6036" s="71"/>
      <c r="D6036" s="72"/>
    </row>
    <row r="6037" spans="3:4" x14ac:dyDescent="0.3">
      <c r="C6037" s="71"/>
      <c r="D6037" s="72"/>
    </row>
    <row r="6038" spans="3:4" x14ac:dyDescent="0.3">
      <c r="C6038" s="71"/>
      <c r="D6038" s="72"/>
    </row>
    <row r="6039" spans="3:4" x14ac:dyDescent="0.3">
      <c r="C6039" s="71"/>
      <c r="D6039" s="72"/>
    </row>
    <row r="6040" spans="3:4" x14ac:dyDescent="0.3">
      <c r="C6040" s="71"/>
      <c r="D6040" s="72"/>
    </row>
    <row r="6041" spans="3:4" x14ac:dyDescent="0.3">
      <c r="C6041" s="71"/>
      <c r="D6041" s="72"/>
    </row>
    <row r="6042" spans="3:4" x14ac:dyDescent="0.3">
      <c r="C6042" s="71"/>
      <c r="D6042" s="72"/>
    </row>
    <row r="6043" spans="3:4" x14ac:dyDescent="0.3">
      <c r="C6043" s="71"/>
      <c r="D6043" s="72"/>
    </row>
    <row r="6044" spans="3:4" x14ac:dyDescent="0.3">
      <c r="C6044" s="71"/>
      <c r="D6044" s="72"/>
    </row>
    <row r="6045" spans="3:4" x14ac:dyDescent="0.3">
      <c r="C6045" s="71"/>
      <c r="D6045" s="72"/>
    </row>
    <row r="6046" spans="3:4" x14ac:dyDescent="0.3">
      <c r="C6046" s="71"/>
      <c r="D6046" s="72"/>
    </row>
    <row r="6047" spans="3:4" x14ac:dyDescent="0.3">
      <c r="C6047" s="71"/>
      <c r="D6047" s="72"/>
    </row>
    <row r="6048" spans="3:4" x14ac:dyDescent="0.3">
      <c r="C6048" s="71"/>
      <c r="D6048" s="72"/>
    </row>
    <row r="6049" spans="3:4" x14ac:dyDescent="0.3">
      <c r="C6049" s="71"/>
      <c r="D6049" s="72"/>
    </row>
    <row r="6050" spans="3:4" x14ac:dyDescent="0.3">
      <c r="C6050" s="71"/>
      <c r="D6050" s="72"/>
    </row>
    <row r="6051" spans="3:4" x14ac:dyDescent="0.3">
      <c r="C6051" s="71"/>
      <c r="D6051" s="72"/>
    </row>
    <row r="6052" spans="3:4" x14ac:dyDescent="0.3">
      <c r="C6052" s="71"/>
      <c r="D6052" s="72"/>
    </row>
    <row r="6053" spans="3:4" x14ac:dyDescent="0.3">
      <c r="C6053" s="71"/>
      <c r="D6053" s="72"/>
    </row>
    <row r="6054" spans="3:4" x14ac:dyDescent="0.3">
      <c r="C6054" s="71"/>
      <c r="D6054" s="72"/>
    </row>
    <row r="6055" spans="3:4" x14ac:dyDescent="0.3">
      <c r="C6055" s="71"/>
      <c r="D6055" s="72"/>
    </row>
    <row r="6056" spans="3:4" x14ac:dyDescent="0.3">
      <c r="C6056" s="71"/>
      <c r="D6056" s="72"/>
    </row>
    <row r="6057" spans="3:4" x14ac:dyDescent="0.3">
      <c r="C6057" s="71"/>
      <c r="D6057" s="72"/>
    </row>
    <row r="6058" spans="3:4" x14ac:dyDescent="0.3">
      <c r="C6058" s="71"/>
      <c r="D6058" s="72"/>
    </row>
    <row r="6059" spans="3:4" x14ac:dyDescent="0.3">
      <c r="C6059" s="71"/>
      <c r="D6059" s="72"/>
    </row>
    <row r="6060" spans="3:4" x14ac:dyDescent="0.3">
      <c r="C6060" s="71"/>
      <c r="D6060" s="72"/>
    </row>
    <row r="6061" spans="3:4" x14ac:dyDescent="0.3">
      <c r="C6061" s="71"/>
      <c r="D6061" s="72"/>
    </row>
    <row r="6062" spans="3:4" x14ac:dyDescent="0.3">
      <c r="C6062" s="71"/>
      <c r="D6062" s="72"/>
    </row>
    <row r="6063" spans="3:4" x14ac:dyDescent="0.3">
      <c r="C6063" s="71"/>
      <c r="D6063" s="72"/>
    </row>
    <row r="6064" spans="3:4" x14ac:dyDescent="0.3">
      <c r="C6064" s="71"/>
      <c r="D6064" s="72"/>
    </row>
    <row r="6065" spans="3:4" x14ac:dyDescent="0.3">
      <c r="C6065" s="71"/>
      <c r="D6065" s="72"/>
    </row>
    <row r="6066" spans="3:4" x14ac:dyDescent="0.3">
      <c r="C6066" s="71"/>
      <c r="D6066" s="72"/>
    </row>
    <row r="6067" spans="3:4" x14ac:dyDescent="0.3">
      <c r="C6067" s="71"/>
      <c r="D6067" s="72"/>
    </row>
    <row r="6068" spans="3:4" x14ac:dyDescent="0.3">
      <c r="C6068" s="71"/>
      <c r="D6068" s="72"/>
    </row>
    <row r="6069" spans="3:4" x14ac:dyDescent="0.3">
      <c r="C6069" s="71"/>
      <c r="D6069" s="72"/>
    </row>
    <row r="6070" spans="3:4" x14ac:dyDescent="0.3">
      <c r="C6070" s="71"/>
      <c r="D6070" s="72"/>
    </row>
    <row r="6071" spans="3:4" x14ac:dyDescent="0.3">
      <c r="C6071" s="71"/>
      <c r="D6071" s="72"/>
    </row>
    <row r="6072" spans="3:4" x14ac:dyDescent="0.3">
      <c r="C6072" s="71"/>
      <c r="D6072" s="72"/>
    </row>
    <row r="6073" spans="3:4" x14ac:dyDescent="0.3">
      <c r="C6073" s="71"/>
      <c r="D6073" s="72"/>
    </row>
    <row r="6074" spans="3:4" x14ac:dyDescent="0.3">
      <c r="C6074" s="71"/>
      <c r="D6074" s="72"/>
    </row>
    <row r="6075" spans="3:4" x14ac:dyDescent="0.3">
      <c r="C6075" s="71"/>
      <c r="D6075" s="72"/>
    </row>
    <row r="6076" spans="3:4" x14ac:dyDescent="0.3">
      <c r="C6076" s="71"/>
      <c r="D6076" s="72"/>
    </row>
    <row r="6077" spans="3:4" x14ac:dyDescent="0.3">
      <c r="C6077" s="71"/>
      <c r="D6077" s="72"/>
    </row>
    <row r="6078" spans="3:4" x14ac:dyDescent="0.3">
      <c r="C6078" s="71"/>
      <c r="D6078" s="72"/>
    </row>
    <row r="6079" spans="3:4" x14ac:dyDescent="0.3">
      <c r="C6079" s="71"/>
      <c r="D6079" s="72"/>
    </row>
    <row r="6080" spans="3:4" x14ac:dyDescent="0.3">
      <c r="C6080" s="71"/>
      <c r="D6080" s="72"/>
    </row>
    <row r="6081" spans="3:4" x14ac:dyDescent="0.3">
      <c r="C6081" s="71"/>
      <c r="D6081" s="72"/>
    </row>
    <row r="6082" spans="3:4" x14ac:dyDescent="0.3">
      <c r="C6082" s="71"/>
      <c r="D6082" s="72"/>
    </row>
    <row r="6083" spans="3:4" x14ac:dyDescent="0.3">
      <c r="C6083" s="71"/>
      <c r="D6083" s="72"/>
    </row>
    <row r="6084" spans="3:4" x14ac:dyDescent="0.3">
      <c r="C6084" s="71"/>
      <c r="D6084" s="72"/>
    </row>
    <row r="6085" spans="3:4" x14ac:dyDescent="0.3">
      <c r="C6085" s="71"/>
      <c r="D6085" s="72"/>
    </row>
    <row r="6086" spans="3:4" x14ac:dyDescent="0.3">
      <c r="C6086" s="71"/>
      <c r="D6086" s="72"/>
    </row>
    <row r="6087" spans="3:4" x14ac:dyDescent="0.3">
      <c r="C6087" s="71"/>
      <c r="D6087" s="72"/>
    </row>
    <row r="6088" spans="3:4" x14ac:dyDescent="0.3">
      <c r="C6088" s="71"/>
      <c r="D6088" s="72"/>
    </row>
    <row r="6089" spans="3:4" x14ac:dyDescent="0.3">
      <c r="C6089" s="71"/>
      <c r="D6089" s="72"/>
    </row>
    <row r="6090" spans="3:4" x14ac:dyDescent="0.3">
      <c r="C6090" s="71"/>
      <c r="D6090" s="72"/>
    </row>
    <row r="6091" spans="3:4" x14ac:dyDescent="0.3">
      <c r="C6091" s="71"/>
      <c r="D6091" s="72"/>
    </row>
    <row r="6092" spans="3:4" x14ac:dyDescent="0.3">
      <c r="C6092" s="71"/>
      <c r="D6092" s="72"/>
    </row>
    <row r="6093" spans="3:4" x14ac:dyDescent="0.3">
      <c r="C6093" s="71"/>
      <c r="D6093" s="72"/>
    </row>
    <row r="6094" spans="3:4" x14ac:dyDescent="0.3">
      <c r="C6094" s="71"/>
      <c r="D6094" s="72"/>
    </row>
    <row r="6095" spans="3:4" x14ac:dyDescent="0.3">
      <c r="C6095" s="71"/>
      <c r="D6095" s="72"/>
    </row>
    <row r="6096" spans="3:4" x14ac:dyDescent="0.3">
      <c r="C6096" s="71"/>
      <c r="D6096" s="72"/>
    </row>
    <row r="6097" spans="3:4" x14ac:dyDescent="0.3">
      <c r="C6097" s="71"/>
      <c r="D6097" s="72"/>
    </row>
    <row r="6098" spans="3:4" x14ac:dyDescent="0.3">
      <c r="C6098" s="71"/>
      <c r="D6098" s="72"/>
    </row>
    <row r="6099" spans="3:4" x14ac:dyDescent="0.3">
      <c r="C6099" s="71"/>
      <c r="D6099" s="72"/>
    </row>
    <row r="6100" spans="3:4" x14ac:dyDescent="0.3">
      <c r="C6100" s="71"/>
      <c r="D6100" s="72"/>
    </row>
    <row r="6101" spans="3:4" x14ac:dyDescent="0.3">
      <c r="C6101" s="71"/>
      <c r="D6101" s="72"/>
    </row>
    <row r="6102" spans="3:4" x14ac:dyDescent="0.3">
      <c r="C6102" s="71"/>
      <c r="D6102" s="72"/>
    </row>
    <row r="6103" spans="3:4" x14ac:dyDescent="0.3">
      <c r="C6103" s="71"/>
      <c r="D6103" s="72"/>
    </row>
    <row r="6104" spans="3:4" x14ac:dyDescent="0.3">
      <c r="C6104" s="71"/>
      <c r="D6104" s="72"/>
    </row>
    <row r="6105" spans="3:4" x14ac:dyDescent="0.3">
      <c r="C6105" s="71"/>
      <c r="D6105" s="72"/>
    </row>
    <row r="6106" spans="3:4" x14ac:dyDescent="0.3">
      <c r="C6106" s="71"/>
      <c r="D6106" s="72"/>
    </row>
    <row r="6107" spans="3:4" x14ac:dyDescent="0.3">
      <c r="C6107" s="71"/>
      <c r="D6107" s="72"/>
    </row>
    <row r="6108" spans="3:4" x14ac:dyDescent="0.3">
      <c r="C6108" s="71"/>
      <c r="D6108" s="72"/>
    </row>
    <row r="6109" spans="3:4" x14ac:dyDescent="0.3">
      <c r="C6109" s="71"/>
      <c r="D6109" s="72"/>
    </row>
    <row r="6110" spans="3:4" x14ac:dyDescent="0.3">
      <c r="C6110" s="71"/>
      <c r="D6110" s="72"/>
    </row>
    <row r="6111" spans="3:4" x14ac:dyDescent="0.3">
      <c r="C6111" s="71"/>
      <c r="D6111" s="72"/>
    </row>
    <row r="6112" spans="3:4" x14ac:dyDescent="0.3">
      <c r="C6112" s="71"/>
      <c r="D6112" s="72"/>
    </row>
    <row r="6113" spans="3:4" x14ac:dyDescent="0.3">
      <c r="C6113" s="71"/>
      <c r="D6113" s="72"/>
    </row>
    <row r="6114" spans="3:4" x14ac:dyDescent="0.3">
      <c r="C6114" s="71"/>
      <c r="D6114" s="72"/>
    </row>
    <row r="6115" spans="3:4" x14ac:dyDescent="0.3">
      <c r="C6115" s="71"/>
      <c r="D6115" s="72"/>
    </row>
    <row r="6116" spans="3:4" x14ac:dyDescent="0.3">
      <c r="C6116" s="71"/>
      <c r="D6116" s="72"/>
    </row>
    <row r="6117" spans="3:4" x14ac:dyDescent="0.3">
      <c r="C6117" s="71"/>
      <c r="D6117" s="72"/>
    </row>
    <row r="6118" spans="3:4" x14ac:dyDescent="0.3">
      <c r="C6118" s="71"/>
      <c r="D6118" s="72"/>
    </row>
    <row r="6119" spans="3:4" x14ac:dyDescent="0.3">
      <c r="C6119" s="71"/>
      <c r="D6119" s="72"/>
    </row>
    <row r="6120" spans="3:4" x14ac:dyDescent="0.3">
      <c r="C6120" s="71"/>
      <c r="D6120" s="72"/>
    </row>
    <row r="6121" spans="3:4" x14ac:dyDescent="0.3">
      <c r="C6121" s="71"/>
      <c r="D6121" s="72"/>
    </row>
    <row r="6122" spans="3:4" x14ac:dyDescent="0.3">
      <c r="C6122" s="71"/>
      <c r="D6122" s="72"/>
    </row>
    <row r="6123" spans="3:4" x14ac:dyDescent="0.3">
      <c r="C6123" s="71"/>
      <c r="D6123" s="72"/>
    </row>
    <row r="6124" spans="3:4" x14ac:dyDescent="0.3">
      <c r="C6124" s="71"/>
      <c r="D6124" s="72"/>
    </row>
    <row r="6125" spans="3:4" x14ac:dyDescent="0.3">
      <c r="C6125" s="71"/>
      <c r="D6125" s="72"/>
    </row>
    <row r="6126" spans="3:4" x14ac:dyDescent="0.3">
      <c r="C6126" s="71"/>
      <c r="D6126" s="72"/>
    </row>
    <row r="6127" spans="3:4" x14ac:dyDescent="0.3">
      <c r="C6127" s="71"/>
      <c r="D6127" s="72"/>
    </row>
    <row r="6128" spans="3:4" x14ac:dyDescent="0.3">
      <c r="C6128" s="71"/>
      <c r="D6128" s="72"/>
    </row>
    <row r="6129" spans="3:4" x14ac:dyDescent="0.3">
      <c r="C6129" s="71"/>
      <c r="D6129" s="72"/>
    </row>
    <row r="6130" spans="3:4" x14ac:dyDescent="0.3">
      <c r="C6130" s="71"/>
      <c r="D6130" s="72"/>
    </row>
    <row r="6131" spans="3:4" x14ac:dyDescent="0.3">
      <c r="C6131" s="71"/>
      <c r="D6131" s="72"/>
    </row>
    <row r="6132" spans="3:4" x14ac:dyDescent="0.3">
      <c r="C6132" s="71"/>
      <c r="D6132" s="72"/>
    </row>
    <row r="6133" spans="3:4" x14ac:dyDescent="0.3">
      <c r="C6133" s="71"/>
      <c r="D6133" s="72"/>
    </row>
    <row r="6134" spans="3:4" x14ac:dyDescent="0.3">
      <c r="C6134" s="71"/>
      <c r="D6134" s="72"/>
    </row>
    <row r="6135" spans="3:4" x14ac:dyDescent="0.3">
      <c r="C6135" s="71"/>
      <c r="D6135" s="72"/>
    </row>
    <row r="6136" spans="3:4" x14ac:dyDescent="0.3">
      <c r="C6136" s="71"/>
      <c r="D6136" s="72"/>
    </row>
    <row r="6137" spans="3:4" x14ac:dyDescent="0.3">
      <c r="C6137" s="71"/>
      <c r="D6137" s="72"/>
    </row>
    <row r="6138" spans="3:4" x14ac:dyDescent="0.3">
      <c r="C6138" s="71"/>
      <c r="D6138" s="72"/>
    </row>
    <row r="6139" spans="3:4" x14ac:dyDescent="0.3">
      <c r="C6139" s="71"/>
      <c r="D6139" s="72"/>
    </row>
    <row r="6140" spans="3:4" x14ac:dyDescent="0.3">
      <c r="C6140" s="71"/>
      <c r="D6140" s="72"/>
    </row>
    <row r="6141" spans="3:4" x14ac:dyDescent="0.3">
      <c r="C6141" s="71"/>
      <c r="D6141" s="72"/>
    </row>
    <row r="6142" spans="3:4" x14ac:dyDescent="0.3">
      <c r="C6142" s="71"/>
      <c r="D6142" s="72"/>
    </row>
    <row r="6143" spans="3:4" x14ac:dyDescent="0.3">
      <c r="C6143" s="71"/>
      <c r="D6143" s="72"/>
    </row>
    <row r="6144" spans="3:4" x14ac:dyDescent="0.3">
      <c r="C6144" s="71"/>
      <c r="D6144" s="72"/>
    </row>
    <row r="6145" spans="3:4" x14ac:dyDescent="0.3">
      <c r="C6145" s="71"/>
      <c r="D6145" s="72"/>
    </row>
    <row r="6146" spans="3:4" x14ac:dyDescent="0.3">
      <c r="C6146" s="71"/>
      <c r="D6146" s="72"/>
    </row>
    <row r="6147" spans="3:4" x14ac:dyDescent="0.3">
      <c r="C6147" s="71"/>
      <c r="D6147" s="72"/>
    </row>
    <row r="6148" spans="3:4" x14ac:dyDescent="0.3">
      <c r="C6148" s="71"/>
      <c r="D6148" s="72"/>
    </row>
    <row r="6149" spans="3:4" x14ac:dyDescent="0.3">
      <c r="C6149" s="71"/>
      <c r="D6149" s="72"/>
    </row>
    <row r="6150" spans="3:4" x14ac:dyDescent="0.3">
      <c r="C6150" s="71"/>
      <c r="D6150" s="72"/>
    </row>
    <row r="6151" spans="3:4" x14ac:dyDescent="0.3">
      <c r="C6151" s="71"/>
      <c r="D6151" s="72"/>
    </row>
    <row r="6152" spans="3:4" x14ac:dyDescent="0.3">
      <c r="C6152" s="71"/>
      <c r="D6152" s="72"/>
    </row>
    <row r="6153" spans="3:4" x14ac:dyDescent="0.3">
      <c r="C6153" s="71"/>
      <c r="D6153" s="72"/>
    </row>
    <row r="6154" spans="3:4" x14ac:dyDescent="0.3">
      <c r="C6154" s="71"/>
      <c r="D6154" s="72"/>
    </row>
    <row r="6155" spans="3:4" x14ac:dyDescent="0.3">
      <c r="C6155" s="71"/>
      <c r="D6155" s="72"/>
    </row>
    <row r="6156" spans="3:4" x14ac:dyDescent="0.3">
      <c r="C6156" s="71"/>
      <c r="D6156" s="72"/>
    </row>
    <row r="6157" spans="3:4" x14ac:dyDescent="0.3">
      <c r="C6157" s="71"/>
      <c r="D6157" s="72"/>
    </row>
    <row r="6158" spans="3:4" x14ac:dyDescent="0.3">
      <c r="C6158" s="71"/>
      <c r="D6158" s="72"/>
    </row>
    <row r="6159" spans="3:4" x14ac:dyDescent="0.3">
      <c r="C6159" s="71"/>
      <c r="D6159" s="72"/>
    </row>
    <row r="6160" spans="3:4" x14ac:dyDescent="0.3">
      <c r="C6160" s="71"/>
      <c r="D6160" s="72"/>
    </row>
    <row r="6161" spans="3:4" x14ac:dyDescent="0.3">
      <c r="C6161" s="71"/>
      <c r="D6161" s="72"/>
    </row>
    <row r="6162" spans="3:4" x14ac:dyDescent="0.3">
      <c r="C6162" s="71"/>
      <c r="D6162" s="72"/>
    </row>
    <row r="6163" spans="3:4" x14ac:dyDescent="0.3">
      <c r="C6163" s="71"/>
      <c r="D6163" s="72"/>
    </row>
    <row r="6164" spans="3:4" x14ac:dyDescent="0.3">
      <c r="C6164" s="71"/>
      <c r="D6164" s="72"/>
    </row>
    <row r="6165" spans="3:4" x14ac:dyDescent="0.3">
      <c r="C6165" s="71"/>
      <c r="D6165" s="72"/>
    </row>
    <row r="6166" spans="3:4" x14ac:dyDescent="0.3">
      <c r="C6166" s="71"/>
      <c r="D6166" s="72"/>
    </row>
    <row r="6167" spans="3:4" x14ac:dyDescent="0.3">
      <c r="C6167" s="71"/>
      <c r="D6167" s="72"/>
    </row>
    <row r="6168" spans="3:4" x14ac:dyDescent="0.3">
      <c r="C6168" s="71"/>
      <c r="D6168" s="72"/>
    </row>
    <row r="6169" spans="3:4" x14ac:dyDescent="0.3">
      <c r="C6169" s="71"/>
      <c r="D6169" s="72"/>
    </row>
    <row r="6170" spans="3:4" x14ac:dyDescent="0.3">
      <c r="C6170" s="71"/>
      <c r="D6170" s="72"/>
    </row>
    <row r="6171" spans="3:4" x14ac:dyDescent="0.3">
      <c r="C6171" s="71"/>
      <c r="D6171" s="72"/>
    </row>
    <row r="6172" spans="3:4" x14ac:dyDescent="0.3">
      <c r="C6172" s="71"/>
      <c r="D6172" s="72"/>
    </row>
    <row r="6173" spans="3:4" x14ac:dyDescent="0.3">
      <c r="C6173" s="71"/>
      <c r="D6173" s="72"/>
    </row>
    <row r="6174" spans="3:4" x14ac:dyDescent="0.3">
      <c r="C6174" s="71"/>
      <c r="D6174" s="72"/>
    </row>
    <row r="6175" spans="3:4" x14ac:dyDescent="0.3">
      <c r="C6175" s="71"/>
      <c r="D6175" s="72"/>
    </row>
    <row r="6176" spans="3:4" x14ac:dyDescent="0.3">
      <c r="C6176" s="71"/>
      <c r="D6176" s="72"/>
    </row>
    <row r="6177" spans="3:4" x14ac:dyDescent="0.3">
      <c r="C6177" s="71"/>
      <c r="D6177" s="72"/>
    </row>
    <row r="6178" spans="3:4" x14ac:dyDescent="0.3">
      <c r="C6178" s="71"/>
      <c r="D6178" s="72"/>
    </row>
    <row r="6179" spans="3:4" x14ac:dyDescent="0.3">
      <c r="C6179" s="71"/>
      <c r="D6179" s="72"/>
    </row>
    <row r="6180" spans="3:4" x14ac:dyDescent="0.3">
      <c r="C6180" s="71"/>
      <c r="D6180" s="72"/>
    </row>
    <row r="6181" spans="3:4" x14ac:dyDescent="0.3">
      <c r="C6181" s="71"/>
      <c r="D6181" s="72"/>
    </row>
    <row r="6182" spans="3:4" x14ac:dyDescent="0.3">
      <c r="C6182" s="71"/>
      <c r="D6182" s="72"/>
    </row>
    <row r="6183" spans="3:4" x14ac:dyDescent="0.3">
      <c r="C6183" s="71"/>
      <c r="D6183" s="72"/>
    </row>
    <row r="6184" spans="3:4" x14ac:dyDescent="0.3">
      <c r="C6184" s="71"/>
      <c r="D6184" s="72"/>
    </row>
    <row r="6185" spans="3:4" x14ac:dyDescent="0.3">
      <c r="C6185" s="71"/>
      <c r="D6185" s="72"/>
    </row>
    <row r="6186" spans="3:4" x14ac:dyDescent="0.3">
      <c r="C6186" s="71"/>
      <c r="D6186" s="72"/>
    </row>
    <row r="6187" spans="3:4" x14ac:dyDescent="0.3">
      <c r="C6187" s="71"/>
      <c r="D6187" s="72"/>
    </row>
    <row r="6188" spans="3:4" x14ac:dyDescent="0.3">
      <c r="C6188" s="71"/>
      <c r="D6188" s="72"/>
    </row>
    <row r="6189" spans="3:4" x14ac:dyDescent="0.3">
      <c r="C6189" s="71"/>
      <c r="D6189" s="72"/>
    </row>
    <row r="6190" spans="3:4" x14ac:dyDescent="0.3">
      <c r="C6190" s="71"/>
      <c r="D6190" s="72"/>
    </row>
    <row r="6191" spans="3:4" x14ac:dyDescent="0.3">
      <c r="C6191" s="71"/>
      <c r="D6191" s="72"/>
    </row>
    <row r="6192" spans="3:4" x14ac:dyDescent="0.3">
      <c r="C6192" s="71"/>
      <c r="D6192" s="72"/>
    </row>
    <row r="6193" spans="3:4" x14ac:dyDescent="0.3">
      <c r="C6193" s="71"/>
      <c r="D6193" s="72"/>
    </row>
    <row r="6194" spans="3:4" x14ac:dyDescent="0.3">
      <c r="C6194" s="71"/>
      <c r="D6194" s="72"/>
    </row>
    <row r="6195" spans="3:4" x14ac:dyDescent="0.3">
      <c r="C6195" s="71"/>
      <c r="D6195" s="72"/>
    </row>
    <row r="6196" spans="3:4" x14ac:dyDescent="0.3">
      <c r="C6196" s="71"/>
      <c r="D6196" s="72"/>
    </row>
    <row r="6197" spans="3:4" x14ac:dyDescent="0.3">
      <c r="C6197" s="71"/>
      <c r="D6197" s="72"/>
    </row>
    <row r="6198" spans="3:4" x14ac:dyDescent="0.3">
      <c r="C6198" s="71"/>
      <c r="D6198" s="72"/>
    </row>
    <row r="6199" spans="3:4" x14ac:dyDescent="0.3">
      <c r="C6199" s="71"/>
      <c r="D6199" s="72"/>
    </row>
    <row r="6200" spans="3:4" x14ac:dyDescent="0.3">
      <c r="C6200" s="71"/>
      <c r="D6200" s="72"/>
    </row>
    <row r="6201" spans="3:4" x14ac:dyDescent="0.3">
      <c r="C6201" s="71"/>
      <c r="D6201" s="72"/>
    </row>
    <row r="6202" spans="3:4" x14ac:dyDescent="0.3">
      <c r="C6202" s="71"/>
      <c r="D6202" s="72"/>
    </row>
    <row r="6203" spans="3:4" x14ac:dyDescent="0.3">
      <c r="C6203" s="71"/>
      <c r="D6203" s="72"/>
    </row>
    <row r="6204" spans="3:4" x14ac:dyDescent="0.3">
      <c r="C6204" s="71"/>
      <c r="D6204" s="72"/>
    </row>
    <row r="6205" spans="3:4" x14ac:dyDescent="0.3">
      <c r="C6205" s="71"/>
      <c r="D6205" s="72"/>
    </row>
    <row r="6206" spans="3:4" x14ac:dyDescent="0.3">
      <c r="C6206" s="71"/>
      <c r="D6206" s="72"/>
    </row>
    <row r="6207" spans="3:4" x14ac:dyDescent="0.3">
      <c r="C6207" s="71"/>
      <c r="D6207" s="72"/>
    </row>
    <row r="6208" spans="3:4" x14ac:dyDescent="0.3">
      <c r="C6208" s="71"/>
      <c r="D6208" s="72"/>
    </row>
    <row r="6209" spans="3:4" x14ac:dyDescent="0.3">
      <c r="C6209" s="71"/>
      <c r="D6209" s="72"/>
    </row>
    <row r="6210" spans="3:4" x14ac:dyDescent="0.3">
      <c r="C6210" s="71"/>
      <c r="D6210" s="72"/>
    </row>
    <row r="6211" spans="3:4" x14ac:dyDescent="0.3">
      <c r="C6211" s="71"/>
      <c r="D6211" s="72"/>
    </row>
    <row r="6212" spans="3:4" x14ac:dyDescent="0.3">
      <c r="C6212" s="71"/>
      <c r="D6212" s="72"/>
    </row>
    <row r="6213" spans="3:4" x14ac:dyDescent="0.3">
      <c r="C6213" s="71"/>
      <c r="D6213" s="72"/>
    </row>
    <row r="6214" spans="3:4" x14ac:dyDescent="0.3">
      <c r="C6214" s="71"/>
      <c r="D6214" s="72"/>
    </row>
    <row r="6215" spans="3:4" x14ac:dyDescent="0.3">
      <c r="C6215" s="71"/>
      <c r="D6215" s="72"/>
    </row>
    <row r="6216" spans="3:4" x14ac:dyDescent="0.3">
      <c r="C6216" s="71"/>
      <c r="D6216" s="72"/>
    </row>
    <row r="6217" spans="3:4" x14ac:dyDescent="0.3">
      <c r="C6217" s="71"/>
      <c r="D6217" s="72"/>
    </row>
    <row r="6218" spans="3:4" x14ac:dyDescent="0.3">
      <c r="C6218" s="71"/>
      <c r="D6218" s="72"/>
    </row>
    <row r="6219" spans="3:4" x14ac:dyDescent="0.3">
      <c r="C6219" s="71"/>
      <c r="D6219" s="72"/>
    </row>
    <row r="6220" spans="3:4" x14ac:dyDescent="0.3">
      <c r="C6220" s="71"/>
      <c r="D6220" s="72"/>
    </row>
    <row r="6221" spans="3:4" x14ac:dyDescent="0.3">
      <c r="C6221" s="71"/>
      <c r="D6221" s="72"/>
    </row>
    <row r="6222" spans="3:4" x14ac:dyDescent="0.3">
      <c r="C6222" s="71"/>
      <c r="D6222" s="72"/>
    </row>
    <row r="6223" spans="3:4" x14ac:dyDescent="0.3">
      <c r="C6223" s="71"/>
      <c r="D6223" s="72"/>
    </row>
    <row r="6224" spans="3:4" x14ac:dyDescent="0.3">
      <c r="C6224" s="71"/>
      <c r="D6224" s="72"/>
    </row>
    <row r="6225" spans="3:4" x14ac:dyDescent="0.3">
      <c r="C6225" s="71"/>
      <c r="D6225" s="72"/>
    </row>
    <row r="6226" spans="3:4" x14ac:dyDescent="0.3">
      <c r="C6226" s="71"/>
      <c r="D6226" s="72"/>
    </row>
    <row r="6227" spans="3:4" x14ac:dyDescent="0.3">
      <c r="C6227" s="71"/>
      <c r="D6227" s="72"/>
    </row>
    <row r="6228" spans="3:4" x14ac:dyDescent="0.3">
      <c r="C6228" s="71"/>
      <c r="D6228" s="72"/>
    </row>
    <row r="6229" spans="3:4" x14ac:dyDescent="0.3">
      <c r="C6229" s="71"/>
      <c r="D6229" s="72"/>
    </row>
    <row r="6230" spans="3:4" x14ac:dyDescent="0.3">
      <c r="C6230" s="71"/>
      <c r="D6230" s="72"/>
    </row>
    <row r="6231" spans="3:4" x14ac:dyDescent="0.3">
      <c r="C6231" s="71"/>
      <c r="D6231" s="72"/>
    </row>
    <row r="6232" spans="3:4" x14ac:dyDescent="0.3">
      <c r="C6232" s="71"/>
      <c r="D6232" s="72"/>
    </row>
    <row r="6233" spans="3:4" x14ac:dyDescent="0.3">
      <c r="C6233" s="71"/>
      <c r="D6233" s="72"/>
    </row>
    <row r="6234" spans="3:4" x14ac:dyDescent="0.3">
      <c r="C6234" s="71"/>
      <c r="D6234" s="72"/>
    </row>
    <row r="6235" spans="3:4" x14ac:dyDescent="0.3">
      <c r="C6235" s="71"/>
      <c r="D6235" s="72"/>
    </row>
    <row r="6236" spans="3:4" x14ac:dyDescent="0.3">
      <c r="C6236" s="71"/>
      <c r="D6236" s="72"/>
    </row>
    <row r="6237" spans="3:4" x14ac:dyDescent="0.3">
      <c r="C6237" s="71"/>
      <c r="D6237" s="72"/>
    </row>
    <row r="6238" spans="3:4" x14ac:dyDescent="0.3">
      <c r="C6238" s="71"/>
      <c r="D6238" s="72"/>
    </row>
    <row r="6239" spans="3:4" x14ac:dyDescent="0.3">
      <c r="C6239" s="71"/>
      <c r="D6239" s="72"/>
    </row>
    <row r="6240" spans="3:4" x14ac:dyDescent="0.3">
      <c r="C6240" s="71"/>
      <c r="D6240" s="72"/>
    </row>
    <row r="6241" spans="3:4" x14ac:dyDescent="0.3">
      <c r="C6241" s="71"/>
      <c r="D6241" s="72"/>
    </row>
    <row r="6242" spans="3:4" x14ac:dyDescent="0.3">
      <c r="C6242" s="71"/>
      <c r="D6242" s="72"/>
    </row>
    <row r="6243" spans="3:4" x14ac:dyDescent="0.3">
      <c r="C6243" s="71"/>
      <c r="D6243" s="72"/>
    </row>
    <row r="6244" spans="3:4" x14ac:dyDescent="0.3">
      <c r="C6244" s="71"/>
      <c r="D6244" s="72"/>
    </row>
    <row r="6245" spans="3:4" x14ac:dyDescent="0.3">
      <c r="C6245" s="71"/>
      <c r="D6245" s="72"/>
    </row>
    <row r="6246" spans="3:4" x14ac:dyDescent="0.3">
      <c r="C6246" s="71"/>
      <c r="D6246" s="72"/>
    </row>
    <row r="6247" spans="3:4" x14ac:dyDescent="0.3">
      <c r="C6247" s="71"/>
      <c r="D6247" s="72"/>
    </row>
    <row r="6248" spans="3:4" x14ac:dyDescent="0.3">
      <c r="C6248" s="71"/>
      <c r="D6248" s="72"/>
    </row>
    <row r="6249" spans="3:4" x14ac:dyDescent="0.3">
      <c r="C6249" s="71"/>
      <c r="D6249" s="72"/>
    </row>
    <row r="6250" spans="3:4" x14ac:dyDescent="0.3">
      <c r="C6250" s="71"/>
      <c r="D6250" s="72"/>
    </row>
    <row r="6251" spans="3:4" x14ac:dyDescent="0.3">
      <c r="C6251" s="71"/>
      <c r="D6251" s="72"/>
    </row>
    <row r="6252" spans="3:4" x14ac:dyDescent="0.3">
      <c r="C6252" s="71"/>
      <c r="D6252" s="72"/>
    </row>
    <row r="6253" spans="3:4" x14ac:dyDescent="0.3">
      <c r="C6253" s="71"/>
      <c r="D6253" s="72"/>
    </row>
    <row r="6254" spans="3:4" x14ac:dyDescent="0.3">
      <c r="C6254" s="71"/>
      <c r="D6254" s="72"/>
    </row>
    <row r="6255" spans="3:4" x14ac:dyDescent="0.3">
      <c r="C6255" s="71"/>
      <c r="D6255" s="72"/>
    </row>
    <row r="6256" spans="3:4" x14ac:dyDescent="0.3">
      <c r="C6256" s="71"/>
      <c r="D6256" s="72"/>
    </row>
    <row r="6257" spans="3:4" x14ac:dyDescent="0.3">
      <c r="C6257" s="71"/>
      <c r="D6257" s="72"/>
    </row>
    <row r="6258" spans="3:4" x14ac:dyDescent="0.3">
      <c r="C6258" s="71"/>
      <c r="D6258" s="72"/>
    </row>
    <row r="6259" spans="3:4" x14ac:dyDescent="0.3">
      <c r="C6259" s="71"/>
      <c r="D6259" s="72"/>
    </row>
    <row r="6260" spans="3:4" x14ac:dyDescent="0.3">
      <c r="C6260" s="71"/>
      <c r="D6260" s="72"/>
    </row>
    <row r="6261" spans="3:4" x14ac:dyDescent="0.3">
      <c r="C6261" s="71"/>
      <c r="D6261" s="72"/>
    </row>
    <row r="6262" spans="3:4" x14ac:dyDescent="0.3">
      <c r="C6262" s="71"/>
      <c r="D6262" s="72"/>
    </row>
    <row r="6263" spans="3:4" x14ac:dyDescent="0.3">
      <c r="C6263" s="71"/>
      <c r="D6263" s="72"/>
    </row>
    <row r="6264" spans="3:4" x14ac:dyDescent="0.3">
      <c r="C6264" s="71"/>
      <c r="D6264" s="72"/>
    </row>
    <row r="6265" spans="3:4" x14ac:dyDescent="0.3">
      <c r="C6265" s="71"/>
      <c r="D6265" s="72"/>
    </row>
    <row r="6266" spans="3:4" x14ac:dyDescent="0.3">
      <c r="C6266" s="71"/>
      <c r="D6266" s="72"/>
    </row>
    <row r="6267" spans="3:4" x14ac:dyDescent="0.3">
      <c r="C6267" s="71"/>
      <c r="D6267" s="72"/>
    </row>
    <row r="6268" spans="3:4" x14ac:dyDescent="0.3">
      <c r="C6268" s="71"/>
      <c r="D6268" s="72"/>
    </row>
    <row r="6269" spans="3:4" x14ac:dyDescent="0.3">
      <c r="C6269" s="71"/>
      <c r="D6269" s="72"/>
    </row>
    <row r="6270" spans="3:4" x14ac:dyDescent="0.3">
      <c r="C6270" s="71"/>
      <c r="D6270" s="72"/>
    </row>
    <row r="6271" spans="3:4" x14ac:dyDescent="0.3">
      <c r="C6271" s="71"/>
      <c r="D6271" s="72"/>
    </row>
    <row r="6272" spans="3:4" x14ac:dyDescent="0.3">
      <c r="C6272" s="71"/>
      <c r="D6272" s="72"/>
    </row>
    <row r="6273" spans="3:4" x14ac:dyDescent="0.3">
      <c r="C6273" s="71"/>
      <c r="D6273" s="72"/>
    </row>
    <row r="6274" spans="3:4" x14ac:dyDescent="0.3">
      <c r="C6274" s="71"/>
      <c r="D6274" s="72"/>
    </row>
    <row r="6275" spans="3:4" x14ac:dyDescent="0.3">
      <c r="C6275" s="71"/>
      <c r="D6275" s="72"/>
    </row>
    <row r="6276" spans="3:4" x14ac:dyDescent="0.3">
      <c r="C6276" s="71"/>
      <c r="D6276" s="72"/>
    </row>
    <row r="6277" spans="3:4" x14ac:dyDescent="0.3">
      <c r="C6277" s="71"/>
      <c r="D6277" s="72"/>
    </row>
    <row r="6278" spans="3:4" x14ac:dyDescent="0.3">
      <c r="C6278" s="71"/>
      <c r="D6278" s="72"/>
    </row>
    <row r="6279" spans="3:4" x14ac:dyDescent="0.3">
      <c r="C6279" s="71"/>
      <c r="D6279" s="72"/>
    </row>
    <row r="6280" spans="3:4" x14ac:dyDescent="0.3">
      <c r="C6280" s="71"/>
      <c r="D6280" s="72"/>
    </row>
    <row r="6281" spans="3:4" x14ac:dyDescent="0.3">
      <c r="C6281" s="71"/>
      <c r="D6281" s="72"/>
    </row>
    <row r="6282" spans="3:4" x14ac:dyDescent="0.3">
      <c r="C6282" s="71"/>
      <c r="D6282" s="72"/>
    </row>
    <row r="6283" spans="3:4" x14ac:dyDescent="0.3">
      <c r="C6283" s="71"/>
      <c r="D6283" s="72"/>
    </row>
    <row r="6284" spans="3:4" x14ac:dyDescent="0.3">
      <c r="C6284" s="71"/>
      <c r="D6284" s="72"/>
    </row>
    <row r="6285" spans="3:4" x14ac:dyDescent="0.3">
      <c r="C6285" s="71"/>
      <c r="D6285" s="72"/>
    </row>
    <row r="6286" spans="3:4" x14ac:dyDescent="0.3">
      <c r="C6286" s="71"/>
      <c r="D6286" s="72"/>
    </row>
    <row r="6287" spans="3:4" x14ac:dyDescent="0.3">
      <c r="C6287" s="71"/>
      <c r="D6287" s="72"/>
    </row>
    <row r="6288" spans="3:4" x14ac:dyDescent="0.3">
      <c r="C6288" s="71"/>
      <c r="D6288" s="72"/>
    </row>
    <row r="6289" spans="3:4" x14ac:dyDescent="0.3">
      <c r="C6289" s="71"/>
      <c r="D6289" s="72"/>
    </row>
    <row r="6290" spans="3:4" x14ac:dyDescent="0.3">
      <c r="C6290" s="71"/>
      <c r="D6290" s="72"/>
    </row>
    <row r="6291" spans="3:4" x14ac:dyDescent="0.3">
      <c r="C6291" s="71"/>
      <c r="D6291" s="72"/>
    </row>
    <row r="6292" spans="3:4" x14ac:dyDescent="0.3">
      <c r="C6292" s="71"/>
      <c r="D6292" s="72"/>
    </row>
    <row r="6293" spans="3:4" x14ac:dyDescent="0.3">
      <c r="C6293" s="71"/>
      <c r="D6293" s="72"/>
    </row>
    <row r="6294" spans="3:4" x14ac:dyDescent="0.3">
      <c r="C6294" s="71"/>
      <c r="D6294" s="72"/>
    </row>
    <row r="6295" spans="3:4" x14ac:dyDescent="0.3">
      <c r="C6295" s="71"/>
      <c r="D6295" s="72"/>
    </row>
    <row r="6296" spans="3:4" x14ac:dyDescent="0.3">
      <c r="C6296" s="71"/>
      <c r="D6296" s="72"/>
    </row>
    <row r="6297" spans="3:4" x14ac:dyDescent="0.3">
      <c r="C6297" s="71"/>
      <c r="D6297" s="72"/>
    </row>
    <row r="6298" spans="3:4" x14ac:dyDescent="0.3">
      <c r="C6298" s="71"/>
      <c r="D6298" s="72"/>
    </row>
    <row r="6299" spans="3:4" x14ac:dyDescent="0.3">
      <c r="C6299" s="71"/>
      <c r="D6299" s="72"/>
    </row>
    <row r="6300" spans="3:4" x14ac:dyDescent="0.3">
      <c r="C6300" s="71"/>
      <c r="D6300" s="72"/>
    </row>
    <row r="6301" spans="3:4" x14ac:dyDescent="0.3">
      <c r="C6301" s="71"/>
      <c r="D6301" s="72"/>
    </row>
    <row r="6302" spans="3:4" x14ac:dyDescent="0.3">
      <c r="C6302" s="71"/>
      <c r="D6302" s="72"/>
    </row>
    <row r="6303" spans="3:4" x14ac:dyDescent="0.3">
      <c r="C6303" s="71"/>
      <c r="D6303" s="72"/>
    </row>
    <row r="6304" spans="3:4" x14ac:dyDescent="0.3">
      <c r="C6304" s="71"/>
      <c r="D6304" s="72"/>
    </row>
    <row r="6305" spans="3:4" x14ac:dyDescent="0.3">
      <c r="C6305" s="71"/>
      <c r="D6305" s="72"/>
    </row>
    <row r="6306" spans="3:4" x14ac:dyDescent="0.3">
      <c r="C6306" s="71"/>
      <c r="D6306" s="72"/>
    </row>
    <row r="6307" spans="3:4" x14ac:dyDescent="0.3">
      <c r="C6307" s="71"/>
      <c r="D6307" s="72"/>
    </row>
    <row r="6308" spans="3:4" x14ac:dyDescent="0.3">
      <c r="C6308" s="71"/>
      <c r="D6308" s="72"/>
    </row>
    <row r="6309" spans="3:4" x14ac:dyDescent="0.3">
      <c r="C6309" s="71"/>
      <c r="D6309" s="72"/>
    </row>
    <row r="6310" spans="3:4" x14ac:dyDescent="0.3">
      <c r="C6310" s="71"/>
      <c r="D6310" s="72"/>
    </row>
    <row r="6311" spans="3:4" x14ac:dyDescent="0.3">
      <c r="C6311" s="71"/>
      <c r="D6311" s="72"/>
    </row>
    <row r="6312" spans="3:4" x14ac:dyDescent="0.3">
      <c r="C6312" s="71"/>
      <c r="D6312" s="72"/>
    </row>
    <row r="6313" spans="3:4" x14ac:dyDescent="0.3">
      <c r="C6313" s="71"/>
      <c r="D6313" s="72"/>
    </row>
    <row r="6314" spans="3:4" x14ac:dyDescent="0.3">
      <c r="C6314" s="71"/>
      <c r="D6314" s="72"/>
    </row>
    <row r="6315" spans="3:4" x14ac:dyDescent="0.3">
      <c r="C6315" s="71"/>
      <c r="D6315" s="72"/>
    </row>
    <row r="6316" spans="3:4" x14ac:dyDescent="0.3">
      <c r="C6316" s="71"/>
      <c r="D6316" s="72"/>
    </row>
    <row r="6317" spans="3:4" x14ac:dyDescent="0.3">
      <c r="C6317" s="71"/>
      <c r="D6317" s="72"/>
    </row>
    <row r="6318" spans="3:4" x14ac:dyDescent="0.3">
      <c r="C6318" s="71"/>
      <c r="D6318" s="72"/>
    </row>
    <row r="6319" spans="3:4" x14ac:dyDescent="0.3">
      <c r="C6319" s="71"/>
      <c r="D6319" s="72"/>
    </row>
    <row r="6320" spans="3:4" x14ac:dyDescent="0.3">
      <c r="C6320" s="71"/>
      <c r="D6320" s="72"/>
    </row>
    <row r="6321" spans="3:4" x14ac:dyDescent="0.3">
      <c r="C6321" s="71"/>
      <c r="D6321" s="72"/>
    </row>
    <row r="6322" spans="3:4" x14ac:dyDescent="0.3">
      <c r="C6322" s="71"/>
      <c r="D6322" s="72"/>
    </row>
    <row r="6323" spans="3:4" x14ac:dyDescent="0.3">
      <c r="C6323" s="71"/>
      <c r="D6323" s="72"/>
    </row>
    <row r="6324" spans="3:4" x14ac:dyDescent="0.3">
      <c r="C6324" s="71"/>
      <c r="D6324" s="72"/>
    </row>
    <row r="6325" spans="3:4" x14ac:dyDescent="0.3">
      <c r="C6325" s="71"/>
      <c r="D6325" s="72"/>
    </row>
    <row r="6326" spans="3:4" x14ac:dyDescent="0.3">
      <c r="C6326" s="71"/>
      <c r="D6326" s="72"/>
    </row>
    <row r="6327" spans="3:4" x14ac:dyDescent="0.3">
      <c r="C6327" s="71"/>
      <c r="D6327" s="72"/>
    </row>
    <row r="6328" spans="3:4" x14ac:dyDescent="0.3">
      <c r="C6328" s="71"/>
      <c r="D6328" s="72"/>
    </row>
    <row r="6329" spans="3:4" x14ac:dyDescent="0.3">
      <c r="C6329" s="71"/>
      <c r="D6329" s="72"/>
    </row>
    <row r="6330" spans="3:4" x14ac:dyDescent="0.3">
      <c r="C6330" s="71"/>
      <c r="D6330" s="72"/>
    </row>
    <row r="6331" spans="3:4" x14ac:dyDescent="0.3">
      <c r="C6331" s="71"/>
      <c r="D6331" s="72"/>
    </row>
    <row r="6332" spans="3:4" x14ac:dyDescent="0.3">
      <c r="C6332" s="71"/>
      <c r="D6332" s="72"/>
    </row>
    <row r="6333" spans="3:4" x14ac:dyDescent="0.3">
      <c r="C6333" s="71"/>
      <c r="D6333" s="72"/>
    </row>
    <row r="6334" spans="3:4" x14ac:dyDescent="0.3">
      <c r="C6334" s="71"/>
      <c r="D6334" s="72"/>
    </row>
    <row r="6335" spans="3:4" x14ac:dyDescent="0.3">
      <c r="C6335" s="71"/>
      <c r="D6335" s="72"/>
    </row>
    <row r="6336" spans="3:4" x14ac:dyDescent="0.3">
      <c r="C6336" s="71"/>
      <c r="D6336" s="72"/>
    </row>
    <row r="6337" spans="3:4" x14ac:dyDescent="0.3">
      <c r="C6337" s="71"/>
      <c r="D6337" s="72"/>
    </row>
    <row r="6338" spans="3:4" x14ac:dyDescent="0.3">
      <c r="C6338" s="71"/>
      <c r="D6338" s="72"/>
    </row>
    <row r="6339" spans="3:4" x14ac:dyDescent="0.3">
      <c r="C6339" s="71"/>
      <c r="D6339" s="72"/>
    </row>
    <row r="6340" spans="3:4" x14ac:dyDescent="0.3">
      <c r="C6340" s="71"/>
      <c r="D6340" s="72"/>
    </row>
    <row r="6341" spans="3:4" x14ac:dyDescent="0.3">
      <c r="C6341" s="71"/>
      <c r="D6341" s="72"/>
    </row>
    <row r="6342" spans="3:4" x14ac:dyDescent="0.3">
      <c r="C6342" s="71"/>
      <c r="D6342" s="72"/>
    </row>
    <row r="6343" spans="3:4" x14ac:dyDescent="0.3">
      <c r="C6343" s="71"/>
      <c r="D6343" s="72"/>
    </row>
    <row r="6344" spans="3:4" x14ac:dyDescent="0.3">
      <c r="C6344" s="71"/>
      <c r="D6344" s="72"/>
    </row>
    <row r="6345" spans="3:4" x14ac:dyDescent="0.3">
      <c r="C6345" s="71"/>
      <c r="D6345" s="72"/>
    </row>
    <row r="6346" spans="3:4" x14ac:dyDescent="0.3">
      <c r="C6346" s="71"/>
      <c r="D6346" s="72"/>
    </row>
    <row r="6347" spans="3:4" x14ac:dyDescent="0.3">
      <c r="C6347" s="71"/>
      <c r="D6347" s="72"/>
    </row>
    <row r="6348" spans="3:4" x14ac:dyDescent="0.3">
      <c r="C6348" s="71"/>
      <c r="D6348" s="72"/>
    </row>
    <row r="6349" spans="3:4" x14ac:dyDescent="0.3">
      <c r="C6349" s="71"/>
      <c r="D6349" s="72"/>
    </row>
    <row r="6350" spans="3:4" x14ac:dyDescent="0.3">
      <c r="C6350" s="71"/>
      <c r="D6350" s="72"/>
    </row>
    <row r="6351" spans="3:4" x14ac:dyDescent="0.3">
      <c r="C6351" s="71"/>
      <c r="D6351" s="72"/>
    </row>
    <row r="6352" spans="3:4" x14ac:dyDescent="0.3">
      <c r="C6352" s="71"/>
      <c r="D6352" s="72"/>
    </row>
    <row r="6353" spans="3:4" x14ac:dyDescent="0.3">
      <c r="C6353" s="71"/>
      <c r="D6353" s="72"/>
    </row>
    <row r="6354" spans="3:4" x14ac:dyDescent="0.3">
      <c r="C6354" s="71"/>
      <c r="D6354" s="72"/>
    </row>
    <row r="6355" spans="3:4" x14ac:dyDescent="0.3">
      <c r="C6355" s="71"/>
      <c r="D6355" s="72"/>
    </row>
    <row r="6356" spans="3:4" x14ac:dyDescent="0.3">
      <c r="C6356" s="71"/>
      <c r="D6356" s="72"/>
    </row>
    <row r="6357" spans="3:4" x14ac:dyDescent="0.3">
      <c r="C6357" s="71"/>
      <c r="D6357" s="72"/>
    </row>
    <row r="6358" spans="3:4" x14ac:dyDescent="0.3">
      <c r="C6358" s="71"/>
      <c r="D6358" s="72"/>
    </row>
    <row r="6359" spans="3:4" x14ac:dyDescent="0.3">
      <c r="C6359" s="71"/>
      <c r="D6359" s="72"/>
    </row>
    <row r="6360" spans="3:4" x14ac:dyDescent="0.3">
      <c r="C6360" s="71"/>
      <c r="D6360" s="72"/>
    </row>
    <row r="6361" spans="3:4" x14ac:dyDescent="0.3">
      <c r="C6361" s="71"/>
      <c r="D6361" s="72"/>
    </row>
    <row r="6362" spans="3:4" x14ac:dyDescent="0.3">
      <c r="C6362" s="71"/>
      <c r="D6362" s="72"/>
    </row>
    <row r="6363" spans="3:4" x14ac:dyDescent="0.3">
      <c r="C6363" s="71"/>
      <c r="D6363" s="72"/>
    </row>
    <row r="6364" spans="3:4" x14ac:dyDescent="0.3">
      <c r="C6364" s="71"/>
      <c r="D6364" s="72"/>
    </row>
    <row r="6365" spans="3:4" x14ac:dyDescent="0.3">
      <c r="C6365" s="71"/>
      <c r="D6365" s="72"/>
    </row>
    <row r="6366" spans="3:4" x14ac:dyDescent="0.3">
      <c r="C6366" s="71"/>
      <c r="D6366" s="72"/>
    </row>
    <row r="6367" spans="3:4" x14ac:dyDescent="0.3">
      <c r="C6367" s="71"/>
      <c r="D6367" s="72"/>
    </row>
    <row r="6368" spans="3:4" x14ac:dyDescent="0.3">
      <c r="C6368" s="71"/>
      <c r="D6368" s="72"/>
    </row>
    <row r="6369" spans="3:4" x14ac:dyDescent="0.3">
      <c r="C6369" s="71"/>
      <c r="D6369" s="72"/>
    </row>
    <row r="6370" spans="3:4" x14ac:dyDescent="0.3">
      <c r="C6370" s="71"/>
      <c r="D6370" s="72"/>
    </row>
    <row r="6371" spans="3:4" x14ac:dyDescent="0.3">
      <c r="C6371" s="71"/>
      <c r="D6371" s="72"/>
    </row>
    <row r="6372" spans="3:4" x14ac:dyDescent="0.3">
      <c r="C6372" s="71"/>
      <c r="D6372" s="72"/>
    </row>
    <row r="6373" spans="3:4" x14ac:dyDescent="0.3">
      <c r="C6373" s="71"/>
      <c r="D6373" s="72"/>
    </row>
    <row r="6374" spans="3:4" x14ac:dyDescent="0.3">
      <c r="C6374" s="71"/>
      <c r="D6374" s="72"/>
    </row>
    <row r="6375" spans="3:4" x14ac:dyDescent="0.3">
      <c r="C6375" s="71"/>
      <c r="D6375" s="72"/>
    </row>
    <row r="6376" spans="3:4" x14ac:dyDescent="0.3">
      <c r="C6376" s="71"/>
      <c r="D6376" s="72"/>
    </row>
    <row r="6377" spans="3:4" x14ac:dyDescent="0.3">
      <c r="C6377" s="71"/>
      <c r="D6377" s="72"/>
    </row>
    <row r="6378" spans="3:4" x14ac:dyDescent="0.3">
      <c r="C6378" s="71"/>
      <c r="D6378" s="72"/>
    </row>
    <row r="6379" spans="3:4" x14ac:dyDescent="0.3">
      <c r="C6379" s="71"/>
      <c r="D6379" s="72"/>
    </row>
    <row r="6380" spans="3:4" x14ac:dyDescent="0.3">
      <c r="C6380" s="71"/>
      <c r="D6380" s="72"/>
    </row>
    <row r="6381" spans="3:4" x14ac:dyDescent="0.3">
      <c r="C6381" s="71"/>
      <c r="D6381" s="72"/>
    </row>
    <row r="6382" spans="3:4" x14ac:dyDescent="0.3">
      <c r="C6382" s="71"/>
      <c r="D6382" s="72"/>
    </row>
    <row r="6383" spans="3:4" x14ac:dyDescent="0.3">
      <c r="C6383" s="71"/>
      <c r="D6383" s="72"/>
    </row>
    <row r="6384" spans="3:4" x14ac:dyDescent="0.3">
      <c r="C6384" s="71"/>
      <c r="D6384" s="72"/>
    </row>
    <row r="6385" spans="3:4" x14ac:dyDescent="0.3">
      <c r="C6385" s="71"/>
      <c r="D6385" s="72"/>
    </row>
    <row r="6386" spans="3:4" x14ac:dyDescent="0.3">
      <c r="C6386" s="71"/>
      <c r="D6386" s="72"/>
    </row>
    <row r="6387" spans="3:4" x14ac:dyDescent="0.3">
      <c r="C6387" s="71"/>
      <c r="D6387" s="72"/>
    </row>
    <row r="6388" spans="3:4" x14ac:dyDescent="0.3">
      <c r="C6388" s="71"/>
      <c r="D6388" s="72"/>
    </row>
    <row r="6389" spans="3:4" x14ac:dyDescent="0.3">
      <c r="C6389" s="71"/>
      <c r="D6389" s="72"/>
    </row>
    <row r="6390" spans="3:4" x14ac:dyDescent="0.3">
      <c r="C6390" s="71"/>
      <c r="D6390" s="72"/>
    </row>
    <row r="6391" spans="3:4" x14ac:dyDescent="0.3">
      <c r="C6391" s="71"/>
      <c r="D6391" s="72"/>
    </row>
    <row r="6392" spans="3:4" x14ac:dyDescent="0.3">
      <c r="C6392" s="71"/>
      <c r="D6392" s="72"/>
    </row>
    <row r="6393" spans="3:4" x14ac:dyDescent="0.3">
      <c r="C6393" s="71"/>
      <c r="D6393" s="72"/>
    </row>
    <row r="6394" spans="3:4" x14ac:dyDescent="0.3">
      <c r="C6394" s="71"/>
      <c r="D6394" s="72"/>
    </row>
    <row r="6395" spans="3:4" x14ac:dyDescent="0.3">
      <c r="C6395" s="71"/>
      <c r="D6395" s="72"/>
    </row>
    <row r="6396" spans="3:4" x14ac:dyDescent="0.3">
      <c r="C6396" s="71"/>
      <c r="D6396" s="72"/>
    </row>
    <row r="6397" spans="3:4" x14ac:dyDescent="0.3">
      <c r="C6397" s="71"/>
      <c r="D6397" s="72"/>
    </row>
    <row r="6398" spans="3:4" x14ac:dyDescent="0.3">
      <c r="C6398" s="71"/>
      <c r="D6398" s="72"/>
    </row>
    <row r="6399" spans="3:4" x14ac:dyDescent="0.3">
      <c r="C6399" s="71"/>
      <c r="D6399" s="72"/>
    </row>
    <row r="6400" spans="3:4" x14ac:dyDescent="0.3">
      <c r="C6400" s="71"/>
      <c r="D6400" s="72"/>
    </row>
    <row r="6401" spans="3:4" x14ac:dyDescent="0.3">
      <c r="C6401" s="71"/>
      <c r="D6401" s="72"/>
    </row>
    <row r="6402" spans="3:4" x14ac:dyDescent="0.3">
      <c r="C6402" s="71"/>
      <c r="D6402" s="72"/>
    </row>
    <row r="6403" spans="3:4" x14ac:dyDescent="0.3">
      <c r="C6403" s="71"/>
      <c r="D6403" s="72"/>
    </row>
    <row r="6404" spans="3:4" x14ac:dyDescent="0.3">
      <c r="C6404" s="71"/>
      <c r="D6404" s="72"/>
    </row>
    <row r="6405" spans="3:4" x14ac:dyDescent="0.3">
      <c r="C6405" s="71"/>
      <c r="D6405" s="72"/>
    </row>
    <row r="6406" spans="3:4" x14ac:dyDescent="0.3">
      <c r="C6406" s="71"/>
      <c r="D6406" s="72"/>
    </row>
    <row r="6407" spans="3:4" x14ac:dyDescent="0.3">
      <c r="C6407" s="71"/>
      <c r="D6407" s="72"/>
    </row>
    <row r="6408" spans="3:4" x14ac:dyDescent="0.3">
      <c r="C6408" s="71"/>
      <c r="D6408" s="72"/>
    </row>
    <row r="6409" spans="3:4" x14ac:dyDescent="0.3">
      <c r="C6409" s="71"/>
      <c r="D6409" s="72"/>
    </row>
    <row r="6410" spans="3:4" x14ac:dyDescent="0.3">
      <c r="C6410" s="71"/>
      <c r="D6410" s="72"/>
    </row>
    <row r="6411" spans="3:4" x14ac:dyDescent="0.3">
      <c r="C6411" s="71"/>
      <c r="D6411" s="72"/>
    </row>
    <row r="6412" spans="3:4" x14ac:dyDescent="0.3">
      <c r="C6412" s="71"/>
      <c r="D6412" s="72"/>
    </row>
    <row r="6413" spans="3:4" x14ac:dyDescent="0.3">
      <c r="C6413" s="71"/>
      <c r="D6413" s="72"/>
    </row>
    <row r="6414" spans="3:4" x14ac:dyDescent="0.3">
      <c r="C6414" s="71"/>
      <c r="D6414" s="72"/>
    </row>
    <row r="6415" spans="3:4" x14ac:dyDescent="0.3">
      <c r="C6415" s="71"/>
      <c r="D6415" s="72"/>
    </row>
    <row r="6416" spans="3:4" x14ac:dyDescent="0.3">
      <c r="C6416" s="71"/>
      <c r="D6416" s="72"/>
    </row>
    <row r="6417" spans="3:4" x14ac:dyDescent="0.3">
      <c r="C6417" s="71"/>
      <c r="D6417" s="72"/>
    </row>
    <row r="6418" spans="3:4" x14ac:dyDescent="0.3">
      <c r="C6418" s="71"/>
      <c r="D6418" s="72"/>
    </row>
    <row r="6419" spans="3:4" x14ac:dyDescent="0.3">
      <c r="C6419" s="71"/>
      <c r="D6419" s="72"/>
    </row>
    <row r="6420" spans="3:4" x14ac:dyDescent="0.3">
      <c r="C6420" s="71"/>
      <c r="D6420" s="72"/>
    </row>
    <row r="6421" spans="3:4" x14ac:dyDescent="0.3">
      <c r="C6421" s="71"/>
      <c r="D6421" s="72"/>
    </row>
    <row r="6422" spans="3:4" x14ac:dyDescent="0.3">
      <c r="C6422" s="71"/>
      <c r="D6422" s="72"/>
    </row>
    <row r="6423" spans="3:4" x14ac:dyDescent="0.3">
      <c r="C6423" s="71"/>
      <c r="D6423" s="72"/>
    </row>
    <row r="6424" spans="3:4" x14ac:dyDescent="0.3">
      <c r="C6424" s="71"/>
      <c r="D6424" s="72"/>
    </row>
    <row r="6425" spans="3:4" x14ac:dyDescent="0.3">
      <c r="C6425" s="71"/>
      <c r="D6425" s="72"/>
    </row>
    <row r="6426" spans="3:4" x14ac:dyDescent="0.3">
      <c r="C6426" s="71"/>
      <c r="D6426" s="72"/>
    </row>
    <row r="6427" spans="3:4" x14ac:dyDescent="0.3">
      <c r="C6427" s="71"/>
      <c r="D6427" s="72"/>
    </row>
    <row r="6428" spans="3:4" x14ac:dyDescent="0.3">
      <c r="C6428" s="71"/>
      <c r="D6428" s="72"/>
    </row>
    <row r="6429" spans="3:4" x14ac:dyDescent="0.3">
      <c r="C6429" s="71"/>
      <c r="D6429" s="72"/>
    </row>
    <row r="6430" spans="3:4" x14ac:dyDescent="0.3">
      <c r="C6430" s="71"/>
      <c r="D6430" s="72"/>
    </row>
    <row r="6431" spans="3:4" x14ac:dyDescent="0.3">
      <c r="C6431" s="71"/>
      <c r="D6431" s="72"/>
    </row>
    <row r="6432" spans="3:4" x14ac:dyDescent="0.3">
      <c r="C6432" s="71"/>
      <c r="D6432" s="72"/>
    </row>
    <row r="6433" spans="3:4" x14ac:dyDescent="0.3">
      <c r="C6433" s="71"/>
      <c r="D6433" s="72"/>
    </row>
    <row r="6434" spans="3:4" x14ac:dyDescent="0.3">
      <c r="C6434" s="71"/>
      <c r="D6434" s="72"/>
    </row>
    <row r="6435" spans="3:4" x14ac:dyDescent="0.3">
      <c r="C6435" s="71"/>
      <c r="D6435" s="72"/>
    </row>
    <row r="6436" spans="3:4" x14ac:dyDescent="0.3">
      <c r="C6436" s="71"/>
      <c r="D6436" s="72"/>
    </row>
    <row r="6437" spans="3:4" x14ac:dyDescent="0.3">
      <c r="C6437" s="71"/>
      <c r="D6437" s="72"/>
    </row>
    <row r="6438" spans="3:4" x14ac:dyDescent="0.3">
      <c r="C6438" s="71"/>
      <c r="D6438" s="72"/>
    </row>
    <row r="6439" spans="3:4" x14ac:dyDescent="0.3">
      <c r="C6439" s="71"/>
      <c r="D6439" s="72"/>
    </row>
    <row r="6440" spans="3:4" x14ac:dyDescent="0.3">
      <c r="C6440" s="71"/>
      <c r="D6440" s="72"/>
    </row>
    <row r="6441" spans="3:4" x14ac:dyDescent="0.3">
      <c r="C6441" s="71"/>
      <c r="D6441" s="72"/>
    </row>
    <row r="6442" spans="3:4" x14ac:dyDescent="0.3">
      <c r="C6442" s="71"/>
      <c r="D6442" s="72"/>
    </row>
    <row r="6443" spans="3:4" x14ac:dyDescent="0.3">
      <c r="C6443" s="71"/>
      <c r="D6443" s="72"/>
    </row>
    <row r="6444" spans="3:4" x14ac:dyDescent="0.3">
      <c r="C6444" s="71"/>
      <c r="D6444" s="72"/>
    </row>
    <row r="6445" spans="3:4" x14ac:dyDescent="0.3">
      <c r="C6445" s="71"/>
      <c r="D6445" s="72"/>
    </row>
    <row r="6446" spans="3:4" x14ac:dyDescent="0.3">
      <c r="C6446" s="71"/>
      <c r="D6446" s="72"/>
    </row>
    <row r="6447" spans="3:4" x14ac:dyDescent="0.3">
      <c r="C6447" s="71"/>
      <c r="D6447" s="72"/>
    </row>
    <row r="6448" spans="3:4" x14ac:dyDescent="0.3">
      <c r="C6448" s="71"/>
      <c r="D6448" s="72"/>
    </row>
    <row r="6449" spans="3:4" x14ac:dyDescent="0.3">
      <c r="C6449" s="71"/>
      <c r="D6449" s="72"/>
    </row>
    <row r="6450" spans="3:4" x14ac:dyDescent="0.3">
      <c r="C6450" s="71"/>
      <c r="D6450" s="72"/>
    </row>
    <row r="6451" spans="3:4" x14ac:dyDescent="0.3">
      <c r="C6451" s="71"/>
      <c r="D6451" s="72"/>
    </row>
    <row r="6452" spans="3:4" x14ac:dyDescent="0.3">
      <c r="C6452" s="71"/>
      <c r="D6452" s="72"/>
    </row>
    <row r="6453" spans="3:4" x14ac:dyDescent="0.3">
      <c r="C6453" s="71"/>
      <c r="D6453" s="72"/>
    </row>
    <row r="6454" spans="3:4" x14ac:dyDescent="0.3">
      <c r="C6454" s="71"/>
      <c r="D6454" s="72"/>
    </row>
    <row r="6455" spans="3:4" x14ac:dyDescent="0.3">
      <c r="C6455" s="71"/>
      <c r="D6455" s="72"/>
    </row>
    <row r="6456" spans="3:4" x14ac:dyDescent="0.3">
      <c r="C6456" s="71"/>
      <c r="D6456" s="72"/>
    </row>
    <row r="6457" spans="3:4" x14ac:dyDescent="0.3">
      <c r="C6457" s="71"/>
      <c r="D6457" s="72"/>
    </row>
    <row r="6458" spans="3:4" x14ac:dyDescent="0.3">
      <c r="C6458" s="71"/>
      <c r="D6458" s="72"/>
    </row>
    <row r="6459" spans="3:4" x14ac:dyDescent="0.3">
      <c r="C6459" s="71"/>
      <c r="D6459" s="72"/>
    </row>
    <row r="6460" spans="3:4" x14ac:dyDescent="0.3">
      <c r="C6460" s="71"/>
      <c r="D6460" s="72"/>
    </row>
    <row r="6461" spans="3:4" x14ac:dyDescent="0.3">
      <c r="C6461" s="71"/>
      <c r="D6461" s="72"/>
    </row>
    <row r="6462" spans="3:4" x14ac:dyDescent="0.3">
      <c r="C6462" s="71"/>
      <c r="D6462" s="72"/>
    </row>
    <row r="6463" spans="3:4" x14ac:dyDescent="0.3">
      <c r="C6463" s="71"/>
      <c r="D6463" s="72"/>
    </row>
    <row r="6464" spans="3:4" x14ac:dyDescent="0.3">
      <c r="C6464" s="71"/>
      <c r="D6464" s="72"/>
    </row>
    <row r="6465" spans="3:4" x14ac:dyDescent="0.3">
      <c r="C6465" s="71"/>
      <c r="D6465" s="72"/>
    </row>
    <row r="6466" spans="3:4" x14ac:dyDescent="0.3">
      <c r="C6466" s="71"/>
      <c r="D6466" s="72"/>
    </row>
    <row r="6467" spans="3:4" x14ac:dyDescent="0.3">
      <c r="C6467" s="71"/>
      <c r="D6467" s="72"/>
    </row>
    <row r="6468" spans="3:4" x14ac:dyDescent="0.3">
      <c r="C6468" s="71"/>
      <c r="D6468" s="72"/>
    </row>
    <row r="6469" spans="3:4" x14ac:dyDescent="0.3">
      <c r="C6469" s="71"/>
      <c r="D6469" s="72"/>
    </row>
    <row r="6470" spans="3:4" x14ac:dyDescent="0.3">
      <c r="C6470" s="71"/>
      <c r="D6470" s="72"/>
    </row>
    <row r="6471" spans="3:4" x14ac:dyDescent="0.3">
      <c r="C6471" s="71"/>
      <c r="D6471" s="72"/>
    </row>
    <row r="6472" spans="3:4" x14ac:dyDescent="0.3">
      <c r="C6472" s="71"/>
      <c r="D6472" s="72"/>
    </row>
    <row r="6473" spans="3:4" x14ac:dyDescent="0.3">
      <c r="C6473" s="71"/>
      <c r="D6473" s="72"/>
    </row>
    <row r="6474" spans="3:4" x14ac:dyDescent="0.3">
      <c r="C6474" s="71"/>
      <c r="D6474" s="72"/>
    </row>
    <row r="6475" spans="3:4" x14ac:dyDescent="0.3">
      <c r="C6475" s="71"/>
      <c r="D6475" s="72"/>
    </row>
    <row r="6476" spans="3:4" x14ac:dyDescent="0.3">
      <c r="C6476" s="71"/>
      <c r="D6476" s="72"/>
    </row>
    <row r="6477" spans="3:4" x14ac:dyDescent="0.3">
      <c r="C6477" s="71"/>
      <c r="D6477" s="72"/>
    </row>
    <row r="6478" spans="3:4" x14ac:dyDescent="0.3">
      <c r="C6478" s="71"/>
      <c r="D6478" s="72"/>
    </row>
    <row r="6479" spans="3:4" x14ac:dyDescent="0.3">
      <c r="C6479" s="71"/>
      <c r="D6479" s="72"/>
    </row>
    <row r="6480" spans="3:4" x14ac:dyDescent="0.3">
      <c r="C6480" s="71"/>
      <c r="D6480" s="72"/>
    </row>
    <row r="6481" spans="3:4" x14ac:dyDescent="0.3">
      <c r="C6481" s="71"/>
      <c r="D6481" s="72"/>
    </row>
    <row r="6482" spans="3:4" x14ac:dyDescent="0.3">
      <c r="C6482" s="71"/>
      <c r="D6482" s="72"/>
    </row>
    <row r="6483" spans="3:4" x14ac:dyDescent="0.3">
      <c r="C6483" s="71"/>
      <c r="D6483" s="72"/>
    </row>
    <row r="6484" spans="3:4" x14ac:dyDescent="0.3">
      <c r="C6484" s="71"/>
      <c r="D6484" s="72"/>
    </row>
    <row r="6485" spans="3:4" x14ac:dyDescent="0.3">
      <c r="C6485" s="71"/>
      <c r="D6485" s="72"/>
    </row>
    <row r="6486" spans="3:4" x14ac:dyDescent="0.3">
      <c r="C6486" s="71"/>
      <c r="D6486" s="72"/>
    </row>
    <row r="6487" spans="3:4" x14ac:dyDescent="0.3">
      <c r="C6487" s="71"/>
      <c r="D6487" s="72"/>
    </row>
    <row r="6488" spans="3:4" x14ac:dyDescent="0.3">
      <c r="C6488" s="71"/>
      <c r="D6488" s="72"/>
    </row>
    <row r="6489" spans="3:4" x14ac:dyDescent="0.3">
      <c r="C6489" s="71"/>
      <c r="D6489" s="72"/>
    </row>
    <row r="6490" spans="3:4" x14ac:dyDescent="0.3">
      <c r="C6490" s="71"/>
      <c r="D6490" s="72"/>
    </row>
    <row r="6491" spans="3:4" x14ac:dyDescent="0.3">
      <c r="C6491" s="71"/>
      <c r="D6491" s="72"/>
    </row>
    <row r="6492" spans="3:4" x14ac:dyDescent="0.3">
      <c r="C6492" s="71"/>
      <c r="D6492" s="72"/>
    </row>
    <row r="6493" spans="3:4" x14ac:dyDescent="0.3">
      <c r="C6493" s="71"/>
      <c r="D6493" s="72"/>
    </row>
    <row r="6494" spans="3:4" x14ac:dyDescent="0.3">
      <c r="C6494" s="71"/>
      <c r="D6494" s="72"/>
    </row>
    <row r="6495" spans="3:4" x14ac:dyDescent="0.3">
      <c r="C6495" s="71"/>
      <c r="D6495" s="72"/>
    </row>
    <row r="6496" spans="3:4" x14ac:dyDescent="0.3">
      <c r="C6496" s="71"/>
      <c r="D6496" s="72"/>
    </row>
    <row r="6497" spans="3:4" x14ac:dyDescent="0.3">
      <c r="C6497" s="71"/>
      <c r="D6497" s="72"/>
    </row>
    <row r="6498" spans="3:4" x14ac:dyDescent="0.3">
      <c r="C6498" s="71"/>
      <c r="D6498" s="72"/>
    </row>
    <row r="6499" spans="3:4" x14ac:dyDescent="0.3">
      <c r="C6499" s="71"/>
      <c r="D6499" s="72"/>
    </row>
    <row r="6500" spans="3:4" x14ac:dyDescent="0.3">
      <c r="C6500" s="71"/>
      <c r="D6500" s="72"/>
    </row>
    <row r="6501" spans="3:4" x14ac:dyDescent="0.3">
      <c r="C6501" s="71"/>
      <c r="D6501" s="72"/>
    </row>
    <row r="6502" spans="3:4" x14ac:dyDescent="0.3">
      <c r="C6502" s="71"/>
      <c r="D6502" s="72"/>
    </row>
    <row r="6503" spans="3:4" x14ac:dyDescent="0.3">
      <c r="C6503" s="71"/>
      <c r="D6503" s="72"/>
    </row>
    <row r="6504" spans="3:4" x14ac:dyDescent="0.3">
      <c r="C6504" s="71"/>
      <c r="D6504" s="72"/>
    </row>
    <row r="6505" spans="3:4" x14ac:dyDescent="0.3">
      <c r="C6505" s="71"/>
      <c r="D6505" s="72"/>
    </row>
    <row r="6506" spans="3:4" x14ac:dyDescent="0.3">
      <c r="C6506" s="71"/>
      <c r="D6506" s="72"/>
    </row>
    <row r="6507" spans="3:4" x14ac:dyDescent="0.3">
      <c r="C6507" s="71"/>
      <c r="D6507" s="72"/>
    </row>
    <row r="6508" spans="3:4" x14ac:dyDescent="0.3">
      <c r="C6508" s="71"/>
      <c r="D6508" s="72"/>
    </row>
    <row r="6509" spans="3:4" x14ac:dyDescent="0.3">
      <c r="C6509" s="71"/>
      <c r="D6509" s="72"/>
    </row>
    <row r="6510" spans="3:4" x14ac:dyDescent="0.3">
      <c r="C6510" s="71"/>
      <c r="D6510" s="72"/>
    </row>
    <row r="6511" spans="3:4" x14ac:dyDescent="0.3">
      <c r="C6511" s="71"/>
      <c r="D6511" s="72"/>
    </row>
    <row r="6512" spans="3:4" x14ac:dyDescent="0.3">
      <c r="C6512" s="71"/>
      <c r="D6512" s="72"/>
    </row>
    <row r="6513" spans="3:4" x14ac:dyDescent="0.3">
      <c r="C6513" s="71"/>
      <c r="D6513" s="72"/>
    </row>
    <row r="6514" spans="3:4" x14ac:dyDescent="0.3">
      <c r="C6514" s="71"/>
      <c r="D6514" s="72"/>
    </row>
    <row r="6515" spans="3:4" x14ac:dyDescent="0.3">
      <c r="C6515" s="71"/>
      <c r="D6515" s="72"/>
    </row>
    <row r="6516" spans="3:4" x14ac:dyDescent="0.3">
      <c r="C6516" s="71"/>
      <c r="D6516" s="72"/>
    </row>
    <row r="6517" spans="3:4" x14ac:dyDescent="0.3">
      <c r="C6517" s="71"/>
      <c r="D6517" s="72"/>
    </row>
    <row r="6518" spans="3:4" x14ac:dyDescent="0.3">
      <c r="C6518" s="71"/>
      <c r="D6518" s="72"/>
    </row>
    <row r="6519" spans="3:4" x14ac:dyDescent="0.3">
      <c r="C6519" s="71"/>
      <c r="D6519" s="72"/>
    </row>
    <row r="6520" spans="3:4" x14ac:dyDescent="0.3">
      <c r="C6520" s="71"/>
      <c r="D6520" s="72"/>
    </row>
    <row r="6521" spans="3:4" x14ac:dyDescent="0.3">
      <c r="C6521" s="71"/>
      <c r="D6521" s="72"/>
    </row>
    <row r="6522" spans="3:4" x14ac:dyDescent="0.3">
      <c r="C6522" s="71"/>
      <c r="D6522" s="72"/>
    </row>
    <row r="6523" spans="3:4" x14ac:dyDescent="0.3">
      <c r="C6523" s="71"/>
      <c r="D6523" s="72"/>
    </row>
    <row r="6524" spans="3:4" x14ac:dyDescent="0.3">
      <c r="C6524" s="71"/>
      <c r="D6524" s="72"/>
    </row>
    <row r="6525" spans="3:4" x14ac:dyDescent="0.3">
      <c r="C6525" s="71"/>
      <c r="D6525" s="72"/>
    </row>
    <row r="6526" spans="3:4" x14ac:dyDescent="0.3">
      <c r="C6526" s="71"/>
      <c r="D6526" s="72"/>
    </row>
    <row r="6527" spans="3:4" x14ac:dyDescent="0.3">
      <c r="C6527" s="71"/>
      <c r="D6527" s="72"/>
    </row>
    <row r="6528" spans="3:4" x14ac:dyDescent="0.3">
      <c r="C6528" s="71"/>
      <c r="D6528" s="72"/>
    </row>
    <row r="6529" spans="3:4" x14ac:dyDescent="0.3">
      <c r="C6529" s="71"/>
      <c r="D6529" s="72"/>
    </row>
    <row r="6530" spans="3:4" x14ac:dyDescent="0.3">
      <c r="C6530" s="71"/>
      <c r="D6530" s="72"/>
    </row>
    <row r="6531" spans="3:4" x14ac:dyDescent="0.3">
      <c r="C6531" s="71"/>
      <c r="D6531" s="72"/>
    </row>
    <row r="6532" spans="3:4" x14ac:dyDescent="0.3">
      <c r="C6532" s="71"/>
      <c r="D6532" s="72"/>
    </row>
    <row r="6533" spans="3:4" x14ac:dyDescent="0.3">
      <c r="C6533" s="71"/>
      <c r="D6533" s="72"/>
    </row>
    <row r="6534" spans="3:4" x14ac:dyDescent="0.3">
      <c r="C6534" s="71"/>
      <c r="D6534" s="72"/>
    </row>
    <row r="6535" spans="3:4" x14ac:dyDescent="0.3">
      <c r="C6535" s="71"/>
      <c r="D6535" s="72"/>
    </row>
    <row r="6536" spans="3:4" x14ac:dyDescent="0.3">
      <c r="C6536" s="71"/>
      <c r="D6536" s="72"/>
    </row>
    <row r="6537" spans="3:4" x14ac:dyDescent="0.3">
      <c r="C6537" s="71"/>
      <c r="D6537" s="72"/>
    </row>
    <row r="6538" spans="3:4" x14ac:dyDescent="0.3">
      <c r="C6538" s="71"/>
      <c r="D6538" s="72"/>
    </row>
    <row r="6539" spans="3:4" x14ac:dyDescent="0.3">
      <c r="C6539" s="71"/>
      <c r="D6539" s="72"/>
    </row>
    <row r="6540" spans="3:4" x14ac:dyDescent="0.3">
      <c r="C6540" s="71"/>
      <c r="D6540" s="72"/>
    </row>
    <row r="6541" spans="3:4" x14ac:dyDescent="0.3">
      <c r="C6541" s="71"/>
      <c r="D6541" s="72"/>
    </row>
    <row r="6542" spans="3:4" x14ac:dyDescent="0.3">
      <c r="C6542" s="71"/>
      <c r="D6542" s="72"/>
    </row>
    <row r="6543" spans="3:4" x14ac:dyDescent="0.3">
      <c r="C6543" s="71"/>
      <c r="D6543" s="72"/>
    </row>
    <row r="6544" spans="3:4" x14ac:dyDescent="0.3">
      <c r="C6544" s="71"/>
      <c r="D6544" s="72"/>
    </row>
    <row r="6545" spans="3:4" x14ac:dyDescent="0.3">
      <c r="C6545" s="71"/>
      <c r="D6545" s="72"/>
    </row>
    <row r="6546" spans="3:4" x14ac:dyDescent="0.3">
      <c r="C6546" s="71"/>
      <c r="D6546" s="72"/>
    </row>
    <row r="6547" spans="3:4" x14ac:dyDescent="0.3">
      <c r="C6547" s="71"/>
      <c r="D6547" s="72"/>
    </row>
    <row r="6548" spans="3:4" x14ac:dyDescent="0.3">
      <c r="C6548" s="71"/>
      <c r="D6548" s="72"/>
    </row>
    <row r="6549" spans="3:4" x14ac:dyDescent="0.3">
      <c r="C6549" s="71"/>
      <c r="D6549" s="72"/>
    </row>
    <row r="6550" spans="3:4" x14ac:dyDescent="0.3">
      <c r="C6550" s="71"/>
      <c r="D6550" s="72"/>
    </row>
    <row r="6551" spans="3:4" x14ac:dyDescent="0.3">
      <c r="C6551" s="71"/>
      <c r="D6551" s="72"/>
    </row>
    <row r="6552" spans="3:4" x14ac:dyDescent="0.3">
      <c r="C6552" s="71"/>
      <c r="D6552" s="72"/>
    </row>
    <row r="6553" spans="3:4" x14ac:dyDescent="0.3">
      <c r="C6553" s="71"/>
      <c r="D6553" s="72"/>
    </row>
    <row r="6554" spans="3:4" x14ac:dyDescent="0.3">
      <c r="C6554" s="71"/>
      <c r="D6554" s="72"/>
    </row>
    <row r="6555" spans="3:4" x14ac:dyDescent="0.3">
      <c r="C6555" s="71"/>
      <c r="D6555" s="72"/>
    </row>
    <row r="6556" spans="3:4" x14ac:dyDescent="0.3">
      <c r="C6556" s="71"/>
      <c r="D6556" s="72"/>
    </row>
    <row r="6557" spans="3:4" x14ac:dyDescent="0.3">
      <c r="C6557" s="71"/>
      <c r="D6557" s="72"/>
    </row>
    <row r="6558" spans="3:4" x14ac:dyDescent="0.3">
      <c r="C6558" s="71"/>
      <c r="D6558" s="72"/>
    </row>
    <row r="6559" spans="3:4" x14ac:dyDescent="0.3">
      <c r="C6559" s="71"/>
      <c r="D6559" s="72"/>
    </row>
    <row r="6560" spans="3:4" x14ac:dyDescent="0.3">
      <c r="C6560" s="71"/>
      <c r="D6560" s="72"/>
    </row>
    <row r="6561" spans="3:4" x14ac:dyDescent="0.3">
      <c r="C6561" s="71"/>
      <c r="D6561" s="72"/>
    </row>
    <row r="6562" spans="3:4" x14ac:dyDescent="0.3">
      <c r="C6562" s="71"/>
      <c r="D6562" s="72"/>
    </row>
    <row r="6563" spans="3:4" x14ac:dyDescent="0.3">
      <c r="C6563" s="71"/>
      <c r="D6563" s="72"/>
    </row>
    <row r="6564" spans="3:4" x14ac:dyDescent="0.3">
      <c r="C6564" s="71"/>
      <c r="D6564" s="72"/>
    </row>
    <row r="6565" spans="3:4" x14ac:dyDescent="0.3">
      <c r="C6565" s="71"/>
      <c r="D6565" s="72"/>
    </row>
    <row r="6566" spans="3:4" x14ac:dyDescent="0.3">
      <c r="C6566" s="71"/>
      <c r="D6566" s="72"/>
    </row>
    <row r="6567" spans="3:4" x14ac:dyDescent="0.3">
      <c r="C6567" s="71"/>
      <c r="D6567" s="72"/>
    </row>
    <row r="6568" spans="3:4" x14ac:dyDescent="0.3">
      <c r="C6568" s="71"/>
      <c r="D6568" s="72"/>
    </row>
    <row r="6569" spans="3:4" x14ac:dyDescent="0.3">
      <c r="C6569" s="71"/>
      <c r="D6569" s="72"/>
    </row>
    <row r="6570" spans="3:4" x14ac:dyDescent="0.3">
      <c r="C6570" s="71"/>
      <c r="D6570" s="72"/>
    </row>
    <row r="6571" spans="3:4" x14ac:dyDescent="0.3">
      <c r="C6571" s="71"/>
      <c r="D6571" s="72"/>
    </row>
    <row r="6572" spans="3:4" x14ac:dyDescent="0.3">
      <c r="C6572" s="71"/>
      <c r="D6572" s="72"/>
    </row>
    <row r="6573" spans="3:4" x14ac:dyDescent="0.3">
      <c r="C6573" s="71"/>
      <c r="D6573" s="72"/>
    </row>
    <row r="6574" spans="3:4" x14ac:dyDescent="0.3">
      <c r="C6574" s="71"/>
      <c r="D6574" s="72"/>
    </row>
    <row r="6575" spans="3:4" x14ac:dyDescent="0.3">
      <c r="C6575" s="71"/>
      <c r="D6575" s="72"/>
    </row>
    <row r="6576" spans="3:4" x14ac:dyDescent="0.3">
      <c r="C6576" s="71"/>
      <c r="D6576" s="72"/>
    </row>
    <row r="6577" spans="3:4" x14ac:dyDescent="0.3">
      <c r="C6577" s="71"/>
      <c r="D6577" s="72"/>
    </row>
    <row r="6578" spans="3:4" x14ac:dyDescent="0.3">
      <c r="C6578" s="71"/>
      <c r="D6578" s="72"/>
    </row>
    <row r="6579" spans="3:4" x14ac:dyDescent="0.3">
      <c r="C6579" s="71"/>
      <c r="D6579" s="72"/>
    </row>
    <row r="6580" spans="3:4" x14ac:dyDescent="0.3">
      <c r="C6580" s="71"/>
      <c r="D6580" s="72"/>
    </row>
    <row r="6581" spans="3:4" x14ac:dyDescent="0.3">
      <c r="C6581" s="71"/>
      <c r="D6581" s="72"/>
    </row>
    <row r="6582" spans="3:4" x14ac:dyDescent="0.3">
      <c r="C6582" s="71"/>
      <c r="D6582" s="72"/>
    </row>
    <row r="6583" spans="3:4" x14ac:dyDescent="0.3">
      <c r="C6583" s="71"/>
      <c r="D6583" s="72"/>
    </row>
    <row r="6584" spans="3:4" x14ac:dyDescent="0.3">
      <c r="C6584" s="71"/>
      <c r="D6584" s="72"/>
    </row>
    <row r="6585" spans="3:4" x14ac:dyDescent="0.3">
      <c r="C6585" s="71"/>
      <c r="D6585" s="72"/>
    </row>
    <row r="6586" spans="3:4" x14ac:dyDescent="0.3">
      <c r="C6586" s="71"/>
      <c r="D6586" s="72"/>
    </row>
    <row r="6587" spans="3:4" x14ac:dyDescent="0.3">
      <c r="C6587" s="71"/>
      <c r="D6587" s="72"/>
    </row>
    <row r="6588" spans="3:4" x14ac:dyDescent="0.3">
      <c r="C6588" s="71"/>
      <c r="D6588" s="72"/>
    </row>
    <row r="6589" spans="3:4" x14ac:dyDescent="0.3">
      <c r="C6589" s="71"/>
      <c r="D6589" s="72"/>
    </row>
    <row r="6590" spans="3:4" x14ac:dyDescent="0.3">
      <c r="C6590" s="71"/>
      <c r="D6590" s="72"/>
    </row>
    <row r="6591" spans="3:4" x14ac:dyDescent="0.3">
      <c r="C6591" s="71"/>
      <c r="D6591" s="72"/>
    </row>
    <row r="6592" spans="3:4" x14ac:dyDescent="0.3">
      <c r="C6592" s="71"/>
      <c r="D6592" s="72"/>
    </row>
    <row r="6593" spans="3:4" x14ac:dyDescent="0.3">
      <c r="C6593" s="71"/>
      <c r="D6593" s="72"/>
    </row>
    <row r="6594" spans="3:4" x14ac:dyDescent="0.3">
      <c r="C6594" s="71"/>
      <c r="D6594" s="72"/>
    </row>
    <row r="6595" spans="3:4" x14ac:dyDescent="0.3">
      <c r="C6595" s="71"/>
      <c r="D6595" s="72"/>
    </row>
    <row r="6596" spans="3:4" x14ac:dyDescent="0.3">
      <c r="C6596" s="71"/>
      <c r="D6596" s="72"/>
    </row>
    <row r="6597" spans="3:4" x14ac:dyDescent="0.3">
      <c r="C6597" s="71"/>
      <c r="D6597" s="72"/>
    </row>
    <row r="6598" spans="3:4" x14ac:dyDescent="0.3">
      <c r="C6598" s="71"/>
      <c r="D6598" s="72"/>
    </row>
    <row r="6599" spans="3:4" x14ac:dyDescent="0.3">
      <c r="C6599" s="71"/>
      <c r="D6599" s="72"/>
    </row>
    <row r="6600" spans="3:4" x14ac:dyDescent="0.3">
      <c r="C6600" s="71"/>
      <c r="D6600" s="72"/>
    </row>
    <row r="6601" spans="3:4" x14ac:dyDescent="0.3">
      <c r="C6601" s="71"/>
      <c r="D6601" s="72"/>
    </row>
    <row r="6602" spans="3:4" x14ac:dyDescent="0.3">
      <c r="C6602" s="71"/>
      <c r="D6602" s="72"/>
    </row>
    <row r="6603" spans="3:4" x14ac:dyDescent="0.3">
      <c r="C6603" s="71"/>
      <c r="D6603" s="72"/>
    </row>
    <row r="6604" spans="3:4" x14ac:dyDescent="0.3">
      <c r="C6604" s="71"/>
      <c r="D6604" s="72"/>
    </row>
    <row r="6605" spans="3:4" x14ac:dyDescent="0.3">
      <c r="C6605" s="71"/>
      <c r="D6605" s="72"/>
    </row>
    <row r="6606" spans="3:4" x14ac:dyDescent="0.3">
      <c r="C6606" s="71"/>
      <c r="D6606" s="72"/>
    </row>
    <row r="6607" spans="3:4" x14ac:dyDescent="0.3">
      <c r="C6607" s="71"/>
      <c r="D6607" s="72"/>
    </row>
    <row r="6608" spans="3:4" x14ac:dyDescent="0.3">
      <c r="C6608" s="71"/>
      <c r="D6608" s="72"/>
    </row>
    <row r="6609" spans="3:4" x14ac:dyDescent="0.3">
      <c r="C6609" s="71"/>
      <c r="D6609" s="72"/>
    </row>
    <row r="6610" spans="3:4" x14ac:dyDescent="0.3">
      <c r="C6610" s="71"/>
      <c r="D6610" s="72"/>
    </row>
    <row r="6611" spans="3:4" x14ac:dyDescent="0.3">
      <c r="C6611" s="71"/>
      <c r="D6611" s="72"/>
    </row>
    <row r="6612" spans="3:4" x14ac:dyDescent="0.3">
      <c r="C6612" s="71"/>
      <c r="D6612" s="72"/>
    </row>
    <row r="6613" spans="3:4" x14ac:dyDescent="0.3">
      <c r="C6613" s="71"/>
      <c r="D6613" s="72"/>
    </row>
    <row r="6614" spans="3:4" x14ac:dyDescent="0.3">
      <c r="C6614" s="71"/>
      <c r="D6614" s="72"/>
    </row>
    <row r="6615" spans="3:4" x14ac:dyDescent="0.3">
      <c r="C6615" s="71"/>
      <c r="D6615" s="72"/>
    </row>
    <row r="6616" spans="3:4" x14ac:dyDescent="0.3">
      <c r="C6616" s="71"/>
      <c r="D6616" s="72"/>
    </row>
    <row r="6617" spans="3:4" x14ac:dyDescent="0.3">
      <c r="C6617" s="71"/>
      <c r="D6617" s="72"/>
    </row>
    <row r="6618" spans="3:4" x14ac:dyDescent="0.3">
      <c r="C6618" s="71"/>
      <c r="D6618" s="72"/>
    </row>
    <row r="6619" spans="3:4" x14ac:dyDescent="0.3">
      <c r="C6619" s="71"/>
      <c r="D6619" s="72"/>
    </row>
    <row r="6620" spans="3:4" x14ac:dyDescent="0.3">
      <c r="C6620" s="71"/>
      <c r="D6620" s="72"/>
    </row>
    <row r="6621" spans="3:4" x14ac:dyDescent="0.3">
      <c r="C6621" s="71"/>
      <c r="D6621" s="72"/>
    </row>
    <row r="6622" spans="3:4" x14ac:dyDescent="0.3">
      <c r="C6622" s="71"/>
      <c r="D6622" s="72"/>
    </row>
    <row r="6623" spans="3:4" x14ac:dyDescent="0.3">
      <c r="C6623" s="71"/>
      <c r="D6623" s="72"/>
    </row>
    <row r="6624" spans="3:4" x14ac:dyDescent="0.3">
      <c r="C6624" s="71"/>
      <c r="D6624" s="72"/>
    </row>
    <row r="6625" spans="3:4" x14ac:dyDescent="0.3">
      <c r="C6625" s="71"/>
      <c r="D6625" s="72"/>
    </row>
    <row r="6626" spans="3:4" x14ac:dyDescent="0.3">
      <c r="C6626" s="71"/>
      <c r="D6626" s="72"/>
    </row>
    <row r="6627" spans="3:4" x14ac:dyDescent="0.3">
      <c r="C6627" s="71"/>
      <c r="D6627" s="72"/>
    </row>
    <row r="6628" spans="3:4" x14ac:dyDescent="0.3">
      <c r="C6628" s="71"/>
      <c r="D6628" s="72"/>
    </row>
    <row r="6629" spans="3:4" x14ac:dyDescent="0.3">
      <c r="C6629" s="71"/>
      <c r="D6629" s="72"/>
    </row>
    <row r="6630" spans="3:4" x14ac:dyDescent="0.3">
      <c r="C6630" s="71"/>
      <c r="D6630" s="72"/>
    </row>
    <row r="6631" spans="3:4" x14ac:dyDescent="0.3">
      <c r="C6631" s="71"/>
      <c r="D6631" s="72"/>
    </row>
    <row r="6632" spans="3:4" x14ac:dyDescent="0.3">
      <c r="C6632" s="71"/>
      <c r="D6632" s="72"/>
    </row>
    <row r="6633" spans="3:4" x14ac:dyDescent="0.3">
      <c r="C6633" s="71"/>
      <c r="D6633" s="72"/>
    </row>
    <row r="6634" spans="3:4" x14ac:dyDescent="0.3">
      <c r="C6634" s="71"/>
      <c r="D6634" s="72"/>
    </row>
    <row r="6635" spans="3:4" x14ac:dyDescent="0.3">
      <c r="C6635" s="71"/>
      <c r="D6635" s="72"/>
    </row>
    <row r="6636" spans="3:4" x14ac:dyDescent="0.3">
      <c r="C6636" s="71"/>
      <c r="D6636" s="72"/>
    </row>
    <row r="6637" spans="3:4" x14ac:dyDescent="0.3">
      <c r="C6637" s="71"/>
      <c r="D6637" s="72"/>
    </row>
    <row r="6638" spans="3:4" x14ac:dyDescent="0.3">
      <c r="C6638" s="71"/>
      <c r="D6638" s="72"/>
    </row>
    <row r="6639" spans="3:4" x14ac:dyDescent="0.3">
      <c r="C6639" s="71"/>
      <c r="D6639" s="72"/>
    </row>
    <row r="6640" spans="3:4" x14ac:dyDescent="0.3">
      <c r="C6640" s="71"/>
      <c r="D6640" s="72"/>
    </row>
    <row r="6641" spans="3:4" x14ac:dyDescent="0.3">
      <c r="C6641" s="71"/>
      <c r="D6641" s="72"/>
    </row>
    <row r="6642" spans="3:4" x14ac:dyDescent="0.3">
      <c r="C6642" s="71"/>
      <c r="D6642" s="72"/>
    </row>
    <row r="6643" spans="3:4" x14ac:dyDescent="0.3">
      <c r="C6643" s="71"/>
      <c r="D6643" s="72"/>
    </row>
    <row r="6644" spans="3:4" x14ac:dyDescent="0.3">
      <c r="C6644" s="71"/>
      <c r="D6644" s="72"/>
    </row>
    <row r="6645" spans="3:4" x14ac:dyDescent="0.3">
      <c r="C6645" s="71"/>
      <c r="D6645" s="72"/>
    </row>
    <row r="6646" spans="3:4" x14ac:dyDescent="0.3">
      <c r="C6646" s="71"/>
      <c r="D6646" s="72"/>
    </row>
    <row r="6647" spans="3:4" x14ac:dyDescent="0.3">
      <c r="C6647" s="71"/>
      <c r="D6647" s="72"/>
    </row>
    <row r="6648" spans="3:4" x14ac:dyDescent="0.3">
      <c r="C6648" s="71"/>
      <c r="D6648" s="72"/>
    </row>
    <row r="6649" spans="3:4" x14ac:dyDescent="0.3">
      <c r="C6649" s="71"/>
      <c r="D6649" s="72"/>
    </row>
    <row r="6650" spans="3:4" x14ac:dyDescent="0.3">
      <c r="C6650" s="71"/>
      <c r="D6650" s="72"/>
    </row>
    <row r="6651" spans="3:4" x14ac:dyDescent="0.3">
      <c r="C6651" s="71"/>
      <c r="D6651" s="72"/>
    </row>
    <row r="6652" spans="3:4" x14ac:dyDescent="0.3">
      <c r="C6652" s="71"/>
      <c r="D6652" s="72"/>
    </row>
    <row r="6653" spans="3:4" x14ac:dyDescent="0.3">
      <c r="C6653" s="71"/>
      <c r="D6653" s="72"/>
    </row>
    <row r="6654" spans="3:4" x14ac:dyDescent="0.3">
      <c r="C6654" s="71"/>
      <c r="D6654" s="72"/>
    </row>
    <row r="6655" spans="3:4" x14ac:dyDescent="0.3">
      <c r="C6655" s="71"/>
      <c r="D6655" s="72"/>
    </row>
    <row r="6656" spans="3:4" x14ac:dyDescent="0.3">
      <c r="C6656" s="71"/>
      <c r="D6656" s="72"/>
    </row>
    <row r="6657" spans="3:4" x14ac:dyDescent="0.3">
      <c r="C6657" s="71"/>
      <c r="D6657" s="72"/>
    </row>
    <row r="6658" spans="3:4" x14ac:dyDescent="0.3">
      <c r="C6658" s="71"/>
      <c r="D6658" s="72"/>
    </row>
    <row r="6659" spans="3:4" x14ac:dyDescent="0.3">
      <c r="C6659" s="71"/>
      <c r="D6659" s="72"/>
    </row>
    <row r="6660" spans="3:4" x14ac:dyDescent="0.3">
      <c r="C6660" s="71"/>
      <c r="D6660" s="72"/>
    </row>
    <row r="6661" spans="3:4" x14ac:dyDescent="0.3">
      <c r="C6661" s="71"/>
      <c r="D6661" s="72"/>
    </row>
    <row r="6662" spans="3:4" x14ac:dyDescent="0.3">
      <c r="C6662" s="71"/>
      <c r="D6662" s="72"/>
    </row>
    <row r="6663" spans="3:4" x14ac:dyDescent="0.3">
      <c r="C6663" s="71"/>
      <c r="D6663" s="72"/>
    </row>
    <row r="6664" spans="3:4" x14ac:dyDescent="0.3">
      <c r="C6664" s="71"/>
      <c r="D6664" s="72"/>
    </row>
    <row r="6665" spans="3:4" x14ac:dyDescent="0.3">
      <c r="C6665" s="71"/>
      <c r="D6665" s="72"/>
    </row>
    <row r="6666" spans="3:4" x14ac:dyDescent="0.3">
      <c r="C6666" s="71"/>
      <c r="D6666" s="72"/>
    </row>
    <row r="6667" spans="3:4" x14ac:dyDescent="0.3">
      <c r="C6667" s="71"/>
      <c r="D6667" s="72"/>
    </row>
    <row r="6668" spans="3:4" x14ac:dyDescent="0.3">
      <c r="C6668" s="71"/>
      <c r="D6668" s="72"/>
    </row>
    <row r="6669" spans="3:4" x14ac:dyDescent="0.3">
      <c r="C6669" s="71"/>
      <c r="D6669" s="72"/>
    </row>
    <row r="6670" spans="3:4" x14ac:dyDescent="0.3">
      <c r="C6670" s="71"/>
      <c r="D6670" s="72"/>
    </row>
    <row r="6671" spans="3:4" x14ac:dyDescent="0.3">
      <c r="C6671" s="71"/>
      <c r="D6671" s="72"/>
    </row>
    <row r="6672" spans="3:4" x14ac:dyDescent="0.3">
      <c r="C6672" s="71"/>
      <c r="D6672" s="72"/>
    </row>
    <row r="6673" spans="3:4" x14ac:dyDescent="0.3">
      <c r="C6673" s="71"/>
      <c r="D6673" s="72"/>
    </row>
    <row r="6674" spans="3:4" x14ac:dyDescent="0.3">
      <c r="C6674" s="71"/>
      <c r="D6674" s="72"/>
    </row>
    <row r="6675" spans="3:4" x14ac:dyDescent="0.3">
      <c r="C6675" s="71"/>
      <c r="D6675" s="72"/>
    </row>
    <row r="6676" spans="3:4" x14ac:dyDescent="0.3">
      <c r="C6676" s="71"/>
      <c r="D6676" s="72"/>
    </row>
    <row r="6677" spans="3:4" x14ac:dyDescent="0.3">
      <c r="C6677" s="71"/>
      <c r="D6677" s="72"/>
    </row>
    <row r="6678" spans="3:4" x14ac:dyDescent="0.3">
      <c r="C6678" s="71"/>
      <c r="D6678" s="72"/>
    </row>
    <row r="6679" spans="3:4" x14ac:dyDescent="0.3">
      <c r="C6679" s="71"/>
      <c r="D6679" s="72"/>
    </row>
    <row r="6680" spans="3:4" x14ac:dyDescent="0.3">
      <c r="C6680" s="71"/>
      <c r="D6680" s="72"/>
    </row>
    <row r="6681" spans="3:4" x14ac:dyDescent="0.3">
      <c r="C6681" s="71"/>
      <c r="D6681" s="72"/>
    </row>
    <row r="6682" spans="3:4" x14ac:dyDescent="0.3">
      <c r="C6682" s="71"/>
      <c r="D6682" s="72"/>
    </row>
    <row r="6683" spans="3:4" x14ac:dyDescent="0.3">
      <c r="C6683" s="71"/>
      <c r="D6683" s="72"/>
    </row>
    <row r="6684" spans="3:4" x14ac:dyDescent="0.3">
      <c r="C6684" s="71"/>
      <c r="D6684" s="72"/>
    </row>
    <row r="6685" spans="3:4" x14ac:dyDescent="0.3">
      <c r="C6685" s="71"/>
      <c r="D6685" s="72"/>
    </row>
    <row r="6686" spans="3:4" x14ac:dyDescent="0.3">
      <c r="C6686" s="71"/>
      <c r="D6686" s="72"/>
    </row>
    <row r="6687" spans="3:4" x14ac:dyDescent="0.3">
      <c r="C6687" s="71"/>
      <c r="D6687" s="72"/>
    </row>
    <row r="6688" spans="3:4" x14ac:dyDescent="0.3">
      <c r="C6688" s="71"/>
      <c r="D6688" s="72"/>
    </row>
    <row r="6689" spans="3:4" x14ac:dyDescent="0.3">
      <c r="C6689" s="71"/>
      <c r="D6689" s="72"/>
    </row>
    <row r="6690" spans="3:4" x14ac:dyDescent="0.3">
      <c r="C6690" s="71"/>
      <c r="D6690" s="72"/>
    </row>
    <row r="6691" spans="3:4" x14ac:dyDescent="0.3">
      <c r="C6691" s="71"/>
      <c r="D6691" s="72"/>
    </row>
    <row r="6692" spans="3:4" x14ac:dyDescent="0.3">
      <c r="C6692" s="71"/>
      <c r="D6692" s="72"/>
    </row>
    <row r="6693" spans="3:4" x14ac:dyDescent="0.3">
      <c r="C6693" s="71"/>
      <c r="D6693" s="72"/>
    </row>
    <row r="6694" spans="3:4" x14ac:dyDescent="0.3">
      <c r="C6694" s="71"/>
      <c r="D6694" s="72"/>
    </row>
    <row r="6695" spans="3:4" x14ac:dyDescent="0.3">
      <c r="C6695" s="71"/>
      <c r="D6695" s="72"/>
    </row>
    <row r="6696" spans="3:4" x14ac:dyDescent="0.3">
      <c r="C6696" s="71"/>
      <c r="D6696" s="72"/>
    </row>
    <row r="6697" spans="3:4" x14ac:dyDescent="0.3">
      <c r="C6697" s="71"/>
      <c r="D6697" s="72"/>
    </row>
    <row r="6698" spans="3:4" x14ac:dyDescent="0.3">
      <c r="C6698" s="71"/>
      <c r="D6698" s="72"/>
    </row>
    <row r="6699" spans="3:4" x14ac:dyDescent="0.3">
      <c r="C6699" s="71"/>
      <c r="D6699" s="72"/>
    </row>
    <row r="6700" spans="3:4" x14ac:dyDescent="0.3">
      <c r="C6700" s="71"/>
      <c r="D6700" s="72"/>
    </row>
    <row r="6701" spans="3:4" x14ac:dyDescent="0.3">
      <c r="C6701" s="71"/>
      <c r="D6701" s="72"/>
    </row>
    <row r="6702" spans="3:4" x14ac:dyDescent="0.3">
      <c r="C6702" s="71"/>
      <c r="D6702" s="72"/>
    </row>
    <row r="6703" spans="3:4" x14ac:dyDescent="0.3">
      <c r="C6703" s="71"/>
      <c r="D6703" s="72"/>
    </row>
    <row r="6704" spans="3:4" x14ac:dyDescent="0.3">
      <c r="C6704" s="71"/>
      <c r="D6704" s="72"/>
    </row>
    <row r="6705" spans="3:4" x14ac:dyDescent="0.3">
      <c r="C6705" s="71"/>
      <c r="D6705" s="72"/>
    </row>
    <row r="6706" spans="3:4" x14ac:dyDescent="0.3">
      <c r="C6706" s="71"/>
      <c r="D6706" s="72"/>
    </row>
    <row r="6707" spans="3:4" x14ac:dyDescent="0.3">
      <c r="C6707" s="71"/>
      <c r="D6707" s="72"/>
    </row>
    <row r="6708" spans="3:4" x14ac:dyDescent="0.3">
      <c r="C6708" s="71"/>
      <c r="D6708" s="72"/>
    </row>
    <row r="6709" spans="3:4" x14ac:dyDescent="0.3">
      <c r="C6709" s="71"/>
      <c r="D6709" s="72"/>
    </row>
    <row r="6710" spans="3:4" x14ac:dyDescent="0.3">
      <c r="C6710" s="71"/>
      <c r="D6710" s="72"/>
    </row>
    <row r="6711" spans="3:4" x14ac:dyDescent="0.3">
      <c r="C6711" s="71"/>
      <c r="D6711" s="72"/>
    </row>
    <row r="6712" spans="3:4" x14ac:dyDescent="0.3">
      <c r="C6712" s="71"/>
      <c r="D6712" s="72"/>
    </row>
    <row r="6713" spans="3:4" x14ac:dyDescent="0.3">
      <c r="C6713" s="71"/>
      <c r="D6713" s="72"/>
    </row>
    <row r="6714" spans="3:4" x14ac:dyDescent="0.3">
      <c r="C6714" s="71"/>
      <c r="D6714" s="72"/>
    </row>
    <row r="6715" spans="3:4" x14ac:dyDescent="0.3">
      <c r="C6715" s="71"/>
      <c r="D6715" s="72"/>
    </row>
    <row r="6716" spans="3:4" x14ac:dyDescent="0.3">
      <c r="C6716" s="71"/>
      <c r="D6716" s="72"/>
    </row>
    <row r="6717" spans="3:4" x14ac:dyDescent="0.3">
      <c r="C6717" s="71"/>
      <c r="D6717" s="72"/>
    </row>
    <row r="6718" spans="3:4" x14ac:dyDescent="0.3">
      <c r="C6718" s="71"/>
      <c r="D6718" s="72"/>
    </row>
    <row r="6719" spans="3:4" x14ac:dyDescent="0.3">
      <c r="C6719" s="71"/>
      <c r="D6719" s="72"/>
    </row>
    <row r="6720" spans="3:4" x14ac:dyDescent="0.3">
      <c r="C6720" s="71"/>
      <c r="D6720" s="72"/>
    </row>
    <row r="6721" spans="3:4" x14ac:dyDescent="0.3">
      <c r="C6721" s="71"/>
      <c r="D6721" s="72"/>
    </row>
    <row r="6722" spans="3:4" x14ac:dyDescent="0.3">
      <c r="C6722" s="71"/>
      <c r="D6722" s="72"/>
    </row>
    <row r="6723" spans="3:4" x14ac:dyDescent="0.3">
      <c r="C6723" s="71"/>
      <c r="D6723" s="72"/>
    </row>
    <row r="6724" spans="3:4" x14ac:dyDescent="0.3">
      <c r="C6724" s="71"/>
      <c r="D6724" s="72"/>
    </row>
    <row r="6725" spans="3:4" x14ac:dyDescent="0.3">
      <c r="C6725" s="71"/>
      <c r="D6725" s="72"/>
    </row>
    <row r="6726" spans="3:4" x14ac:dyDescent="0.3">
      <c r="C6726" s="71"/>
      <c r="D6726" s="72"/>
    </row>
    <row r="6727" spans="3:4" x14ac:dyDescent="0.3">
      <c r="C6727" s="71"/>
      <c r="D6727" s="72"/>
    </row>
    <row r="6728" spans="3:4" x14ac:dyDescent="0.3">
      <c r="C6728" s="71"/>
      <c r="D6728" s="72"/>
    </row>
    <row r="6729" spans="3:4" x14ac:dyDescent="0.3">
      <c r="C6729" s="71"/>
      <c r="D6729" s="72"/>
    </row>
    <row r="6730" spans="3:4" x14ac:dyDescent="0.3">
      <c r="C6730" s="71"/>
      <c r="D6730" s="72"/>
    </row>
    <row r="6731" spans="3:4" x14ac:dyDescent="0.3">
      <c r="C6731" s="71"/>
      <c r="D6731" s="72"/>
    </row>
    <row r="6732" spans="3:4" x14ac:dyDescent="0.3">
      <c r="C6732" s="71"/>
      <c r="D6732" s="72"/>
    </row>
    <row r="6733" spans="3:4" x14ac:dyDescent="0.3">
      <c r="C6733" s="71"/>
      <c r="D6733" s="72"/>
    </row>
    <row r="6734" spans="3:4" x14ac:dyDescent="0.3">
      <c r="C6734" s="71"/>
      <c r="D6734" s="72"/>
    </row>
    <row r="6735" spans="3:4" x14ac:dyDescent="0.3">
      <c r="C6735" s="71"/>
      <c r="D6735" s="72"/>
    </row>
    <row r="6736" spans="3:4" x14ac:dyDescent="0.3">
      <c r="C6736" s="71"/>
      <c r="D6736" s="72"/>
    </row>
    <row r="6737" spans="3:4" x14ac:dyDescent="0.3">
      <c r="C6737" s="71"/>
      <c r="D6737" s="72"/>
    </row>
    <row r="6738" spans="3:4" x14ac:dyDescent="0.3">
      <c r="C6738" s="71"/>
      <c r="D6738" s="72"/>
    </row>
    <row r="6739" spans="3:4" x14ac:dyDescent="0.3">
      <c r="C6739" s="71"/>
      <c r="D6739" s="72"/>
    </row>
    <row r="6740" spans="3:4" x14ac:dyDescent="0.3">
      <c r="C6740" s="71"/>
      <c r="D6740" s="72"/>
    </row>
    <row r="6741" spans="3:4" x14ac:dyDescent="0.3">
      <c r="C6741" s="71"/>
      <c r="D6741" s="72"/>
    </row>
    <row r="6742" spans="3:4" x14ac:dyDescent="0.3">
      <c r="C6742" s="71"/>
      <c r="D6742" s="72"/>
    </row>
    <row r="6743" spans="3:4" x14ac:dyDescent="0.3">
      <c r="C6743" s="71"/>
      <c r="D6743" s="72"/>
    </row>
    <row r="6744" spans="3:4" x14ac:dyDescent="0.3">
      <c r="C6744" s="71"/>
      <c r="D6744" s="72"/>
    </row>
    <row r="6745" spans="3:4" x14ac:dyDescent="0.3">
      <c r="C6745" s="71"/>
      <c r="D6745" s="72"/>
    </row>
    <row r="6746" spans="3:4" x14ac:dyDescent="0.3">
      <c r="C6746" s="71"/>
      <c r="D6746" s="72"/>
    </row>
    <row r="6747" spans="3:4" x14ac:dyDescent="0.3">
      <c r="C6747" s="71"/>
      <c r="D6747" s="72"/>
    </row>
    <row r="6748" spans="3:4" x14ac:dyDescent="0.3">
      <c r="C6748" s="71"/>
      <c r="D6748" s="72"/>
    </row>
    <row r="6749" spans="3:4" x14ac:dyDescent="0.3">
      <c r="C6749" s="71"/>
      <c r="D6749" s="72"/>
    </row>
    <row r="6750" spans="3:4" x14ac:dyDescent="0.3">
      <c r="C6750" s="71"/>
      <c r="D6750" s="72"/>
    </row>
    <row r="6751" spans="3:4" x14ac:dyDescent="0.3">
      <c r="C6751" s="71"/>
      <c r="D6751" s="72"/>
    </row>
    <row r="6752" spans="3:4" x14ac:dyDescent="0.3">
      <c r="C6752" s="71"/>
      <c r="D6752" s="72"/>
    </row>
    <row r="6753" spans="3:4" x14ac:dyDescent="0.3">
      <c r="C6753" s="71"/>
      <c r="D6753" s="72"/>
    </row>
    <row r="6754" spans="3:4" x14ac:dyDescent="0.3">
      <c r="C6754" s="71"/>
      <c r="D6754" s="72"/>
    </row>
    <row r="6755" spans="3:4" x14ac:dyDescent="0.3">
      <c r="C6755" s="71"/>
      <c r="D6755" s="72"/>
    </row>
    <row r="6756" spans="3:4" x14ac:dyDescent="0.3">
      <c r="C6756" s="71"/>
      <c r="D6756" s="72"/>
    </row>
    <row r="6757" spans="3:4" x14ac:dyDescent="0.3">
      <c r="C6757" s="71"/>
      <c r="D6757" s="72"/>
    </row>
    <row r="6758" spans="3:4" x14ac:dyDescent="0.3">
      <c r="C6758" s="71"/>
      <c r="D6758" s="72"/>
    </row>
    <row r="6759" spans="3:4" x14ac:dyDescent="0.3">
      <c r="C6759" s="71"/>
      <c r="D6759" s="72"/>
    </row>
    <row r="6760" spans="3:4" x14ac:dyDescent="0.3">
      <c r="C6760" s="71"/>
      <c r="D6760" s="72"/>
    </row>
    <row r="6761" spans="3:4" x14ac:dyDescent="0.3">
      <c r="C6761" s="71"/>
      <c r="D6761" s="72"/>
    </row>
    <row r="6762" spans="3:4" x14ac:dyDescent="0.3">
      <c r="C6762" s="71"/>
      <c r="D6762" s="72"/>
    </row>
    <row r="6763" spans="3:4" x14ac:dyDescent="0.3">
      <c r="C6763" s="71"/>
      <c r="D6763" s="72"/>
    </row>
    <row r="6764" spans="3:4" x14ac:dyDescent="0.3">
      <c r="C6764" s="71"/>
      <c r="D6764" s="72"/>
    </row>
    <row r="6765" spans="3:4" x14ac:dyDescent="0.3">
      <c r="C6765" s="71"/>
      <c r="D6765" s="72"/>
    </row>
    <row r="6766" spans="3:4" x14ac:dyDescent="0.3">
      <c r="C6766" s="71"/>
      <c r="D6766" s="72"/>
    </row>
    <row r="6767" spans="3:4" x14ac:dyDescent="0.3">
      <c r="C6767" s="71"/>
      <c r="D6767" s="72"/>
    </row>
    <row r="6768" spans="3:4" x14ac:dyDescent="0.3">
      <c r="C6768" s="71"/>
      <c r="D6768" s="72"/>
    </row>
    <row r="6769" spans="3:4" x14ac:dyDescent="0.3">
      <c r="C6769" s="71"/>
      <c r="D6769" s="72"/>
    </row>
    <row r="6770" spans="3:4" x14ac:dyDescent="0.3">
      <c r="C6770" s="71"/>
      <c r="D6770" s="72"/>
    </row>
    <row r="6771" spans="3:4" x14ac:dyDescent="0.3">
      <c r="C6771" s="71"/>
      <c r="D6771" s="72"/>
    </row>
    <row r="6772" spans="3:4" x14ac:dyDescent="0.3">
      <c r="C6772" s="71"/>
      <c r="D6772" s="72"/>
    </row>
    <row r="6773" spans="3:4" x14ac:dyDescent="0.3">
      <c r="C6773" s="71"/>
      <c r="D6773" s="72"/>
    </row>
    <row r="6774" spans="3:4" x14ac:dyDescent="0.3">
      <c r="C6774" s="71"/>
      <c r="D6774" s="72"/>
    </row>
    <row r="6775" spans="3:4" x14ac:dyDescent="0.3">
      <c r="C6775" s="71"/>
      <c r="D6775" s="72"/>
    </row>
    <row r="6776" spans="3:4" x14ac:dyDescent="0.3">
      <c r="C6776" s="71"/>
      <c r="D6776" s="72"/>
    </row>
    <row r="6777" spans="3:4" x14ac:dyDescent="0.3">
      <c r="C6777" s="71"/>
      <c r="D6777" s="72"/>
    </row>
    <row r="6778" spans="3:4" x14ac:dyDescent="0.3">
      <c r="C6778" s="71"/>
      <c r="D6778" s="72"/>
    </row>
    <row r="6779" spans="3:4" x14ac:dyDescent="0.3">
      <c r="C6779" s="71"/>
      <c r="D6779" s="72"/>
    </row>
    <row r="6780" spans="3:4" x14ac:dyDescent="0.3">
      <c r="C6780" s="71"/>
      <c r="D6780" s="72"/>
    </row>
    <row r="6781" spans="3:4" x14ac:dyDescent="0.3">
      <c r="C6781" s="71"/>
      <c r="D6781" s="72"/>
    </row>
    <row r="6782" spans="3:4" x14ac:dyDescent="0.3">
      <c r="C6782" s="71"/>
      <c r="D6782" s="72"/>
    </row>
    <row r="6783" spans="3:4" x14ac:dyDescent="0.3">
      <c r="C6783" s="71"/>
      <c r="D6783" s="72"/>
    </row>
    <row r="6784" spans="3:4" x14ac:dyDescent="0.3">
      <c r="C6784" s="71"/>
      <c r="D6784" s="72"/>
    </row>
    <row r="6785" spans="3:4" x14ac:dyDescent="0.3">
      <c r="C6785" s="71"/>
      <c r="D6785" s="72"/>
    </row>
    <row r="6786" spans="3:4" x14ac:dyDescent="0.3">
      <c r="C6786" s="71"/>
      <c r="D6786" s="72"/>
    </row>
    <row r="6787" spans="3:4" x14ac:dyDescent="0.3">
      <c r="C6787" s="71"/>
      <c r="D6787" s="72"/>
    </row>
    <row r="6788" spans="3:4" x14ac:dyDescent="0.3">
      <c r="C6788" s="71"/>
      <c r="D6788" s="72"/>
    </row>
    <row r="6789" spans="3:4" x14ac:dyDescent="0.3">
      <c r="C6789" s="71"/>
      <c r="D6789" s="72"/>
    </row>
    <row r="6790" spans="3:4" x14ac:dyDescent="0.3">
      <c r="C6790" s="71"/>
      <c r="D6790" s="72"/>
    </row>
    <row r="6791" spans="3:4" x14ac:dyDescent="0.3">
      <c r="C6791" s="71"/>
      <c r="D6791" s="72"/>
    </row>
    <row r="6792" spans="3:4" x14ac:dyDescent="0.3">
      <c r="C6792" s="71"/>
      <c r="D6792" s="72"/>
    </row>
    <row r="6793" spans="3:4" x14ac:dyDescent="0.3">
      <c r="C6793" s="71"/>
      <c r="D6793" s="72"/>
    </row>
    <row r="6794" spans="3:4" x14ac:dyDescent="0.3">
      <c r="C6794" s="71"/>
      <c r="D6794" s="72"/>
    </row>
    <row r="6795" spans="3:4" x14ac:dyDescent="0.3">
      <c r="C6795" s="71"/>
      <c r="D6795" s="72"/>
    </row>
    <row r="6796" spans="3:4" x14ac:dyDescent="0.3">
      <c r="C6796" s="71"/>
      <c r="D6796" s="72"/>
    </row>
    <row r="6797" spans="3:4" x14ac:dyDescent="0.3">
      <c r="C6797" s="71"/>
      <c r="D6797" s="72"/>
    </row>
    <row r="6798" spans="3:4" x14ac:dyDescent="0.3">
      <c r="C6798" s="71"/>
      <c r="D6798" s="72"/>
    </row>
    <row r="6799" spans="3:4" x14ac:dyDescent="0.3">
      <c r="C6799" s="71"/>
      <c r="D6799" s="72"/>
    </row>
    <row r="6800" spans="3:4" x14ac:dyDescent="0.3">
      <c r="C6800" s="71"/>
      <c r="D6800" s="72"/>
    </row>
    <row r="6801" spans="3:4" x14ac:dyDescent="0.3">
      <c r="C6801" s="71"/>
      <c r="D6801" s="72"/>
    </row>
    <row r="6802" spans="3:4" x14ac:dyDescent="0.3">
      <c r="C6802" s="71"/>
      <c r="D6802" s="72"/>
    </row>
    <row r="6803" spans="3:4" x14ac:dyDescent="0.3">
      <c r="C6803" s="71"/>
      <c r="D6803" s="72"/>
    </row>
    <row r="6804" spans="3:4" x14ac:dyDescent="0.3">
      <c r="C6804" s="71"/>
      <c r="D6804" s="72"/>
    </row>
    <row r="6805" spans="3:4" x14ac:dyDescent="0.3">
      <c r="C6805" s="71"/>
      <c r="D6805" s="72"/>
    </row>
    <row r="6806" spans="3:4" x14ac:dyDescent="0.3">
      <c r="C6806" s="71"/>
      <c r="D6806" s="72"/>
    </row>
    <row r="6807" spans="3:4" x14ac:dyDescent="0.3">
      <c r="C6807" s="71"/>
      <c r="D6807" s="72"/>
    </row>
    <row r="6808" spans="3:4" x14ac:dyDescent="0.3">
      <c r="C6808" s="71"/>
      <c r="D6808" s="72"/>
    </row>
    <row r="6809" spans="3:4" x14ac:dyDescent="0.3">
      <c r="C6809" s="71"/>
      <c r="D6809" s="72"/>
    </row>
    <row r="6810" spans="3:4" x14ac:dyDescent="0.3">
      <c r="C6810" s="71"/>
      <c r="D6810" s="72"/>
    </row>
    <row r="6811" spans="3:4" x14ac:dyDescent="0.3">
      <c r="C6811" s="71"/>
      <c r="D6811" s="72"/>
    </row>
    <row r="6812" spans="3:4" x14ac:dyDescent="0.3">
      <c r="C6812" s="71"/>
      <c r="D6812" s="72"/>
    </row>
    <row r="6813" spans="3:4" x14ac:dyDescent="0.3">
      <c r="C6813" s="71"/>
      <c r="D6813" s="72"/>
    </row>
    <row r="6814" spans="3:4" x14ac:dyDescent="0.3">
      <c r="C6814" s="71"/>
      <c r="D6814" s="72"/>
    </row>
    <row r="6815" spans="3:4" x14ac:dyDescent="0.3">
      <c r="C6815" s="71"/>
      <c r="D6815" s="72"/>
    </row>
    <row r="6816" spans="3:4" x14ac:dyDescent="0.3">
      <c r="C6816" s="71"/>
      <c r="D6816" s="72"/>
    </row>
    <row r="6817" spans="3:4" x14ac:dyDescent="0.3">
      <c r="C6817" s="71"/>
      <c r="D6817" s="72"/>
    </row>
    <row r="6818" spans="3:4" x14ac:dyDescent="0.3">
      <c r="C6818" s="71"/>
      <c r="D6818" s="72"/>
    </row>
    <row r="6819" spans="3:4" x14ac:dyDescent="0.3">
      <c r="C6819" s="71"/>
      <c r="D6819" s="72"/>
    </row>
    <row r="6820" spans="3:4" x14ac:dyDescent="0.3">
      <c r="C6820" s="71"/>
      <c r="D6820" s="72"/>
    </row>
    <row r="6821" spans="3:4" x14ac:dyDescent="0.3">
      <c r="C6821" s="71"/>
      <c r="D6821" s="72"/>
    </row>
    <row r="6822" spans="3:4" x14ac:dyDescent="0.3">
      <c r="C6822" s="71"/>
      <c r="D6822" s="72"/>
    </row>
    <row r="6823" spans="3:4" x14ac:dyDescent="0.3">
      <c r="C6823" s="71"/>
      <c r="D6823" s="72"/>
    </row>
    <row r="6824" spans="3:4" x14ac:dyDescent="0.3">
      <c r="C6824" s="71"/>
      <c r="D6824" s="72"/>
    </row>
    <row r="6825" spans="3:4" x14ac:dyDescent="0.3">
      <c r="C6825" s="71"/>
      <c r="D6825" s="72"/>
    </row>
    <row r="6826" spans="3:4" x14ac:dyDescent="0.3">
      <c r="C6826" s="71"/>
      <c r="D6826" s="72"/>
    </row>
    <row r="6827" spans="3:4" x14ac:dyDescent="0.3">
      <c r="C6827" s="71"/>
      <c r="D6827" s="72"/>
    </row>
    <row r="6828" spans="3:4" x14ac:dyDescent="0.3">
      <c r="C6828" s="71"/>
      <c r="D6828" s="72"/>
    </row>
    <row r="6829" spans="3:4" x14ac:dyDescent="0.3">
      <c r="C6829" s="71"/>
      <c r="D6829" s="72"/>
    </row>
    <row r="6830" spans="3:4" x14ac:dyDescent="0.3">
      <c r="C6830" s="71"/>
      <c r="D6830" s="72"/>
    </row>
    <row r="6831" spans="3:4" x14ac:dyDescent="0.3">
      <c r="C6831" s="71"/>
      <c r="D6831" s="72"/>
    </row>
    <row r="6832" spans="3:4" x14ac:dyDescent="0.3">
      <c r="C6832" s="71"/>
      <c r="D6832" s="72"/>
    </row>
    <row r="6833" spans="3:4" x14ac:dyDescent="0.3">
      <c r="C6833" s="71"/>
      <c r="D6833" s="72"/>
    </row>
    <row r="6834" spans="3:4" x14ac:dyDescent="0.3">
      <c r="C6834" s="71"/>
      <c r="D6834" s="72"/>
    </row>
    <row r="6835" spans="3:4" x14ac:dyDescent="0.3">
      <c r="C6835" s="71"/>
      <c r="D6835" s="72"/>
    </row>
    <row r="6836" spans="3:4" x14ac:dyDescent="0.3">
      <c r="C6836" s="71"/>
      <c r="D6836" s="72"/>
    </row>
    <row r="6837" spans="3:4" x14ac:dyDescent="0.3">
      <c r="C6837" s="71"/>
      <c r="D6837" s="72"/>
    </row>
    <row r="6838" spans="3:4" x14ac:dyDescent="0.3">
      <c r="C6838" s="71"/>
      <c r="D6838" s="72"/>
    </row>
    <row r="6839" spans="3:4" x14ac:dyDescent="0.3">
      <c r="C6839" s="71"/>
      <c r="D6839" s="72"/>
    </row>
    <row r="6840" spans="3:4" x14ac:dyDescent="0.3">
      <c r="C6840" s="71"/>
      <c r="D6840" s="72"/>
    </row>
    <row r="6841" spans="3:4" x14ac:dyDescent="0.3">
      <c r="C6841" s="71"/>
      <c r="D6841" s="72"/>
    </row>
    <row r="6842" spans="3:4" x14ac:dyDescent="0.3">
      <c r="C6842" s="71"/>
      <c r="D6842" s="72"/>
    </row>
    <row r="6843" spans="3:4" x14ac:dyDescent="0.3">
      <c r="C6843" s="71"/>
      <c r="D6843" s="72"/>
    </row>
    <row r="6844" spans="3:4" x14ac:dyDescent="0.3">
      <c r="C6844" s="71"/>
      <c r="D6844" s="72"/>
    </row>
    <row r="6845" spans="3:4" x14ac:dyDescent="0.3">
      <c r="C6845" s="71"/>
      <c r="D6845" s="72"/>
    </row>
    <row r="6846" spans="3:4" x14ac:dyDescent="0.3">
      <c r="C6846" s="71"/>
      <c r="D6846" s="72"/>
    </row>
    <row r="6847" spans="3:4" x14ac:dyDescent="0.3">
      <c r="C6847" s="71"/>
      <c r="D6847" s="72"/>
    </row>
    <row r="6848" spans="3:4" x14ac:dyDescent="0.3">
      <c r="C6848" s="71"/>
      <c r="D6848" s="72"/>
    </row>
    <row r="6849" spans="3:4" x14ac:dyDescent="0.3">
      <c r="C6849" s="71"/>
      <c r="D6849" s="72"/>
    </row>
    <row r="6850" spans="3:4" x14ac:dyDescent="0.3">
      <c r="C6850" s="71"/>
      <c r="D6850" s="72"/>
    </row>
    <row r="6851" spans="3:4" x14ac:dyDescent="0.3">
      <c r="C6851" s="71"/>
      <c r="D6851" s="72"/>
    </row>
    <row r="6852" spans="3:4" x14ac:dyDescent="0.3">
      <c r="C6852" s="71"/>
      <c r="D6852" s="72"/>
    </row>
    <row r="6853" spans="3:4" x14ac:dyDescent="0.3">
      <c r="C6853" s="71"/>
      <c r="D6853" s="72"/>
    </row>
    <row r="6854" spans="3:4" x14ac:dyDescent="0.3">
      <c r="C6854" s="71"/>
      <c r="D6854" s="72"/>
    </row>
    <row r="6855" spans="3:4" x14ac:dyDescent="0.3">
      <c r="C6855" s="71"/>
      <c r="D6855" s="72"/>
    </row>
    <row r="6856" spans="3:4" x14ac:dyDescent="0.3">
      <c r="C6856" s="71"/>
      <c r="D6856" s="72"/>
    </row>
    <row r="6857" spans="3:4" x14ac:dyDescent="0.3">
      <c r="C6857" s="71"/>
      <c r="D6857" s="72"/>
    </row>
    <row r="6858" spans="3:4" x14ac:dyDescent="0.3">
      <c r="C6858" s="71"/>
      <c r="D6858" s="72"/>
    </row>
    <row r="6859" spans="3:4" x14ac:dyDescent="0.3">
      <c r="C6859" s="71"/>
      <c r="D6859" s="72"/>
    </row>
    <row r="6860" spans="3:4" x14ac:dyDescent="0.3">
      <c r="C6860" s="71"/>
      <c r="D6860" s="72"/>
    </row>
    <row r="6861" spans="3:4" x14ac:dyDescent="0.3">
      <c r="C6861" s="71"/>
      <c r="D6861" s="72"/>
    </row>
    <row r="6862" spans="3:4" x14ac:dyDescent="0.3">
      <c r="C6862" s="71"/>
      <c r="D6862" s="72"/>
    </row>
    <row r="6863" spans="3:4" x14ac:dyDescent="0.3">
      <c r="C6863" s="71"/>
      <c r="D6863" s="72"/>
    </row>
    <row r="6864" spans="3:4" x14ac:dyDescent="0.3">
      <c r="C6864" s="71"/>
      <c r="D6864" s="72"/>
    </row>
    <row r="6865" spans="3:4" x14ac:dyDescent="0.3">
      <c r="C6865" s="71"/>
      <c r="D6865" s="72"/>
    </row>
    <row r="6866" spans="3:4" x14ac:dyDescent="0.3">
      <c r="C6866" s="71"/>
      <c r="D6866" s="72"/>
    </row>
    <row r="6867" spans="3:4" x14ac:dyDescent="0.3">
      <c r="C6867" s="71"/>
      <c r="D6867" s="72"/>
    </row>
    <row r="6868" spans="3:4" x14ac:dyDescent="0.3">
      <c r="C6868" s="71"/>
      <c r="D6868" s="72"/>
    </row>
    <row r="6869" spans="3:4" x14ac:dyDescent="0.3">
      <c r="C6869" s="71"/>
      <c r="D6869" s="72"/>
    </row>
    <row r="6870" spans="3:4" x14ac:dyDescent="0.3">
      <c r="C6870" s="71"/>
      <c r="D6870" s="72"/>
    </row>
    <row r="6871" spans="3:4" x14ac:dyDescent="0.3">
      <c r="C6871" s="71"/>
      <c r="D6871" s="72"/>
    </row>
    <row r="6872" spans="3:4" x14ac:dyDescent="0.3">
      <c r="C6872" s="71"/>
      <c r="D6872" s="72"/>
    </row>
    <row r="6873" spans="3:4" x14ac:dyDescent="0.3">
      <c r="C6873" s="71"/>
      <c r="D6873" s="72"/>
    </row>
    <row r="6874" spans="3:4" x14ac:dyDescent="0.3">
      <c r="C6874" s="71"/>
      <c r="D6874" s="72"/>
    </row>
    <row r="6875" spans="3:4" x14ac:dyDescent="0.3">
      <c r="C6875" s="71"/>
      <c r="D6875" s="72"/>
    </row>
    <row r="6876" spans="3:4" x14ac:dyDescent="0.3">
      <c r="C6876" s="71"/>
      <c r="D6876" s="72"/>
    </row>
    <row r="6877" spans="3:4" x14ac:dyDescent="0.3">
      <c r="C6877" s="71"/>
      <c r="D6877" s="72"/>
    </row>
    <row r="6878" spans="3:4" x14ac:dyDescent="0.3">
      <c r="C6878" s="71"/>
      <c r="D6878" s="72"/>
    </row>
    <row r="6879" spans="3:4" x14ac:dyDescent="0.3">
      <c r="C6879" s="71"/>
      <c r="D6879" s="72"/>
    </row>
    <row r="6880" spans="3:4" x14ac:dyDescent="0.3">
      <c r="C6880" s="71"/>
      <c r="D6880" s="72"/>
    </row>
    <row r="6881" spans="3:4" x14ac:dyDescent="0.3">
      <c r="C6881" s="71"/>
      <c r="D6881" s="72"/>
    </row>
    <row r="6882" spans="3:4" x14ac:dyDescent="0.3">
      <c r="C6882" s="71"/>
      <c r="D6882" s="72"/>
    </row>
    <row r="6883" spans="3:4" x14ac:dyDescent="0.3">
      <c r="C6883" s="71"/>
      <c r="D6883" s="72"/>
    </row>
    <row r="6884" spans="3:4" x14ac:dyDescent="0.3">
      <c r="C6884" s="71"/>
      <c r="D6884" s="72"/>
    </row>
    <row r="6885" spans="3:4" x14ac:dyDescent="0.3">
      <c r="C6885" s="71"/>
      <c r="D6885" s="72"/>
    </row>
    <row r="6886" spans="3:4" x14ac:dyDescent="0.3">
      <c r="C6886" s="71"/>
      <c r="D6886" s="72"/>
    </row>
    <row r="6887" spans="3:4" x14ac:dyDescent="0.3">
      <c r="C6887" s="71"/>
      <c r="D6887" s="72"/>
    </row>
    <row r="6888" spans="3:4" x14ac:dyDescent="0.3">
      <c r="C6888" s="71"/>
      <c r="D6888" s="72"/>
    </row>
    <row r="6889" spans="3:4" x14ac:dyDescent="0.3">
      <c r="C6889" s="71"/>
      <c r="D6889" s="72"/>
    </row>
    <row r="6890" spans="3:4" x14ac:dyDescent="0.3">
      <c r="C6890" s="71"/>
      <c r="D6890" s="72"/>
    </row>
    <row r="6891" spans="3:4" x14ac:dyDescent="0.3">
      <c r="C6891" s="71"/>
      <c r="D6891" s="72"/>
    </row>
    <row r="6892" spans="3:4" x14ac:dyDescent="0.3">
      <c r="C6892" s="71"/>
      <c r="D6892" s="72"/>
    </row>
    <row r="6893" spans="3:4" x14ac:dyDescent="0.3">
      <c r="C6893" s="71"/>
      <c r="D6893" s="72"/>
    </row>
    <row r="6894" spans="3:4" x14ac:dyDescent="0.3">
      <c r="C6894" s="71"/>
      <c r="D6894" s="72"/>
    </row>
    <row r="6895" spans="3:4" x14ac:dyDescent="0.3">
      <c r="C6895" s="71"/>
      <c r="D6895" s="72"/>
    </row>
    <row r="6896" spans="3:4" x14ac:dyDescent="0.3">
      <c r="C6896" s="71"/>
      <c r="D6896" s="72"/>
    </row>
    <row r="6897" spans="3:4" x14ac:dyDescent="0.3">
      <c r="C6897" s="71"/>
      <c r="D6897" s="72"/>
    </row>
    <row r="6898" spans="3:4" x14ac:dyDescent="0.3">
      <c r="C6898" s="71"/>
      <c r="D6898" s="72"/>
    </row>
    <row r="6899" spans="3:4" x14ac:dyDescent="0.3">
      <c r="C6899" s="71"/>
      <c r="D6899" s="72"/>
    </row>
    <row r="6900" spans="3:4" x14ac:dyDescent="0.3">
      <c r="C6900" s="71"/>
      <c r="D6900" s="72"/>
    </row>
    <row r="6901" spans="3:4" x14ac:dyDescent="0.3">
      <c r="C6901" s="71"/>
      <c r="D6901" s="72"/>
    </row>
    <row r="6902" spans="3:4" x14ac:dyDescent="0.3">
      <c r="C6902" s="71"/>
      <c r="D6902" s="72"/>
    </row>
    <row r="6903" spans="3:4" x14ac:dyDescent="0.3">
      <c r="C6903" s="71"/>
      <c r="D6903" s="72"/>
    </row>
    <row r="6904" spans="3:4" x14ac:dyDescent="0.3">
      <c r="C6904" s="71"/>
      <c r="D6904" s="72"/>
    </row>
    <row r="6905" spans="3:4" x14ac:dyDescent="0.3">
      <c r="C6905" s="71"/>
      <c r="D6905" s="72"/>
    </row>
    <row r="6906" spans="3:4" x14ac:dyDescent="0.3">
      <c r="C6906" s="71"/>
      <c r="D6906" s="72"/>
    </row>
    <row r="6907" spans="3:4" x14ac:dyDescent="0.3">
      <c r="C6907" s="71"/>
      <c r="D6907" s="72"/>
    </row>
    <row r="6908" spans="3:4" x14ac:dyDescent="0.3">
      <c r="C6908" s="71"/>
      <c r="D6908" s="72"/>
    </row>
    <row r="6909" spans="3:4" x14ac:dyDescent="0.3">
      <c r="C6909" s="71"/>
      <c r="D6909" s="72"/>
    </row>
    <row r="6910" spans="3:4" x14ac:dyDescent="0.3">
      <c r="C6910" s="71"/>
      <c r="D6910" s="72"/>
    </row>
    <row r="6911" spans="3:4" x14ac:dyDescent="0.3">
      <c r="C6911" s="71"/>
      <c r="D6911" s="72"/>
    </row>
    <row r="6912" spans="3:4" x14ac:dyDescent="0.3">
      <c r="C6912" s="71"/>
      <c r="D6912" s="72"/>
    </row>
    <row r="6913" spans="3:4" x14ac:dyDescent="0.3">
      <c r="C6913" s="71"/>
      <c r="D6913" s="72"/>
    </row>
    <row r="6914" spans="3:4" x14ac:dyDescent="0.3">
      <c r="C6914" s="71"/>
      <c r="D6914" s="72"/>
    </row>
    <row r="6915" spans="3:4" x14ac:dyDescent="0.3">
      <c r="C6915" s="71"/>
      <c r="D6915" s="72"/>
    </row>
    <row r="6916" spans="3:4" x14ac:dyDescent="0.3">
      <c r="C6916" s="71"/>
      <c r="D6916" s="72"/>
    </row>
    <row r="6917" spans="3:4" x14ac:dyDescent="0.3">
      <c r="C6917" s="71"/>
      <c r="D6917" s="72"/>
    </row>
    <row r="6918" spans="3:4" x14ac:dyDescent="0.3">
      <c r="C6918" s="71"/>
      <c r="D6918" s="72"/>
    </row>
    <row r="6919" spans="3:4" x14ac:dyDescent="0.3">
      <c r="C6919" s="71"/>
      <c r="D6919" s="72"/>
    </row>
    <row r="6920" spans="3:4" x14ac:dyDescent="0.3">
      <c r="C6920" s="71"/>
      <c r="D6920" s="72"/>
    </row>
    <row r="6921" spans="3:4" x14ac:dyDescent="0.3">
      <c r="C6921" s="71"/>
      <c r="D6921" s="72"/>
    </row>
    <row r="6922" spans="3:4" x14ac:dyDescent="0.3">
      <c r="C6922" s="71"/>
      <c r="D6922" s="72"/>
    </row>
    <row r="6923" spans="3:4" x14ac:dyDescent="0.3">
      <c r="C6923" s="71"/>
      <c r="D6923" s="72"/>
    </row>
    <row r="6924" spans="3:4" x14ac:dyDescent="0.3">
      <c r="C6924" s="71"/>
      <c r="D6924" s="72"/>
    </row>
    <row r="6925" spans="3:4" x14ac:dyDescent="0.3">
      <c r="C6925" s="71"/>
      <c r="D6925" s="72"/>
    </row>
    <row r="6926" spans="3:4" x14ac:dyDescent="0.3">
      <c r="C6926" s="71"/>
      <c r="D6926" s="72"/>
    </row>
    <row r="6927" spans="3:4" x14ac:dyDescent="0.3">
      <c r="C6927" s="71"/>
      <c r="D6927" s="72"/>
    </row>
    <row r="6928" spans="3:4" x14ac:dyDescent="0.3">
      <c r="C6928" s="71"/>
      <c r="D6928" s="72"/>
    </row>
    <row r="6929" spans="3:4" x14ac:dyDescent="0.3">
      <c r="C6929" s="71"/>
      <c r="D6929" s="72"/>
    </row>
    <row r="6930" spans="3:4" x14ac:dyDescent="0.3">
      <c r="C6930" s="71"/>
      <c r="D6930" s="72"/>
    </row>
    <row r="6931" spans="3:4" x14ac:dyDescent="0.3">
      <c r="C6931" s="71"/>
      <c r="D6931" s="72"/>
    </row>
    <row r="6932" spans="3:4" x14ac:dyDescent="0.3">
      <c r="C6932" s="71"/>
      <c r="D6932" s="72"/>
    </row>
    <row r="6933" spans="3:4" x14ac:dyDescent="0.3">
      <c r="C6933" s="71"/>
      <c r="D6933" s="72"/>
    </row>
    <row r="6934" spans="3:4" x14ac:dyDescent="0.3">
      <c r="C6934" s="71"/>
      <c r="D6934" s="72"/>
    </row>
    <row r="6935" spans="3:4" x14ac:dyDescent="0.3">
      <c r="C6935" s="71"/>
      <c r="D6935" s="72"/>
    </row>
    <row r="6936" spans="3:4" x14ac:dyDescent="0.3">
      <c r="C6936" s="71"/>
      <c r="D6936" s="72"/>
    </row>
    <row r="6937" spans="3:4" x14ac:dyDescent="0.3">
      <c r="C6937" s="71"/>
      <c r="D6937" s="72"/>
    </row>
    <row r="6938" spans="3:4" x14ac:dyDescent="0.3">
      <c r="C6938" s="71"/>
      <c r="D6938" s="72"/>
    </row>
    <row r="6939" spans="3:4" x14ac:dyDescent="0.3">
      <c r="C6939" s="71"/>
      <c r="D6939" s="72"/>
    </row>
    <row r="6940" spans="3:4" x14ac:dyDescent="0.3">
      <c r="C6940" s="71"/>
      <c r="D6940" s="72"/>
    </row>
    <row r="6941" spans="3:4" x14ac:dyDescent="0.3">
      <c r="C6941" s="71"/>
      <c r="D6941" s="72"/>
    </row>
    <row r="6942" spans="3:4" x14ac:dyDescent="0.3">
      <c r="C6942" s="71"/>
      <c r="D6942" s="72"/>
    </row>
    <row r="6943" spans="3:4" x14ac:dyDescent="0.3">
      <c r="C6943" s="71"/>
      <c r="D6943" s="72"/>
    </row>
    <row r="6944" spans="3:4" x14ac:dyDescent="0.3">
      <c r="C6944" s="71"/>
      <c r="D6944" s="72"/>
    </row>
    <row r="6945" spans="3:4" x14ac:dyDescent="0.3">
      <c r="C6945" s="71"/>
      <c r="D6945" s="72"/>
    </row>
    <row r="6946" spans="3:4" x14ac:dyDescent="0.3">
      <c r="C6946" s="71"/>
      <c r="D6946" s="72"/>
    </row>
    <row r="6947" spans="3:4" x14ac:dyDescent="0.3">
      <c r="C6947" s="71"/>
      <c r="D6947" s="72"/>
    </row>
    <row r="6948" spans="3:4" x14ac:dyDescent="0.3">
      <c r="C6948" s="71"/>
      <c r="D6948" s="72"/>
    </row>
    <row r="6949" spans="3:4" x14ac:dyDescent="0.3">
      <c r="C6949" s="71"/>
      <c r="D6949" s="72"/>
    </row>
    <row r="6950" spans="3:4" x14ac:dyDescent="0.3">
      <c r="C6950" s="71"/>
      <c r="D6950" s="72"/>
    </row>
    <row r="6951" spans="3:4" x14ac:dyDescent="0.3">
      <c r="C6951" s="71"/>
      <c r="D6951" s="72"/>
    </row>
    <row r="6952" spans="3:4" x14ac:dyDescent="0.3">
      <c r="C6952" s="71"/>
      <c r="D6952" s="72"/>
    </row>
    <row r="6953" spans="3:4" x14ac:dyDescent="0.3">
      <c r="C6953" s="71"/>
      <c r="D6953" s="72"/>
    </row>
    <row r="6954" spans="3:4" x14ac:dyDescent="0.3">
      <c r="C6954" s="71"/>
      <c r="D6954" s="72"/>
    </row>
    <row r="6955" spans="3:4" x14ac:dyDescent="0.3">
      <c r="C6955" s="71"/>
      <c r="D6955" s="72"/>
    </row>
    <row r="6956" spans="3:4" x14ac:dyDescent="0.3">
      <c r="C6956" s="71"/>
      <c r="D6956" s="72"/>
    </row>
    <row r="6957" spans="3:4" x14ac:dyDescent="0.3">
      <c r="C6957" s="71"/>
      <c r="D6957" s="72"/>
    </row>
    <row r="6958" spans="3:4" x14ac:dyDescent="0.3">
      <c r="C6958" s="71"/>
      <c r="D6958" s="72"/>
    </row>
    <row r="6959" spans="3:4" x14ac:dyDescent="0.3">
      <c r="C6959" s="71"/>
      <c r="D6959" s="72"/>
    </row>
    <row r="6960" spans="3:4" x14ac:dyDescent="0.3">
      <c r="C6960" s="71"/>
      <c r="D6960" s="72"/>
    </row>
    <row r="6961" spans="3:4" x14ac:dyDescent="0.3">
      <c r="C6961" s="71"/>
      <c r="D6961" s="72"/>
    </row>
    <row r="6962" spans="3:4" x14ac:dyDescent="0.3">
      <c r="C6962" s="71"/>
      <c r="D6962" s="72"/>
    </row>
    <row r="6963" spans="3:4" x14ac:dyDescent="0.3">
      <c r="C6963" s="71"/>
      <c r="D6963" s="72"/>
    </row>
    <row r="6964" spans="3:4" x14ac:dyDescent="0.3">
      <c r="C6964" s="71"/>
      <c r="D6964" s="72"/>
    </row>
    <row r="6965" spans="3:4" x14ac:dyDescent="0.3">
      <c r="C6965" s="71"/>
      <c r="D6965" s="72"/>
    </row>
    <row r="6966" spans="3:4" x14ac:dyDescent="0.3">
      <c r="C6966" s="71"/>
      <c r="D6966" s="72"/>
    </row>
    <row r="6967" spans="3:4" x14ac:dyDescent="0.3">
      <c r="C6967" s="71"/>
      <c r="D6967" s="72"/>
    </row>
    <row r="6968" spans="3:4" x14ac:dyDescent="0.3">
      <c r="C6968" s="71"/>
      <c r="D6968" s="72"/>
    </row>
    <row r="6969" spans="3:4" x14ac:dyDescent="0.3">
      <c r="C6969" s="71"/>
      <c r="D6969" s="72"/>
    </row>
    <row r="6970" spans="3:4" x14ac:dyDescent="0.3">
      <c r="C6970" s="71"/>
      <c r="D6970" s="72"/>
    </row>
    <row r="6971" spans="3:4" x14ac:dyDescent="0.3">
      <c r="C6971" s="71"/>
      <c r="D6971" s="72"/>
    </row>
    <row r="6972" spans="3:4" x14ac:dyDescent="0.3">
      <c r="C6972" s="71"/>
      <c r="D6972" s="72"/>
    </row>
    <row r="6973" spans="3:4" x14ac:dyDescent="0.3">
      <c r="C6973" s="71"/>
      <c r="D6973" s="72"/>
    </row>
    <row r="6974" spans="3:4" x14ac:dyDescent="0.3">
      <c r="C6974" s="71"/>
      <c r="D6974" s="72"/>
    </row>
    <row r="6975" spans="3:4" x14ac:dyDescent="0.3">
      <c r="C6975" s="71"/>
      <c r="D6975" s="72"/>
    </row>
    <row r="6976" spans="3:4" x14ac:dyDescent="0.3">
      <c r="C6976" s="71"/>
      <c r="D6976" s="72"/>
    </row>
    <row r="6977" spans="3:4" x14ac:dyDescent="0.3">
      <c r="C6977" s="71"/>
      <c r="D6977" s="72"/>
    </row>
    <row r="6978" spans="3:4" x14ac:dyDescent="0.3">
      <c r="C6978" s="71"/>
      <c r="D6978" s="72"/>
    </row>
    <row r="6979" spans="3:4" x14ac:dyDescent="0.3">
      <c r="C6979" s="71"/>
      <c r="D6979" s="72"/>
    </row>
    <row r="6980" spans="3:4" x14ac:dyDescent="0.3">
      <c r="C6980" s="71"/>
      <c r="D6980" s="72"/>
    </row>
    <row r="6981" spans="3:4" x14ac:dyDescent="0.3">
      <c r="C6981" s="71"/>
      <c r="D6981" s="72"/>
    </row>
    <row r="6982" spans="3:4" x14ac:dyDescent="0.3">
      <c r="C6982" s="71"/>
      <c r="D6982" s="72"/>
    </row>
    <row r="6983" spans="3:4" x14ac:dyDescent="0.3">
      <c r="C6983" s="71"/>
      <c r="D6983" s="72"/>
    </row>
    <row r="6984" spans="3:4" x14ac:dyDescent="0.3">
      <c r="C6984" s="71"/>
      <c r="D6984" s="72"/>
    </row>
    <row r="6985" spans="3:4" x14ac:dyDescent="0.3">
      <c r="C6985" s="71"/>
      <c r="D6985" s="72"/>
    </row>
    <row r="6986" spans="3:4" x14ac:dyDescent="0.3">
      <c r="C6986" s="71"/>
      <c r="D6986" s="72"/>
    </row>
    <row r="6987" spans="3:4" x14ac:dyDescent="0.3">
      <c r="C6987" s="71"/>
      <c r="D6987" s="72"/>
    </row>
    <row r="6988" spans="3:4" x14ac:dyDescent="0.3">
      <c r="C6988" s="71"/>
      <c r="D6988" s="72"/>
    </row>
    <row r="6989" spans="3:4" x14ac:dyDescent="0.3">
      <c r="C6989" s="71"/>
      <c r="D6989" s="72"/>
    </row>
    <row r="6990" spans="3:4" x14ac:dyDescent="0.3">
      <c r="C6990" s="71"/>
      <c r="D6990" s="72"/>
    </row>
    <row r="6991" spans="3:4" x14ac:dyDescent="0.3">
      <c r="C6991" s="71"/>
      <c r="D6991" s="72"/>
    </row>
    <row r="6992" spans="3:4" x14ac:dyDescent="0.3">
      <c r="C6992" s="71"/>
      <c r="D6992" s="72"/>
    </row>
    <row r="6993" spans="3:4" x14ac:dyDescent="0.3">
      <c r="C6993" s="71"/>
      <c r="D6993" s="72"/>
    </row>
    <row r="6994" spans="3:4" x14ac:dyDescent="0.3">
      <c r="C6994" s="71"/>
      <c r="D6994" s="72"/>
    </row>
    <row r="6995" spans="3:4" x14ac:dyDescent="0.3">
      <c r="C6995" s="71"/>
      <c r="D6995" s="72"/>
    </row>
    <row r="6996" spans="3:4" x14ac:dyDescent="0.3">
      <c r="C6996" s="71"/>
      <c r="D6996" s="72"/>
    </row>
    <row r="6997" spans="3:4" x14ac:dyDescent="0.3">
      <c r="C6997" s="71"/>
      <c r="D6997" s="72"/>
    </row>
    <row r="6998" spans="3:4" x14ac:dyDescent="0.3">
      <c r="C6998" s="71"/>
      <c r="D6998" s="72"/>
    </row>
    <row r="6999" spans="3:4" x14ac:dyDescent="0.3">
      <c r="C6999" s="71"/>
      <c r="D6999" s="72"/>
    </row>
    <row r="7000" spans="3:4" x14ac:dyDescent="0.3">
      <c r="C7000" s="71"/>
      <c r="D7000" s="72"/>
    </row>
    <row r="7001" spans="3:4" x14ac:dyDescent="0.3">
      <c r="C7001" s="71"/>
      <c r="D7001" s="72"/>
    </row>
    <row r="7002" spans="3:4" x14ac:dyDescent="0.3">
      <c r="C7002" s="71"/>
      <c r="D7002" s="72"/>
    </row>
    <row r="7003" spans="3:4" x14ac:dyDescent="0.3">
      <c r="C7003" s="71"/>
      <c r="D7003" s="72"/>
    </row>
    <row r="7004" spans="3:4" x14ac:dyDescent="0.3">
      <c r="C7004" s="71"/>
      <c r="D7004" s="72"/>
    </row>
    <row r="7005" spans="3:4" x14ac:dyDescent="0.3">
      <c r="C7005" s="71"/>
      <c r="D7005" s="72"/>
    </row>
    <row r="7006" spans="3:4" x14ac:dyDescent="0.3">
      <c r="C7006" s="71"/>
      <c r="D7006" s="72"/>
    </row>
    <row r="7007" spans="3:4" x14ac:dyDescent="0.3">
      <c r="C7007" s="71"/>
      <c r="D7007" s="72"/>
    </row>
    <row r="7008" spans="3:4" x14ac:dyDescent="0.3">
      <c r="C7008" s="71"/>
      <c r="D7008" s="72"/>
    </row>
    <row r="7009" spans="3:4" x14ac:dyDescent="0.3">
      <c r="C7009" s="71"/>
      <c r="D7009" s="72"/>
    </row>
    <row r="7010" spans="3:4" x14ac:dyDescent="0.3">
      <c r="C7010" s="71"/>
      <c r="D7010" s="72"/>
    </row>
    <row r="7011" spans="3:4" x14ac:dyDescent="0.3">
      <c r="C7011" s="71"/>
      <c r="D7011" s="72"/>
    </row>
    <row r="7012" spans="3:4" x14ac:dyDescent="0.3">
      <c r="C7012" s="71"/>
      <c r="D7012" s="72"/>
    </row>
    <row r="7013" spans="3:4" x14ac:dyDescent="0.3">
      <c r="C7013" s="71"/>
      <c r="D7013" s="72"/>
    </row>
    <row r="7014" spans="3:4" x14ac:dyDescent="0.3">
      <c r="C7014" s="71"/>
      <c r="D7014" s="72"/>
    </row>
    <row r="7015" spans="3:4" x14ac:dyDescent="0.3">
      <c r="C7015" s="71"/>
      <c r="D7015" s="72"/>
    </row>
    <row r="7016" spans="3:4" x14ac:dyDescent="0.3">
      <c r="C7016" s="71"/>
      <c r="D7016" s="72"/>
    </row>
    <row r="7017" spans="3:4" x14ac:dyDescent="0.3">
      <c r="C7017" s="71"/>
      <c r="D7017" s="72"/>
    </row>
    <row r="7018" spans="3:4" x14ac:dyDescent="0.3">
      <c r="C7018" s="71"/>
      <c r="D7018" s="72"/>
    </row>
    <row r="7019" spans="3:4" x14ac:dyDescent="0.3">
      <c r="C7019" s="71"/>
      <c r="D7019" s="72"/>
    </row>
    <row r="7020" spans="3:4" x14ac:dyDescent="0.3">
      <c r="C7020" s="71"/>
      <c r="D7020" s="72"/>
    </row>
    <row r="7021" spans="3:4" x14ac:dyDescent="0.3">
      <c r="C7021" s="71"/>
      <c r="D7021" s="72"/>
    </row>
    <row r="7022" spans="3:4" x14ac:dyDescent="0.3">
      <c r="C7022" s="71"/>
      <c r="D7022" s="72"/>
    </row>
    <row r="7023" spans="3:4" x14ac:dyDescent="0.3">
      <c r="C7023" s="71"/>
      <c r="D7023" s="72"/>
    </row>
    <row r="7024" spans="3:4" x14ac:dyDescent="0.3">
      <c r="C7024" s="71"/>
      <c r="D7024" s="72"/>
    </row>
    <row r="7025" spans="3:4" x14ac:dyDescent="0.3">
      <c r="C7025" s="71"/>
      <c r="D7025" s="72"/>
    </row>
    <row r="7026" spans="3:4" x14ac:dyDescent="0.3">
      <c r="C7026" s="71"/>
      <c r="D7026" s="72"/>
    </row>
    <row r="7027" spans="3:4" x14ac:dyDescent="0.3">
      <c r="C7027" s="71"/>
      <c r="D7027" s="72"/>
    </row>
    <row r="7028" spans="3:4" x14ac:dyDescent="0.3">
      <c r="C7028" s="71"/>
      <c r="D7028" s="72"/>
    </row>
    <row r="7029" spans="3:4" x14ac:dyDescent="0.3">
      <c r="C7029" s="71"/>
      <c r="D7029" s="72"/>
    </row>
    <row r="7030" spans="3:4" x14ac:dyDescent="0.3">
      <c r="C7030" s="71"/>
      <c r="D7030" s="72"/>
    </row>
    <row r="7031" spans="3:4" x14ac:dyDescent="0.3">
      <c r="C7031" s="71"/>
      <c r="D7031" s="72"/>
    </row>
    <row r="7032" spans="3:4" x14ac:dyDescent="0.3">
      <c r="C7032" s="71"/>
      <c r="D7032" s="72"/>
    </row>
    <row r="7033" spans="3:4" x14ac:dyDescent="0.3">
      <c r="C7033" s="71"/>
      <c r="D7033" s="72"/>
    </row>
    <row r="7034" spans="3:4" x14ac:dyDescent="0.3">
      <c r="C7034" s="71"/>
      <c r="D7034" s="72"/>
    </row>
    <row r="7035" spans="3:4" x14ac:dyDescent="0.3">
      <c r="C7035" s="71"/>
      <c r="D7035" s="72"/>
    </row>
    <row r="7036" spans="3:4" x14ac:dyDescent="0.3">
      <c r="C7036" s="71"/>
      <c r="D7036" s="72"/>
    </row>
    <row r="7037" spans="3:4" x14ac:dyDescent="0.3">
      <c r="C7037" s="71"/>
      <c r="D7037" s="72"/>
    </row>
    <row r="7038" spans="3:4" x14ac:dyDescent="0.3">
      <c r="C7038" s="71"/>
      <c r="D7038" s="72"/>
    </row>
    <row r="7039" spans="3:4" x14ac:dyDescent="0.3">
      <c r="C7039" s="71"/>
      <c r="D7039" s="72"/>
    </row>
    <row r="7040" spans="3:4" x14ac:dyDescent="0.3">
      <c r="C7040" s="71"/>
      <c r="D7040" s="72"/>
    </row>
    <row r="7041" spans="3:4" x14ac:dyDescent="0.3">
      <c r="C7041" s="71"/>
      <c r="D7041" s="72"/>
    </row>
    <row r="7042" spans="3:4" x14ac:dyDescent="0.3">
      <c r="C7042" s="71"/>
      <c r="D7042" s="72"/>
    </row>
    <row r="7043" spans="3:4" x14ac:dyDescent="0.3">
      <c r="C7043" s="71"/>
      <c r="D7043" s="72"/>
    </row>
    <row r="7044" spans="3:4" x14ac:dyDescent="0.3">
      <c r="C7044" s="71"/>
      <c r="D7044" s="72"/>
    </row>
    <row r="7045" spans="3:4" x14ac:dyDescent="0.3">
      <c r="C7045" s="71"/>
      <c r="D7045" s="72"/>
    </row>
    <row r="7046" spans="3:4" x14ac:dyDescent="0.3">
      <c r="C7046" s="71"/>
      <c r="D7046" s="72"/>
    </row>
    <row r="7047" spans="3:4" x14ac:dyDescent="0.3">
      <c r="C7047" s="71"/>
      <c r="D7047" s="72"/>
    </row>
    <row r="7048" spans="3:4" x14ac:dyDescent="0.3">
      <c r="C7048" s="71"/>
      <c r="D7048" s="72"/>
    </row>
    <row r="7049" spans="3:4" x14ac:dyDescent="0.3">
      <c r="C7049" s="71"/>
      <c r="D7049" s="72"/>
    </row>
    <row r="7050" spans="3:4" x14ac:dyDescent="0.3">
      <c r="C7050" s="71"/>
      <c r="D7050" s="72"/>
    </row>
    <row r="7051" spans="3:4" x14ac:dyDescent="0.3">
      <c r="C7051" s="71"/>
      <c r="D7051" s="72"/>
    </row>
    <row r="7052" spans="3:4" x14ac:dyDescent="0.3">
      <c r="C7052" s="71"/>
      <c r="D7052" s="72"/>
    </row>
    <row r="7053" spans="3:4" x14ac:dyDescent="0.3">
      <c r="C7053" s="71"/>
      <c r="D7053" s="72"/>
    </row>
    <row r="7054" spans="3:4" x14ac:dyDescent="0.3">
      <c r="C7054" s="71"/>
      <c r="D7054" s="72"/>
    </row>
    <row r="7055" spans="3:4" x14ac:dyDescent="0.3">
      <c r="C7055" s="71"/>
      <c r="D7055" s="72"/>
    </row>
    <row r="7056" spans="3:4" x14ac:dyDescent="0.3">
      <c r="C7056" s="71"/>
      <c r="D7056" s="72"/>
    </row>
    <row r="7057" spans="3:4" x14ac:dyDescent="0.3">
      <c r="C7057" s="71"/>
      <c r="D7057" s="72"/>
    </row>
    <row r="7058" spans="3:4" x14ac:dyDescent="0.3">
      <c r="C7058" s="71"/>
      <c r="D7058" s="72"/>
    </row>
    <row r="7059" spans="3:4" x14ac:dyDescent="0.3">
      <c r="C7059" s="71"/>
      <c r="D7059" s="72"/>
    </row>
    <row r="7060" spans="3:4" x14ac:dyDescent="0.3">
      <c r="C7060" s="71"/>
      <c r="D7060" s="72"/>
    </row>
    <row r="7061" spans="3:4" x14ac:dyDescent="0.3">
      <c r="C7061" s="71"/>
      <c r="D7061" s="72"/>
    </row>
    <row r="7062" spans="3:4" x14ac:dyDescent="0.3">
      <c r="C7062" s="71"/>
      <c r="D7062" s="72"/>
    </row>
    <row r="7063" spans="3:4" x14ac:dyDescent="0.3">
      <c r="C7063" s="71"/>
      <c r="D7063" s="72"/>
    </row>
    <row r="7064" spans="3:4" x14ac:dyDescent="0.3">
      <c r="C7064" s="71"/>
      <c r="D7064" s="72"/>
    </row>
    <row r="7065" spans="3:4" x14ac:dyDescent="0.3">
      <c r="C7065" s="71"/>
      <c r="D7065" s="72"/>
    </row>
    <row r="7066" spans="3:4" x14ac:dyDescent="0.3">
      <c r="C7066" s="71"/>
      <c r="D7066" s="72"/>
    </row>
    <row r="7067" spans="3:4" x14ac:dyDescent="0.3">
      <c r="C7067" s="71"/>
      <c r="D7067" s="72"/>
    </row>
    <row r="7068" spans="3:4" x14ac:dyDescent="0.3">
      <c r="C7068" s="71"/>
      <c r="D7068" s="72"/>
    </row>
    <row r="7069" spans="3:4" x14ac:dyDescent="0.3">
      <c r="C7069" s="71"/>
      <c r="D7069" s="72"/>
    </row>
    <row r="7070" spans="3:4" x14ac:dyDescent="0.3">
      <c r="C7070" s="71"/>
      <c r="D7070" s="72"/>
    </row>
    <row r="7071" spans="3:4" x14ac:dyDescent="0.3">
      <c r="C7071" s="71"/>
      <c r="D7071" s="72"/>
    </row>
    <row r="7072" spans="3:4" x14ac:dyDescent="0.3">
      <c r="C7072" s="71"/>
      <c r="D7072" s="72"/>
    </row>
    <row r="7073" spans="3:4" x14ac:dyDescent="0.3">
      <c r="C7073" s="71"/>
      <c r="D7073" s="72"/>
    </row>
    <row r="7074" spans="3:4" x14ac:dyDescent="0.3">
      <c r="C7074" s="71"/>
      <c r="D7074" s="72"/>
    </row>
    <row r="7075" spans="3:4" x14ac:dyDescent="0.3">
      <c r="C7075" s="71"/>
      <c r="D7075" s="72"/>
    </row>
    <row r="7076" spans="3:4" x14ac:dyDescent="0.3">
      <c r="C7076" s="71"/>
      <c r="D7076" s="72"/>
    </row>
    <row r="7077" spans="3:4" x14ac:dyDescent="0.3">
      <c r="C7077" s="71"/>
      <c r="D7077" s="72"/>
    </row>
    <row r="7078" spans="3:4" x14ac:dyDescent="0.3">
      <c r="C7078" s="71"/>
      <c r="D7078" s="72"/>
    </row>
    <row r="7079" spans="3:4" x14ac:dyDescent="0.3">
      <c r="C7079" s="71"/>
      <c r="D7079" s="72"/>
    </row>
    <row r="7080" spans="3:4" x14ac:dyDescent="0.3">
      <c r="C7080" s="71"/>
      <c r="D7080" s="72"/>
    </row>
    <row r="7081" spans="3:4" x14ac:dyDescent="0.3">
      <c r="C7081" s="71"/>
      <c r="D7081" s="72"/>
    </row>
    <row r="7082" spans="3:4" x14ac:dyDescent="0.3">
      <c r="C7082" s="71"/>
      <c r="D7082" s="72"/>
    </row>
    <row r="7083" spans="3:4" x14ac:dyDescent="0.3">
      <c r="C7083" s="71"/>
      <c r="D7083" s="72"/>
    </row>
    <row r="7084" spans="3:4" x14ac:dyDescent="0.3">
      <c r="C7084" s="71"/>
      <c r="D7084" s="72"/>
    </row>
    <row r="7085" spans="3:4" x14ac:dyDescent="0.3">
      <c r="C7085" s="71"/>
      <c r="D7085" s="72"/>
    </row>
    <row r="7086" spans="3:4" x14ac:dyDescent="0.3">
      <c r="C7086" s="71"/>
      <c r="D7086" s="72"/>
    </row>
    <row r="7087" spans="3:4" x14ac:dyDescent="0.3">
      <c r="C7087" s="71"/>
      <c r="D7087" s="72"/>
    </row>
    <row r="7088" spans="3:4" x14ac:dyDescent="0.3">
      <c r="C7088" s="71"/>
      <c r="D7088" s="72"/>
    </row>
    <row r="7089" spans="3:4" x14ac:dyDescent="0.3">
      <c r="C7089" s="71"/>
      <c r="D7089" s="72"/>
    </row>
    <row r="7090" spans="3:4" x14ac:dyDescent="0.3">
      <c r="C7090" s="71"/>
      <c r="D7090" s="72"/>
    </row>
    <row r="7091" spans="3:4" x14ac:dyDescent="0.3">
      <c r="C7091" s="71"/>
      <c r="D7091" s="72"/>
    </row>
    <row r="7092" spans="3:4" x14ac:dyDescent="0.3">
      <c r="C7092" s="71"/>
      <c r="D7092" s="72"/>
    </row>
    <row r="7093" spans="3:4" x14ac:dyDescent="0.3">
      <c r="C7093" s="71"/>
      <c r="D7093" s="72"/>
    </row>
    <row r="7094" spans="3:4" x14ac:dyDescent="0.3">
      <c r="C7094" s="71"/>
      <c r="D7094" s="72"/>
    </row>
    <row r="7095" spans="3:4" x14ac:dyDescent="0.3">
      <c r="C7095" s="71"/>
      <c r="D7095" s="72"/>
    </row>
    <row r="7096" spans="3:4" x14ac:dyDescent="0.3">
      <c r="C7096" s="71"/>
      <c r="D7096" s="72"/>
    </row>
    <row r="7097" spans="3:4" x14ac:dyDescent="0.3">
      <c r="C7097" s="71"/>
      <c r="D7097" s="72"/>
    </row>
    <row r="7098" spans="3:4" x14ac:dyDescent="0.3">
      <c r="C7098" s="71"/>
      <c r="D7098" s="72"/>
    </row>
    <row r="7099" spans="3:4" x14ac:dyDescent="0.3">
      <c r="C7099" s="71"/>
      <c r="D7099" s="72"/>
    </row>
    <row r="7100" spans="3:4" x14ac:dyDescent="0.3">
      <c r="C7100" s="71"/>
      <c r="D7100" s="72"/>
    </row>
    <row r="7101" spans="3:4" x14ac:dyDescent="0.3">
      <c r="C7101" s="71"/>
      <c r="D7101" s="72"/>
    </row>
    <row r="7102" spans="3:4" x14ac:dyDescent="0.3">
      <c r="C7102" s="71"/>
      <c r="D7102" s="72"/>
    </row>
    <row r="7103" spans="3:4" x14ac:dyDescent="0.3">
      <c r="C7103" s="71"/>
      <c r="D7103" s="72"/>
    </row>
    <row r="7104" spans="3:4" x14ac:dyDescent="0.3">
      <c r="C7104" s="71"/>
      <c r="D7104" s="72"/>
    </row>
    <row r="7105" spans="3:4" x14ac:dyDescent="0.3">
      <c r="C7105" s="71"/>
      <c r="D7105" s="72"/>
    </row>
    <row r="7106" spans="3:4" x14ac:dyDescent="0.3">
      <c r="C7106" s="71"/>
      <c r="D7106" s="72"/>
    </row>
    <row r="7107" spans="3:4" x14ac:dyDescent="0.3">
      <c r="C7107" s="71"/>
      <c r="D7107" s="72"/>
    </row>
    <row r="7108" spans="3:4" x14ac:dyDescent="0.3">
      <c r="C7108" s="71"/>
      <c r="D7108" s="72"/>
    </row>
    <row r="7109" spans="3:4" x14ac:dyDescent="0.3">
      <c r="C7109" s="71"/>
      <c r="D7109" s="72"/>
    </row>
    <row r="7110" spans="3:4" x14ac:dyDescent="0.3">
      <c r="C7110" s="71"/>
      <c r="D7110" s="72"/>
    </row>
    <row r="7111" spans="3:4" x14ac:dyDescent="0.3">
      <c r="C7111" s="71"/>
      <c r="D7111" s="72"/>
    </row>
    <row r="7112" spans="3:4" x14ac:dyDescent="0.3">
      <c r="C7112" s="71"/>
      <c r="D7112" s="72"/>
    </row>
    <row r="7113" spans="3:4" x14ac:dyDescent="0.3">
      <c r="C7113" s="71"/>
      <c r="D7113" s="72"/>
    </row>
    <row r="7114" spans="3:4" x14ac:dyDescent="0.3">
      <c r="C7114" s="71"/>
      <c r="D7114" s="72"/>
    </row>
    <row r="7115" spans="3:4" x14ac:dyDescent="0.3">
      <c r="C7115" s="71"/>
      <c r="D7115" s="72"/>
    </row>
    <row r="7116" spans="3:4" x14ac:dyDescent="0.3">
      <c r="C7116" s="71"/>
      <c r="D7116" s="72"/>
    </row>
    <row r="7117" spans="3:4" x14ac:dyDescent="0.3">
      <c r="C7117" s="71"/>
      <c r="D7117" s="72"/>
    </row>
    <row r="7118" spans="3:4" x14ac:dyDescent="0.3">
      <c r="C7118" s="71"/>
      <c r="D7118" s="72"/>
    </row>
    <row r="7119" spans="3:4" x14ac:dyDescent="0.3">
      <c r="C7119" s="71"/>
      <c r="D7119" s="72"/>
    </row>
    <row r="7120" spans="3:4" x14ac:dyDescent="0.3">
      <c r="C7120" s="71"/>
      <c r="D7120" s="72"/>
    </row>
    <row r="7121" spans="3:4" x14ac:dyDescent="0.3">
      <c r="C7121" s="71"/>
      <c r="D7121" s="72"/>
    </row>
    <row r="7122" spans="3:4" x14ac:dyDescent="0.3">
      <c r="C7122" s="71"/>
      <c r="D7122" s="72"/>
    </row>
    <row r="7123" spans="3:4" x14ac:dyDescent="0.3">
      <c r="C7123" s="71"/>
      <c r="D7123" s="72"/>
    </row>
    <row r="7124" spans="3:4" x14ac:dyDescent="0.3">
      <c r="C7124" s="71"/>
      <c r="D7124" s="72"/>
    </row>
    <row r="7125" spans="3:4" x14ac:dyDescent="0.3">
      <c r="C7125" s="71"/>
      <c r="D7125" s="72"/>
    </row>
    <row r="7126" spans="3:4" x14ac:dyDescent="0.3">
      <c r="C7126" s="71"/>
      <c r="D7126" s="72"/>
    </row>
    <row r="7127" spans="3:4" x14ac:dyDescent="0.3">
      <c r="C7127" s="71"/>
      <c r="D7127" s="72"/>
    </row>
    <row r="7128" spans="3:4" x14ac:dyDescent="0.3">
      <c r="C7128" s="71"/>
      <c r="D7128" s="72"/>
    </row>
    <row r="7129" spans="3:4" x14ac:dyDescent="0.3">
      <c r="C7129" s="71"/>
      <c r="D7129" s="72"/>
    </row>
    <row r="7130" spans="3:4" x14ac:dyDescent="0.3">
      <c r="C7130" s="71"/>
      <c r="D7130" s="72"/>
    </row>
    <row r="7131" spans="3:4" x14ac:dyDescent="0.3">
      <c r="C7131" s="71"/>
      <c r="D7131" s="72"/>
    </row>
    <row r="7132" spans="3:4" x14ac:dyDescent="0.3">
      <c r="C7132" s="71"/>
      <c r="D7132" s="72"/>
    </row>
    <row r="7133" spans="3:4" x14ac:dyDescent="0.3">
      <c r="C7133" s="71"/>
      <c r="D7133" s="72"/>
    </row>
    <row r="7134" spans="3:4" x14ac:dyDescent="0.3">
      <c r="C7134" s="71"/>
      <c r="D7134" s="72"/>
    </row>
    <row r="7135" spans="3:4" x14ac:dyDescent="0.3">
      <c r="C7135" s="71"/>
      <c r="D7135" s="72"/>
    </row>
    <row r="7136" spans="3:4" x14ac:dyDescent="0.3">
      <c r="C7136" s="71"/>
      <c r="D7136" s="72"/>
    </row>
    <row r="7137" spans="3:4" x14ac:dyDescent="0.3">
      <c r="C7137" s="71"/>
      <c r="D7137" s="72"/>
    </row>
    <row r="7138" spans="3:4" x14ac:dyDescent="0.3">
      <c r="C7138" s="71"/>
      <c r="D7138" s="72"/>
    </row>
    <row r="7139" spans="3:4" x14ac:dyDescent="0.3">
      <c r="C7139" s="71"/>
      <c r="D7139" s="72"/>
    </row>
    <row r="7140" spans="3:4" x14ac:dyDescent="0.3">
      <c r="C7140" s="71"/>
      <c r="D7140" s="72"/>
    </row>
    <row r="7141" spans="3:4" x14ac:dyDescent="0.3">
      <c r="C7141" s="71"/>
      <c r="D7141" s="72"/>
    </row>
    <row r="7142" spans="3:4" x14ac:dyDescent="0.3">
      <c r="C7142" s="71"/>
      <c r="D7142" s="72"/>
    </row>
    <row r="7143" spans="3:4" x14ac:dyDescent="0.3">
      <c r="C7143" s="71"/>
      <c r="D7143" s="72"/>
    </row>
    <row r="7144" spans="3:4" x14ac:dyDescent="0.3">
      <c r="C7144" s="71"/>
      <c r="D7144" s="72"/>
    </row>
    <row r="7145" spans="3:4" x14ac:dyDescent="0.3">
      <c r="C7145" s="71"/>
      <c r="D7145" s="72"/>
    </row>
    <row r="7146" spans="3:4" x14ac:dyDescent="0.3">
      <c r="C7146" s="71"/>
      <c r="D7146" s="72"/>
    </row>
    <row r="7147" spans="3:4" x14ac:dyDescent="0.3">
      <c r="C7147" s="71"/>
      <c r="D7147" s="72"/>
    </row>
    <row r="7148" spans="3:4" x14ac:dyDescent="0.3">
      <c r="C7148" s="71"/>
      <c r="D7148" s="72"/>
    </row>
    <row r="7149" spans="3:4" x14ac:dyDescent="0.3">
      <c r="C7149" s="71"/>
      <c r="D7149" s="72"/>
    </row>
    <row r="7150" spans="3:4" x14ac:dyDescent="0.3">
      <c r="C7150" s="71"/>
      <c r="D7150" s="72"/>
    </row>
    <row r="7151" spans="3:4" x14ac:dyDescent="0.3">
      <c r="C7151" s="71"/>
      <c r="D7151" s="72"/>
    </row>
    <row r="7152" spans="3:4" x14ac:dyDescent="0.3">
      <c r="C7152" s="71"/>
      <c r="D7152" s="72"/>
    </row>
    <row r="7153" spans="3:4" x14ac:dyDescent="0.3">
      <c r="C7153" s="71"/>
      <c r="D7153" s="72"/>
    </row>
    <row r="7154" spans="3:4" x14ac:dyDescent="0.3">
      <c r="C7154" s="71"/>
      <c r="D7154" s="72"/>
    </row>
    <row r="7155" spans="3:4" x14ac:dyDescent="0.3">
      <c r="C7155" s="71"/>
      <c r="D7155" s="72"/>
    </row>
    <row r="7156" spans="3:4" x14ac:dyDescent="0.3">
      <c r="C7156" s="71"/>
      <c r="D7156" s="72"/>
    </row>
    <row r="7157" spans="3:4" x14ac:dyDescent="0.3">
      <c r="C7157" s="71"/>
      <c r="D7157" s="72"/>
    </row>
    <row r="7158" spans="3:4" x14ac:dyDescent="0.3">
      <c r="C7158" s="71"/>
      <c r="D7158" s="72"/>
    </row>
    <row r="7159" spans="3:4" x14ac:dyDescent="0.3">
      <c r="C7159" s="71"/>
      <c r="D7159" s="72"/>
    </row>
    <row r="7160" spans="3:4" x14ac:dyDescent="0.3">
      <c r="C7160" s="71"/>
      <c r="D7160" s="72"/>
    </row>
    <row r="7161" spans="3:4" x14ac:dyDescent="0.3">
      <c r="C7161" s="71"/>
      <c r="D7161" s="72"/>
    </row>
    <row r="7162" spans="3:4" x14ac:dyDescent="0.3">
      <c r="C7162" s="71"/>
      <c r="D7162" s="72"/>
    </row>
    <row r="7163" spans="3:4" x14ac:dyDescent="0.3">
      <c r="C7163" s="71"/>
      <c r="D7163" s="72"/>
    </row>
    <row r="7164" spans="3:4" x14ac:dyDescent="0.3">
      <c r="C7164" s="71"/>
      <c r="D7164" s="72"/>
    </row>
    <row r="7165" spans="3:4" x14ac:dyDescent="0.3">
      <c r="C7165" s="71"/>
      <c r="D7165" s="72"/>
    </row>
    <row r="7166" spans="3:4" x14ac:dyDescent="0.3">
      <c r="C7166" s="71"/>
      <c r="D7166" s="72"/>
    </row>
    <row r="7167" spans="3:4" x14ac:dyDescent="0.3">
      <c r="C7167" s="71"/>
      <c r="D7167" s="72"/>
    </row>
    <row r="7168" spans="3:4" x14ac:dyDescent="0.3">
      <c r="C7168" s="71"/>
      <c r="D7168" s="72"/>
    </row>
    <row r="7169" spans="3:4" x14ac:dyDescent="0.3">
      <c r="C7169" s="71"/>
      <c r="D7169" s="72"/>
    </row>
    <row r="7170" spans="3:4" x14ac:dyDescent="0.3">
      <c r="C7170" s="71"/>
      <c r="D7170" s="72"/>
    </row>
    <row r="7171" spans="3:4" x14ac:dyDescent="0.3">
      <c r="C7171" s="71"/>
      <c r="D7171" s="72"/>
    </row>
    <row r="7172" spans="3:4" x14ac:dyDescent="0.3">
      <c r="C7172" s="71"/>
      <c r="D7172" s="72"/>
    </row>
    <row r="7173" spans="3:4" x14ac:dyDescent="0.3">
      <c r="C7173" s="71"/>
      <c r="D7173" s="72"/>
    </row>
    <row r="7174" spans="3:4" x14ac:dyDescent="0.3">
      <c r="C7174" s="71"/>
      <c r="D7174" s="72"/>
    </row>
    <row r="7175" spans="3:4" x14ac:dyDescent="0.3">
      <c r="C7175" s="71"/>
      <c r="D7175" s="72"/>
    </row>
    <row r="7176" spans="3:4" x14ac:dyDescent="0.3">
      <c r="C7176" s="71"/>
      <c r="D7176" s="72"/>
    </row>
    <row r="7177" spans="3:4" x14ac:dyDescent="0.3">
      <c r="C7177" s="71"/>
      <c r="D7177" s="72"/>
    </row>
    <row r="7178" spans="3:4" x14ac:dyDescent="0.3">
      <c r="C7178" s="71"/>
      <c r="D7178" s="72"/>
    </row>
    <row r="7179" spans="3:4" x14ac:dyDescent="0.3">
      <c r="C7179" s="71"/>
      <c r="D7179" s="72"/>
    </row>
    <row r="7180" spans="3:4" x14ac:dyDescent="0.3">
      <c r="C7180" s="71"/>
      <c r="D7180" s="72"/>
    </row>
    <row r="7181" spans="3:4" x14ac:dyDescent="0.3">
      <c r="C7181" s="71"/>
      <c r="D7181" s="72"/>
    </row>
    <row r="7182" spans="3:4" x14ac:dyDescent="0.3">
      <c r="C7182" s="71"/>
      <c r="D7182" s="72"/>
    </row>
    <row r="7183" spans="3:4" x14ac:dyDescent="0.3">
      <c r="C7183" s="71"/>
      <c r="D7183" s="72"/>
    </row>
    <row r="7184" spans="3:4" x14ac:dyDescent="0.3">
      <c r="C7184" s="71"/>
      <c r="D7184" s="72"/>
    </row>
    <row r="7185" spans="3:4" x14ac:dyDescent="0.3">
      <c r="C7185" s="71"/>
      <c r="D7185" s="72"/>
    </row>
    <row r="7186" spans="3:4" x14ac:dyDescent="0.3">
      <c r="C7186" s="71"/>
      <c r="D7186" s="72"/>
    </row>
    <row r="7187" spans="3:4" x14ac:dyDescent="0.3">
      <c r="C7187" s="71"/>
      <c r="D7187" s="72"/>
    </row>
    <row r="7188" spans="3:4" x14ac:dyDescent="0.3">
      <c r="C7188" s="71"/>
      <c r="D7188" s="72"/>
    </row>
    <row r="7189" spans="3:4" x14ac:dyDescent="0.3">
      <c r="C7189" s="71"/>
      <c r="D7189" s="72"/>
    </row>
    <row r="7190" spans="3:4" x14ac:dyDescent="0.3">
      <c r="C7190" s="71"/>
      <c r="D7190" s="72"/>
    </row>
    <row r="7191" spans="3:4" x14ac:dyDescent="0.3">
      <c r="C7191" s="71"/>
      <c r="D7191" s="72"/>
    </row>
    <row r="7192" spans="3:4" x14ac:dyDescent="0.3">
      <c r="C7192" s="71"/>
      <c r="D7192" s="72"/>
    </row>
    <row r="7193" spans="3:4" x14ac:dyDescent="0.3">
      <c r="C7193" s="71"/>
      <c r="D7193" s="72"/>
    </row>
    <row r="7194" spans="3:4" x14ac:dyDescent="0.3">
      <c r="C7194" s="71"/>
      <c r="D7194" s="72"/>
    </row>
    <row r="7195" spans="3:4" x14ac:dyDescent="0.3">
      <c r="C7195" s="71"/>
      <c r="D7195" s="72"/>
    </row>
    <row r="7196" spans="3:4" x14ac:dyDescent="0.3">
      <c r="C7196" s="71"/>
      <c r="D7196" s="72"/>
    </row>
    <row r="7197" spans="3:4" x14ac:dyDescent="0.3">
      <c r="C7197" s="71"/>
      <c r="D7197" s="72"/>
    </row>
    <row r="7198" spans="3:4" x14ac:dyDescent="0.3">
      <c r="C7198" s="71"/>
      <c r="D7198" s="72"/>
    </row>
    <row r="7199" spans="3:4" x14ac:dyDescent="0.3">
      <c r="C7199" s="71"/>
      <c r="D7199" s="72"/>
    </row>
    <row r="7200" spans="3:4" x14ac:dyDescent="0.3">
      <c r="C7200" s="71"/>
      <c r="D7200" s="72"/>
    </row>
    <row r="7201" spans="3:4" x14ac:dyDescent="0.3">
      <c r="C7201" s="71"/>
      <c r="D7201" s="72"/>
    </row>
    <row r="7202" spans="3:4" x14ac:dyDescent="0.3">
      <c r="C7202" s="71"/>
      <c r="D7202" s="72"/>
    </row>
    <row r="7203" spans="3:4" x14ac:dyDescent="0.3">
      <c r="C7203" s="71"/>
      <c r="D7203" s="72"/>
    </row>
    <row r="7204" spans="3:4" x14ac:dyDescent="0.3">
      <c r="C7204" s="71"/>
      <c r="D7204" s="72"/>
    </row>
    <row r="7205" spans="3:4" x14ac:dyDescent="0.3">
      <c r="C7205" s="71"/>
      <c r="D7205" s="72"/>
    </row>
    <row r="7206" spans="3:4" x14ac:dyDescent="0.3">
      <c r="C7206" s="71"/>
      <c r="D7206" s="72"/>
    </row>
    <row r="7207" spans="3:4" x14ac:dyDescent="0.3">
      <c r="C7207" s="71"/>
      <c r="D7207" s="72"/>
    </row>
    <row r="7208" spans="3:4" x14ac:dyDescent="0.3">
      <c r="C7208" s="71"/>
      <c r="D7208" s="72"/>
    </row>
    <row r="7209" spans="3:4" x14ac:dyDescent="0.3">
      <c r="C7209" s="71"/>
      <c r="D7209" s="72"/>
    </row>
    <row r="7210" spans="3:4" x14ac:dyDescent="0.3">
      <c r="C7210" s="71"/>
      <c r="D7210" s="72"/>
    </row>
    <row r="7211" spans="3:4" x14ac:dyDescent="0.3">
      <c r="C7211" s="71"/>
      <c r="D7211" s="72"/>
    </row>
    <row r="7212" spans="3:4" x14ac:dyDescent="0.3">
      <c r="C7212" s="71"/>
      <c r="D7212" s="72"/>
    </row>
    <row r="7213" spans="3:4" x14ac:dyDescent="0.3">
      <c r="C7213" s="71"/>
      <c r="D7213" s="72"/>
    </row>
    <row r="7214" spans="3:4" x14ac:dyDescent="0.3">
      <c r="C7214" s="71"/>
      <c r="D7214" s="72"/>
    </row>
    <row r="7215" spans="3:4" x14ac:dyDescent="0.3">
      <c r="C7215" s="71"/>
      <c r="D7215" s="72"/>
    </row>
    <row r="7216" spans="3:4" x14ac:dyDescent="0.3">
      <c r="C7216" s="71"/>
      <c r="D7216" s="72"/>
    </row>
    <row r="7217" spans="3:4" x14ac:dyDescent="0.3">
      <c r="C7217" s="71"/>
      <c r="D7217" s="72"/>
    </row>
    <row r="7218" spans="3:4" x14ac:dyDescent="0.3">
      <c r="C7218" s="71"/>
      <c r="D7218" s="72"/>
    </row>
    <row r="7219" spans="3:4" x14ac:dyDescent="0.3">
      <c r="C7219" s="71"/>
      <c r="D7219" s="72"/>
    </row>
    <row r="7220" spans="3:4" x14ac:dyDescent="0.3">
      <c r="C7220" s="71"/>
      <c r="D7220" s="72"/>
    </row>
    <row r="7221" spans="3:4" x14ac:dyDescent="0.3">
      <c r="C7221" s="71"/>
      <c r="D7221" s="72"/>
    </row>
    <row r="7222" spans="3:4" x14ac:dyDescent="0.3">
      <c r="C7222" s="71"/>
      <c r="D7222" s="72"/>
    </row>
    <row r="7223" spans="3:4" x14ac:dyDescent="0.3">
      <c r="C7223" s="71"/>
      <c r="D7223" s="72"/>
    </row>
    <row r="7224" spans="3:4" x14ac:dyDescent="0.3">
      <c r="C7224" s="71"/>
      <c r="D7224" s="72"/>
    </row>
    <row r="7225" spans="3:4" x14ac:dyDescent="0.3">
      <c r="C7225" s="71"/>
      <c r="D7225" s="72"/>
    </row>
    <row r="7226" spans="3:4" x14ac:dyDescent="0.3">
      <c r="C7226" s="71"/>
      <c r="D7226" s="72"/>
    </row>
    <row r="7227" spans="3:4" x14ac:dyDescent="0.3">
      <c r="C7227" s="71"/>
      <c r="D7227" s="72"/>
    </row>
    <row r="7228" spans="3:4" x14ac:dyDescent="0.3">
      <c r="C7228" s="71"/>
      <c r="D7228" s="72"/>
    </row>
    <row r="7229" spans="3:4" x14ac:dyDescent="0.3">
      <c r="C7229" s="71"/>
      <c r="D7229" s="72"/>
    </row>
    <row r="7230" spans="3:4" x14ac:dyDescent="0.3">
      <c r="C7230" s="71"/>
      <c r="D7230" s="72"/>
    </row>
    <row r="7231" spans="3:4" x14ac:dyDescent="0.3">
      <c r="C7231" s="71"/>
      <c r="D7231" s="72"/>
    </row>
    <row r="7232" spans="3:4" x14ac:dyDescent="0.3">
      <c r="C7232" s="71"/>
      <c r="D7232" s="72"/>
    </row>
    <row r="7233" spans="3:4" x14ac:dyDescent="0.3">
      <c r="C7233" s="71"/>
      <c r="D7233" s="72"/>
    </row>
    <row r="7234" spans="3:4" x14ac:dyDescent="0.3">
      <c r="C7234" s="71"/>
      <c r="D7234" s="72"/>
    </row>
    <row r="7235" spans="3:4" x14ac:dyDescent="0.3">
      <c r="C7235" s="71"/>
      <c r="D7235" s="72"/>
    </row>
    <row r="7236" spans="3:4" x14ac:dyDescent="0.3">
      <c r="C7236" s="71"/>
      <c r="D7236" s="72"/>
    </row>
    <row r="7237" spans="3:4" x14ac:dyDescent="0.3">
      <c r="C7237" s="71"/>
      <c r="D7237" s="72"/>
    </row>
    <row r="7238" spans="3:4" x14ac:dyDescent="0.3">
      <c r="C7238" s="71"/>
      <c r="D7238" s="72"/>
    </row>
    <row r="7239" spans="3:4" x14ac:dyDescent="0.3">
      <c r="C7239" s="71"/>
      <c r="D7239" s="72"/>
    </row>
    <row r="7240" spans="3:4" x14ac:dyDescent="0.3">
      <c r="C7240" s="71"/>
      <c r="D7240" s="72"/>
    </row>
    <row r="7241" spans="3:4" x14ac:dyDescent="0.3">
      <c r="C7241" s="71"/>
      <c r="D7241" s="72"/>
    </row>
    <row r="7242" spans="3:4" x14ac:dyDescent="0.3">
      <c r="C7242" s="71"/>
      <c r="D7242" s="72"/>
    </row>
    <row r="7243" spans="3:4" x14ac:dyDescent="0.3">
      <c r="C7243" s="71"/>
      <c r="D7243" s="72"/>
    </row>
    <row r="7244" spans="3:4" x14ac:dyDescent="0.3">
      <c r="C7244" s="71"/>
      <c r="D7244" s="72"/>
    </row>
    <row r="7245" spans="3:4" x14ac:dyDescent="0.3">
      <c r="C7245" s="71"/>
      <c r="D7245" s="72"/>
    </row>
    <row r="7246" spans="3:4" x14ac:dyDescent="0.3">
      <c r="C7246" s="71"/>
      <c r="D7246" s="72"/>
    </row>
    <row r="7247" spans="3:4" x14ac:dyDescent="0.3">
      <c r="C7247" s="71"/>
      <c r="D7247" s="72"/>
    </row>
    <row r="7248" spans="3:4" x14ac:dyDescent="0.3">
      <c r="C7248" s="71"/>
      <c r="D7248" s="72"/>
    </row>
    <row r="7249" spans="3:4" x14ac:dyDescent="0.3">
      <c r="C7249" s="71"/>
      <c r="D7249" s="72"/>
    </row>
    <row r="7250" spans="3:4" x14ac:dyDescent="0.3">
      <c r="C7250" s="71"/>
      <c r="D7250" s="72"/>
    </row>
    <row r="7251" spans="3:4" x14ac:dyDescent="0.3">
      <c r="C7251" s="71"/>
      <c r="D7251" s="72"/>
    </row>
    <row r="7252" spans="3:4" x14ac:dyDescent="0.3">
      <c r="C7252" s="71"/>
      <c r="D7252" s="72"/>
    </row>
    <row r="7253" spans="3:4" x14ac:dyDescent="0.3">
      <c r="C7253" s="71"/>
      <c r="D7253" s="72"/>
    </row>
    <row r="7254" spans="3:4" x14ac:dyDescent="0.3">
      <c r="C7254" s="71"/>
      <c r="D7254" s="72"/>
    </row>
    <row r="7255" spans="3:4" x14ac:dyDescent="0.3">
      <c r="C7255" s="71"/>
      <c r="D7255" s="72"/>
    </row>
    <row r="7256" spans="3:4" x14ac:dyDescent="0.3">
      <c r="C7256" s="71"/>
      <c r="D7256" s="72"/>
    </row>
    <row r="7257" spans="3:4" x14ac:dyDescent="0.3">
      <c r="C7257" s="71"/>
      <c r="D7257" s="72"/>
    </row>
    <row r="7258" spans="3:4" x14ac:dyDescent="0.3">
      <c r="C7258" s="71"/>
      <c r="D7258" s="72"/>
    </row>
    <row r="7259" spans="3:4" x14ac:dyDescent="0.3">
      <c r="C7259" s="71"/>
      <c r="D7259" s="72"/>
    </row>
    <row r="7260" spans="3:4" x14ac:dyDescent="0.3">
      <c r="C7260" s="71"/>
      <c r="D7260" s="72"/>
    </row>
    <row r="7261" spans="3:4" x14ac:dyDescent="0.3">
      <c r="C7261" s="71"/>
      <c r="D7261" s="72"/>
    </row>
    <row r="7262" spans="3:4" x14ac:dyDescent="0.3">
      <c r="C7262" s="71"/>
      <c r="D7262" s="72"/>
    </row>
    <row r="7263" spans="3:4" x14ac:dyDescent="0.3">
      <c r="C7263" s="71"/>
      <c r="D7263" s="72"/>
    </row>
    <row r="7264" spans="3:4" x14ac:dyDescent="0.3">
      <c r="C7264" s="71"/>
      <c r="D7264" s="72"/>
    </row>
    <row r="7265" spans="3:4" x14ac:dyDescent="0.3">
      <c r="C7265" s="71"/>
      <c r="D7265" s="72"/>
    </row>
    <row r="7266" spans="3:4" x14ac:dyDescent="0.3">
      <c r="C7266" s="71"/>
      <c r="D7266" s="72"/>
    </row>
    <row r="7267" spans="3:4" x14ac:dyDescent="0.3">
      <c r="C7267" s="71"/>
      <c r="D7267" s="72"/>
    </row>
    <row r="7268" spans="3:4" x14ac:dyDescent="0.3">
      <c r="C7268" s="71"/>
      <c r="D7268" s="72"/>
    </row>
    <row r="7269" spans="3:4" x14ac:dyDescent="0.3">
      <c r="C7269" s="71"/>
      <c r="D7269" s="72"/>
    </row>
    <row r="7270" spans="3:4" x14ac:dyDescent="0.3">
      <c r="C7270" s="71"/>
      <c r="D7270" s="72"/>
    </row>
    <row r="7271" spans="3:4" x14ac:dyDescent="0.3">
      <c r="C7271" s="71"/>
      <c r="D7271" s="72"/>
    </row>
    <row r="7272" spans="3:4" x14ac:dyDescent="0.3">
      <c r="C7272" s="71"/>
      <c r="D7272" s="72"/>
    </row>
    <row r="7273" spans="3:4" x14ac:dyDescent="0.3">
      <c r="C7273" s="71"/>
      <c r="D7273" s="72"/>
    </row>
    <row r="7274" spans="3:4" x14ac:dyDescent="0.3">
      <c r="C7274" s="71"/>
      <c r="D7274" s="72"/>
    </row>
    <row r="7275" spans="3:4" x14ac:dyDescent="0.3">
      <c r="C7275" s="71"/>
      <c r="D7275" s="72"/>
    </row>
    <row r="7276" spans="3:4" x14ac:dyDescent="0.3">
      <c r="C7276" s="71"/>
      <c r="D7276" s="72"/>
    </row>
    <row r="7277" spans="3:4" x14ac:dyDescent="0.3">
      <c r="C7277" s="71"/>
      <c r="D7277" s="72"/>
    </row>
    <row r="7278" spans="3:4" x14ac:dyDescent="0.3">
      <c r="C7278" s="71"/>
      <c r="D7278" s="72"/>
    </row>
    <row r="7279" spans="3:4" x14ac:dyDescent="0.3">
      <c r="C7279" s="71"/>
      <c r="D7279" s="72"/>
    </row>
    <row r="7280" spans="3:4" x14ac:dyDescent="0.3">
      <c r="C7280" s="71"/>
      <c r="D7280" s="72"/>
    </row>
    <row r="7281" spans="3:4" x14ac:dyDescent="0.3">
      <c r="C7281" s="71"/>
      <c r="D7281" s="72"/>
    </row>
    <row r="7282" spans="3:4" x14ac:dyDescent="0.3">
      <c r="C7282" s="71"/>
      <c r="D7282" s="72"/>
    </row>
    <row r="7283" spans="3:4" x14ac:dyDescent="0.3">
      <c r="C7283" s="71"/>
      <c r="D7283" s="72"/>
    </row>
    <row r="7284" spans="3:4" x14ac:dyDescent="0.3">
      <c r="C7284" s="71"/>
      <c r="D7284" s="72"/>
    </row>
    <row r="7285" spans="3:4" x14ac:dyDescent="0.3">
      <c r="C7285" s="71"/>
      <c r="D7285" s="72"/>
    </row>
    <row r="7286" spans="3:4" x14ac:dyDescent="0.3">
      <c r="C7286" s="71"/>
      <c r="D7286" s="72"/>
    </row>
    <row r="7287" spans="3:4" x14ac:dyDescent="0.3">
      <c r="C7287" s="71"/>
      <c r="D7287" s="72"/>
    </row>
    <row r="7288" spans="3:4" x14ac:dyDescent="0.3">
      <c r="C7288" s="71"/>
      <c r="D7288" s="72"/>
    </row>
    <row r="7289" spans="3:4" x14ac:dyDescent="0.3">
      <c r="C7289" s="71"/>
      <c r="D7289" s="72"/>
    </row>
    <row r="7290" spans="3:4" x14ac:dyDescent="0.3">
      <c r="C7290" s="71"/>
      <c r="D7290" s="72"/>
    </row>
    <row r="7291" spans="3:4" x14ac:dyDescent="0.3">
      <c r="C7291" s="71"/>
      <c r="D7291" s="72"/>
    </row>
    <row r="7292" spans="3:4" x14ac:dyDescent="0.3">
      <c r="C7292" s="71"/>
      <c r="D7292" s="72"/>
    </row>
    <row r="7293" spans="3:4" x14ac:dyDescent="0.3">
      <c r="C7293" s="71"/>
      <c r="D7293" s="72"/>
    </row>
    <row r="7294" spans="3:4" x14ac:dyDescent="0.3">
      <c r="C7294" s="71"/>
      <c r="D7294" s="72"/>
    </row>
    <row r="7295" spans="3:4" x14ac:dyDescent="0.3">
      <c r="C7295" s="71"/>
      <c r="D7295" s="72"/>
    </row>
    <row r="7296" spans="3:4" x14ac:dyDescent="0.3">
      <c r="C7296" s="71"/>
      <c r="D7296" s="72"/>
    </row>
    <row r="7297" spans="3:4" x14ac:dyDescent="0.3">
      <c r="C7297" s="71"/>
      <c r="D7297" s="72"/>
    </row>
    <row r="7298" spans="3:4" x14ac:dyDescent="0.3">
      <c r="C7298" s="71"/>
      <c r="D7298" s="72"/>
    </row>
    <row r="7299" spans="3:4" x14ac:dyDescent="0.3">
      <c r="C7299" s="71"/>
      <c r="D7299" s="72"/>
    </row>
    <row r="7300" spans="3:4" x14ac:dyDescent="0.3">
      <c r="C7300" s="71"/>
      <c r="D7300" s="72"/>
    </row>
    <row r="7301" spans="3:4" x14ac:dyDescent="0.3">
      <c r="C7301" s="71"/>
      <c r="D7301" s="72"/>
    </row>
    <row r="7302" spans="3:4" x14ac:dyDescent="0.3">
      <c r="C7302" s="71"/>
      <c r="D7302" s="72"/>
    </row>
    <row r="7303" spans="3:4" x14ac:dyDescent="0.3">
      <c r="C7303" s="71"/>
      <c r="D7303" s="72"/>
    </row>
    <row r="7304" spans="3:4" x14ac:dyDescent="0.3">
      <c r="C7304" s="71"/>
      <c r="D7304" s="72"/>
    </row>
    <row r="7305" spans="3:4" x14ac:dyDescent="0.3">
      <c r="C7305" s="71"/>
      <c r="D7305" s="72"/>
    </row>
    <row r="7306" spans="3:4" x14ac:dyDescent="0.3">
      <c r="C7306" s="71"/>
      <c r="D7306" s="72"/>
    </row>
    <row r="7307" spans="3:4" x14ac:dyDescent="0.3">
      <c r="C7307" s="71"/>
      <c r="D7307" s="72"/>
    </row>
    <row r="7308" spans="3:4" x14ac:dyDescent="0.3">
      <c r="C7308" s="71"/>
      <c r="D7308" s="72"/>
    </row>
    <row r="7309" spans="3:4" x14ac:dyDescent="0.3">
      <c r="C7309" s="71"/>
      <c r="D7309" s="72"/>
    </row>
    <row r="7310" spans="3:4" x14ac:dyDescent="0.3">
      <c r="C7310" s="71"/>
      <c r="D7310" s="72"/>
    </row>
    <row r="7311" spans="3:4" x14ac:dyDescent="0.3">
      <c r="C7311" s="71"/>
      <c r="D7311" s="72"/>
    </row>
    <row r="7312" spans="3:4" x14ac:dyDescent="0.3">
      <c r="C7312" s="71"/>
      <c r="D7312" s="72"/>
    </row>
    <row r="7313" spans="3:4" x14ac:dyDescent="0.3">
      <c r="C7313" s="71"/>
      <c r="D7313" s="72"/>
    </row>
    <row r="7314" spans="3:4" x14ac:dyDescent="0.3">
      <c r="C7314" s="71"/>
      <c r="D7314" s="72"/>
    </row>
    <row r="7315" spans="3:4" x14ac:dyDescent="0.3">
      <c r="C7315" s="71"/>
      <c r="D7315" s="72"/>
    </row>
    <row r="7316" spans="3:4" x14ac:dyDescent="0.3">
      <c r="C7316" s="71"/>
      <c r="D7316" s="72"/>
    </row>
    <row r="7317" spans="3:4" x14ac:dyDescent="0.3">
      <c r="C7317" s="71"/>
      <c r="D7317" s="72"/>
    </row>
    <row r="7318" spans="3:4" x14ac:dyDescent="0.3">
      <c r="C7318" s="71"/>
      <c r="D7318" s="72"/>
    </row>
    <row r="7319" spans="3:4" x14ac:dyDescent="0.3">
      <c r="C7319" s="71"/>
      <c r="D7319" s="72"/>
    </row>
    <row r="7320" spans="3:4" x14ac:dyDescent="0.3">
      <c r="C7320" s="71"/>
      <c r="D7320" s="72"/>
    </row>
    <row r="7321" spans="3:4" x14ac:dyDescent="0.3">
      <c r="C7321" s="71"/>
      <c r="D7321" s="72"/>
    </row>
    <row r="7322" spans="3:4" x14ac:dyDescent="0.3">
      <c r="C7322" s="71"/>
      <c r="D7322" s="72"/>
    </row>
    <row r="7323" spans="3:4" x14ac:dyDescent="0.3">
      <c r="C7323" s="71"/>
      <c r="D7323" s="72"/>
    </row>
    <row r="7324" spans="3:4" x14ac:dyDescent="0.3">
      <c r="C7324" s="71"/>
      <c r="D7324" s="72"/>
    </row>
    <row r="7325" spans="3:4" x14ac:dyDescent="0.3">
      <c r="C7325" s="71"/>
      <c r="D7325" s="72"/>
    </row>
    <row r="7326" spans="3:4" x14ac:dyDescent="0.3">
      <c r="C7326" s="71"/>
      <c r="D7326" s="72"/>
    </row>
    <row r="7327" spans="3:4" x14ac:dyDescent="0.3">
      <c r="C7327" s="71"/>
      <c r="D7327" s="72"/>
    </row>
    <row r="7328" spans="3:4" x14ac:dyDescent="0.3">
      <c r="C7328" s="71"/>
      <c r="D7328" s="72"/>
    </row>
    <row r="7329" spans="3:4" x14ac:dyDescent="0.3">
      <c r="C7329" s="71"/>
      <c r="D7329" s="72"/>
    </row>
    <row r="7330" spans="3:4" x14ac:dyDescent="0.3">
      <c r="C7330" s="71"/>
      <c r="D7330" s="72"/>
    </row>
    <row r="7331" spans="3:4" x14ac:dyDescent="0.3">
      <c r="C7331" s="71"/>
      <c r="D7331" s="72"/>
    </row>
    <row r="7332" spans="3:4" x14ac:dyDescent="0.3">
      <c r="C7332" s="71"/>
      <c r="D7332" s="72"/>
    </row>
    <row r="7333" spans="3:4" x14ac:dyDescent="0.3">
      <c r="C7333" s="71"/>
      <c r="D7333" s="72"/>
    </row>
    <row r="7334" spans="3:4" x14ac:dyDescent="0.3">
      <c r="C7334" s="71"/>
      <c r="D7334" s="72"/>
    </row>
    <row r="7335" spans="3:4" x14ac:dyDescent="0.3">
      <c r="C7335" s="71"/>
      <c r="D7335" s="72"/>
    </row>
    <row r="7336" spans="3:4" x14ac:dyDescent="0.3">
      <c r="C7336" s="71"/>
      <c r="D7336" s="72"/>
    </row>
    <row r="7337" spans="3:4" x14ac:dyDescent="0.3">
      <c r="C7337" s="71"/>
      <c r="D7337" s="72"/>
    </row>
    <row r="7338" spans="3:4" x14ac:dyDescent="0.3">
      <c r="C7338" s="71"/>
      <c r="D7338" s="72"/>
    </row>
    <row r="7339" spans="3:4" x14ac:dyDescent="0.3">
      <c r="C7339" s="71"/>
      <c r="D7339" s="72"/>
    </row>
    <row r="7340" spans="3:4" x14ac:dyDescent="0.3">
      <c r="C7340" s="71"/>
      <c r="D7340" s="72"/>
    </row>
    <row r="7341" spans="3:4" x14ac:dyDescent="0.3">
      <c r="C7341" s="71"/>
      <c r="D7341" s="72"/>
    </row>
    <row r="7342" spans="3:4" x14ac:dyDescent="0.3">
      <c r="C7342" s="71"/>
      <c r="D7342" s="72"/>
    </row>
    <row r="7343" spans="3:4" x14ac:dyDescent="0.3">
      <c r="C7343" s="71"/>
      <c r="D7343" s="72"/>
    </row>
    <row r="7344" spans="3:4" x14ac:dyDescent="0.3">
      <c r="C7344" s="71"/>
      <c r="D7344" s="72"/>
    </row>
    <row r="7345" spans="3:4" x14ac:dyDescent="0.3">
      <c r="C7345" s="71"/>
      <c r="D7345" s="72"/>
    </row>
    <row r="7346" spans="3:4" x14ac:dyDescent="0.3">
      <c r="C7346" s="71"/>
      <c r="D7346" s="72"/>
    </row>
    <row r="7347" spans="3:4" x14ac:dyDescent="0.3">
      <c r="C7347" s="71"/>
      <c r="D7347" s="72"/>
    </row>
    <row r="7348" spans="3:4" x14ac:dyDescent="0.3">
      <c r="C7348" s="71"/>
      <c r="D7348" s="72"/>
    </row>
    <row r="7349" spans="3:4" x14ac:dyDescent="0.3">
      <c r="C7349" s="71"/>
      <c r="D7349" s="72"/>
    </row>
    <row r="7350" spans="3:4" x14ac:dyDescent="0.3">
      <c r="C7350" s="71"/>
      <c r="D7350" s="72"/>
    </row>
    <row r="7351" spans="3:4" x14ac:dyDescent="0.3">
      <c r="C7351" s="71"/>
      <c r="D7351" s="72"/>
    </row>
    <row r="7352" spans="3:4" x14ac:dyDescent="0.3">
      <c r="C7352" s="71"/>
      <c r="D7352" s="72"/>
    </row>
    <row r="7353" spans="3:4" x14ac:dyDescent="0.3">
      <c r="C7353" s="71"/>
      <c r="D7353" s="72"/>
    </row>
    <row r="7354" spans="3:4" x14ac:dyDescent="0.3">
      <c r="C7354" s="71"/>
      <c r="D7354" s="72"/>
    </row>
    <row r="7355" spans="3:4" x14ac:dyDescent="0.3">
      <c r="C7355" s="71"/>
      <c r="D7355" s="72"/>
    </row>
    <row r="7356" spans="3:4" x14ac:dyDescent="0.3">
      <c r="C7356" s="71"/>
      <c r="D7356" s="72"/>
    </row>
    <row r="7357" spans="3:4" x14ac:dyDescent="0.3">
      <c r="C7357" s="71"/>
      <c r="D7357" s="72"/>
    </row>
    <row r="7358" spans="3:4" x14ac:dyDescent="0.3">
      <c r="C7358" s="71"/>
      <c r="D7358" s="72"/>
    </row>
    <row r="7359" spans="3:4" x14ac:dyDescent="0.3">
      <c r="C7359" s="71"/>
      <c r="D7359" s="72"/>
    </row>
    <row r="7360" spans="3:4" x14ac:dyDescent="0.3">
      <c r="C7360" s="71"/>
      <c r="D7360" s="72"/>
    </row>
    <row r="7361" spans="3:4" x14ac:dyDescent="0.3">
      <c r="C7361" s="71"/>
      <c r="D7361" s="72"/>
    </row>
    <row r="7362" spans="3:4" x14ac:dyDescent="0.3">
      <c r="C7362" s="71"/>
      <c r="D7362" s="72"/>
    </row>
    <row r="7363" spans="3:4" x14ac:dyDescent="0.3">
      <c r="C7363" s="71"/>
      <c r="D7363" s="72"/>
    </row>
    <row r="7364" spans="3:4" x14ac:dyDescent="0.3">
      <c r="C7364" s="71"/>
      <c r="D7364" s="72"/>
    </row>
    <row r="7365" spans="3:4" x14ac:dyDescent="0.3">
      <c r="C7365" s="71"/>
      <c r="D7365" s="72"/>
    </row>
    <row r="7366" spans="3:4" x14ac:dyDescent="0.3">
      <c r="C7366" s="71"/>
      <c r="D7366" s="72"/>
    </row>
    <row r="7367" spans="3:4" x14ac:dyDescent="0.3">
      <c r="C7367" s="71"/>
      <c r="D7367" s="72"/>
    </row>
    <row r="7368" spans="3:4" x14ac:dyDescent="0.3">
      <c r="C7368" s="71"/>
      <c r="D7368" s="72"/>
    </row>
    <row r="7369" spans="3:4" x14ac:dyDescent="0.3">
      <c r="C7369" s="71"/>
      <c r="D7369" s="72"/>
    </row>
    <row r="7370" spans="3:4" x14ac:dyDescent="0.3">
      <c r="C7370" s="71"/>
      <c r="D7370" s="72"/>
    </row>
    <row r="7371" spans="3:4" x14ac:dyDescent="0.3">
      <c r="C7371" s="71"/>
      <c r="D7371" s="72"/>
    </row>
    <row r="7372" spans="3:4" x14ac:dyDescent="0.3">
      <c r="C7372" s="71"/>
      <c r="D7372" s="72"/>
    </row>
    <row r="7373" spans="3:4" x14ac:dyDescent="0.3">
      <c r="C7373" s="71"/>
      <c r="D7373" s="72"/>
    </row>
    <row r="7374" spans="3:4" x14ac:dyDescent="0.3">
      <c r="C7374" s="71"/>
      <c r="D7374" s="72"/>
    </row>
    <row r="7375" spans="3:4" x14ac:dyDescent="0.3">
      <c r="C7375" s="71"/>
      <c r="D7375" s="72"/>
    </row>
    <row r="7376" spans="3:4" x14ac:dyDescent="0.3">
      <c r="C7376" s="71"/>
      <c r="D7376" s="72"/>
    </row>
    <row r="7377" spans="3:4" x14ac:dyDescent="0.3">
      <c r="C7377" s="71"/>
      <c r="D7377" s="72"/>
    </row>
    <row r="7378" spans="3:4" x14ac:dyDescent="0.3">
      <c r="C7378" s="71"/>
      <c r="D7378" s="72"/>
    </row>
    <row r="7379" spans="3:4" x14ac:dyDescent="0.3">
      <c r="C7379" s="71"/>
      <c r="D7379" s="72"/>
    </row>
    <row r="7380" spans="3:4" x14ac:dyDescent="0.3">
      <c r="C7380" s="71"/>
      <c r="D7380" s="72"/>
    </row>
    <row r="7381" spans="3:4" x14ac:dyDescent="0.3">
      <c r="C7381" s="71"/>
      <c r="D7381" s="72"/>
    </row>
    <row r="7382" spans="3:4" x14ac:dyDescent="0.3">
      <c r="C7382" s="71"/>
      <c r="D7382" s="72"/>
    </row>
    <row r="7383" spans="3:4" x14ac:dyDescent="0.3">
      <c r="C7383" s="71"/>
      <c r="D7383" s="72"/>
    </row>
    <row r="7384" spans="3:4" x14ac:dyDescent="0.3">
      <c r="C7384" s="71"/>
      <c r="D7384" s="72"/>
    </row>
    <row r="7385" spans="3:4" x14ac:dyDescent="0.3">
      <c r="C7385" s="71"/>
      <c r="D7385" s="72"/>
    </row>
    <row r="7386" spans="3:4" x14ac:dyDescent="0.3">
      <c r="C7386" s="71"/>
      <c r="D7386" s="72"/>
    </row>
    <row r="7387" spans="3:4" x14ac:dyDescent="0.3">
      <c r="C7387" s="71"/>
      <c r="D7387" s="72"/>
    </row>
    <row r="7388" spans="3:4" x14ac:dyDescent="0.3">
      <c r="C7388" s="71"/>
      <c r="D7388" s="72"/>
    </row>
    <row r="7389" spans="3:4" x14ac:dyDescent="0.3">
      <c r="C7389" s="71"/>
      <c r="D7389" s="72"/>
    </row>
    <row r="7390" spans="3:4" x14ac:dyDescent="0.3">
      <c r="C7390" s="71"/>
      <c r="D7390" s="72"/>
    </row>
    <row r="7391" spans="3:4" x14ac:dyDescent="0.3">
      <c r="C7391" s="71"/>
      <c r="D7391" s="72"/>
    </row>
    <row r="7392" spans="3:4" x14ac:dyDescent="0.3">
      <c r="C7392" s="71"/>
      <c r="D7392" s="72"/>
    </row>
    <row r="7393" spans="3:4" x14ac:dyDescent="0.3">
      <c r="C7393" s="71"/>
      <c r="D7393" s="72"/>
    </row>
    <row r="7394" spans="3:4" x14ac:dyDescent="0.3">
      <c r="C7394" s="71"/>
      <c r="D7394" s="72"/>
    </row>
    <row r="7395" spans="3:4" x14ac:dyDescent="0.3">
      <c r="C7395" s="71"/>
      <c r="D7395" s="72"/>
    </row>
    <row r="7396" spans="3:4" x14ac:dyDescent="0.3">
      <c r="C7396" s="71"/>
      <c r="D7396" s="72"/>
    </row>
    <row r="7397" spans="3:4" x14ac:dyDescent="0.3">
      <c r="C7397" s="71"/>
      <c r="D7397" s="72"/>
    </row>
    <row r="7398" spans="3:4" x14ac:dyDescent="0.3">
      <c r="C7398" s="71"/>
      <c r="D7398" s="72"/>
    </row>
    <row r="7399" spans="3:4" x14ac:dyDescent="0.3">
      <c r="C7399" s="71"/>
      <c r="D7399" s="72"/>
    </row>
    <row r="7400" spans="3:4" x14ac:dyDescent="0.3">
      <c r="C7400" s="71"/>
      <c r="D7400" s="72"/>
    </row>
    <row r="7401" spans="3:4" x14ac:dyDescent="0.3">
      <c r="C7401" s="71"/>
      <c r="D7401" s="72"/>
    </row>
    <row r="7402" spans="3:4" x14ac:dyDescent="0.3">
      <c r="C7402" s="71"/>
      <c r="D7402" s="72"/>
    </row>
    <row r="7403" spans="3:4" x14ac:dyDescent="0.3">
      <c r="C7403" s="71"/>
      <c r="D7403" s="72"/>
    </row>
    <row r="7404" spans="3:4" x14ac:dyDescent="0.3">
      <c r="C7404" s="71"/>
      <c r="D7404" s="72"/>
    </row>
    <row r="7405" spans="3:4" x14ac:dyDescent="0.3">
      <c r="C7405" s="71"/>
      <c r="D7405" s="72"/>
    </row>
    <row r="7406" spans="3:4" x14ac:dyDescent="0.3">
      <c r="C7406" s="71"/>
      <c r="D7406" s="72"/>
    </row>
    <row r="7407" spans="3:4" x14ac:dyDescent="0.3">
      <c r="C7407" s="71"/>
      <c r="D7407" s="72"/>
    </row>
    <row r="7408" spans="3:4" x14ac:dyDescent="0.3">
      <c r="C7408" s="71"/>
      <c r="D7408" s="72"/>
    </row>
    <row r="7409" spans="3:4" x14ac:dyDescent="0.3">
      <c r="C7409" s="71"/>
      <c r="D7409" s="72"/>
    </row>
    <row r="7410" spans="3:4" x14ac:dyDescent="0.3">
      <c r="C7410" s="71"/>
      <c r="D7410" s="72"/>
    </row>
    <row r="7411" spans="3:4" x14ac:dyDescent="0.3">
      <c r="C7411" s="71"/>
      <c r="D7411" s="72"/>
    </row>
    <row r="7412" spans="3:4" x14ac:dyDescent="0.3">
      <c r="C7412" s="71"/>
      <c r="D7412" s="72"/>
    </row>
    <row r="7413" spans="3:4" x14ac:dyDescent="0.3">
      <c r="C7413" s="71"/>
      <c r="D7413" s="72"/>
    </row>
    <row r="7414" spans="3:4" x14ac:dyDescent="0.3">
      <c r="C7414" s="71"/>
      <c r="D7414" s="72"/>
    </row>
    <row r="7415" spans="3:4" x14ac:dyDescent="0.3">
      <c r="C7415" s="71"/>
      <c r="D7415" s="72"/>
    </row>
    <row r="7416" spans="3:4" x14ac:dyDescent="0.3">
      <c r="C7416" s="71"/>
      <c r="D7416" s="72"/>
    </row>
    <row r="7417" spans="3:4" x14ac:dyDescent="0.3">
      <c r="C7417" s="71"/>
      <c r="D7417" s="72"/>
    </row>
    <row r="7418" spans="3:4" x14ac:dyDescent="0.3">
      <c r="C7418" s="71"/>
      <c r="D7418" s="72"/>
    </row>
    <row r="7419" spans="3:4" x14ac:dyDescent="0.3">
      <c r="C7419" s="71"/>
      <c r="D7419" s="72"/>
    </row>
    <row r="7420" spans="3:4" x14ac:dyDescent="0.3">
      <c r="C7420" s="71"/>
      <c r="D7420" s="72"/>
    </row>
    <row r="7421" spans="3:4" x14ac:dyDescent="0.3">
      <c r="C7421" s="71"/>
      <c r="D7421" s="72"/>
    </row>
    <row r="7422" spans="3:4" x14ac:dyDescent="0.3">
      <c r="C7422" s="71"/>
      <c r="D7422" s="72"/>
    </row>
    <row r="7423" spans="3:4" x14ac:dyDescent="0.3">
      <c r="C7423" s="71"/>
      <c r="D7423" s="72"/>
    </row>
    <row r="7424" spans="3:4" x14ac:dyDescent="0.3">
      <c r="C7424" s="71"/>
      <c r="D7424" s="72"/>
    </row>
    <row r="7425" spans="3:4" x14ac:dyDescent="0.3">
      <c r="C7425" s="71"/>
      <c r="D7425" s="72"/>
    </row>
    <row r="7426" spans="3:4" x14ac:dyDescent="0.3">
      <c r="C7426" s="71"/>
      <c r="D7426" s="72"/>
    </row>
    <row r="7427" spans="3:4" x14ac:dyDescent="0.3">
      <c r="C7427" s="71"/>
      <c r="D7427" s="72"/>
    </row>
    <row r="7428" spans="3:4" x14ac:dyDescent="0.3">
      <c r="C7428" s="71"/>
      <c r="D7428" s="72"/>
    </row>
    <row r="7429" spans="3:4" x14ac:dyDescent="0.3">
      <c r="C7429" s="71"/>
      <c r="D7429" s="72"/>
    </row>
    <row r="7430" spans="3:4" x14ac:dyDescent="0.3">
      <c r="C7430" s="71"/>
      <c r="D7430" s="72"/>
    </row>
    <row r="7431" spans="3:4" x14ac:dyDescent="0.3">
      <c r="C7431" s="71"/>
      <c r="D7431" s="72"/>
    </row>
    <row r="7432" spans="3:4" x14ac:dyDescent="0.3">
      <c r="C7432" s="71"/>
      <c r="D7432" s="72"/>
    </row>
    <row r="7433" spans="3:4" x14ac:dyDescent="0.3">
      <c r="C7433" s="71"/>
      <c r="D7433" s="72"/>
    </row>
    <row r="7434" spans="3:4" x14ac:dyDescent="0.3">
      <c r="C7434" s="71"/>
      <c r="D7434" s="72"/>
    </row>
    <row r="7435" spans="3:4" x14ac:dyDescent="0.3">
      <c r="C7435" s="71"/>
      <c r="D7435" s="72"/>
    </row>
    <row r="7436" spans="3:4" x14ac:dyDescent="0.3">
      <c r="C7436" s="71"/>
      <c r="D7436" s="72"/>
    </row>
    <row r="7437" spans="3:4" x14ac:dyDescent="0.3">
      <c r="C7437" s="71"/>
      <c r="D7437" s="72"/>
    </row>
    <row r="7438" spans="3:4" x14ac:dyDescent="0.3">
      <c r="C7438" s="71"/>
      <c r="D7438" s="72"/>
    </row>
    <row r="7439" spans="3:4" x14ac:dyDescent="0.3">
      <c r="C7439" s="71"/>
      <c r="D7439" s="72"/>
    </row>
    <row r="7440" spans="3:4" x14ac:dyDescent="0.3">
      <c r="C7440" s="71"/>
      <c r="D7440" s="72"/>
    </row>
    <row r="7441" spans="3:4" x14ac:dyDescent="0.3">
      <c r="C7441" s="71"/>
      <c r="D7441" s="72"/>
    </row>
    <row r="7442" spans="3:4" x14ac:dyDescent="0.3">
      <c r="C7442" s="71"/>
      <c r="D7442" s="72"/>
    </row>
    <row r="7443" spans="3:4" x14ac:dyDescent="0.3">
      <c r="C7443" s="71"/>
      <c r="D7443" s="72"/>
    </row>
    <row r="7444" spans="3:4" x14ac:dyDescent="0.3">
      <c r="C7444" s="71"/>
      <c r="D7444" s="72"/>
    </row>
    <row r="7445" spans="3:4" x14ac:dyDescent="0.3">
      <c r="C7445" s="71"/>
      <c r="D7445" s="72"/>
    </row>
    <row r="7446" spans="3:4" x14ac:dyDescent="0.3">
      <c r="C7446" s="71"/>
      <c r="D7446" s="72"/>
    </row>
    <row r="7447" spans="3:4" x14ac:dyDescent="0.3">
      <c r="C7447" s="71"/>
      <c r="D7447" s="72"/>
    </row>
    <row r="7448" spans="3:4" x14ac:dyDescent="0.3">
      <c r="C7448" s="71"/>
      <c r="D7448" s="72"/>
    </row>
    <row r="7449" spans="3:4" x14ac:dyDescent="0.3">
      <c r="C7449" s="71"/>
      <c r="D7449" s="72"/>
    </row>
    <row r="7450" spans="3:4" x14ac:dyDescent="0.3">
      <c r="C7450" s="71"/>
      <c r="D7450" s="72"/>
    </row>
    <row r="7451" spans="3:4" x14ac:dyDescent="0.3">
      <c r="C7451" s="71"/>
      <c r="D7451" s="72"/>
    </row>
    <row r="7452" spans="3:4" x14ac:dyDescent="0.3">
      <c r="C7452" s="71"/>
      <c r="D7452" s="72"/>
    </row>
    <row r="7453" spans="3:4" x14ac:dyDescent="0.3">
      <c r="C7453" s="71"/>
      <c r="D7453" s="72"/>
    </row>
    <row r="7454" spans="3:4" x14ac:dyDescent="0.3">
      <c r="C7454" s="71"/>
      <c r="D7454" s="72"/>
    </row>
    <row r="7455" spans="3:4" x14ac:dyDescent="0.3">
      <c r="C7455" s="71"/>
      <c r="D7455" s="72"/>
    </row>
    <row r="7456" spans="3:4" x14ac:dyDescent="0.3">
      <c r="C7456" s="71"/>
      <c r="D7456" s="72"/>
    </row>
    <row r="7457" spans="3:4" x14ac:dyDescent="0.3">
      <c r="C7457" s="71"/>
      <c r="D7457" s="72"/>
    </row>
    <row r="7458" spans="3:4" x14ac:dyDescent="0.3">
      <c r="C7458" s="71"/>
      <c r="D7458" s="72"/>
    </row>
    <row r="7459" spans="3:4" x14ac:dyDescent="0.3">
      <c r="C7459" s="71"/>
      <c r="D7459" s="72"/>
    </row>
    <row r="7460" spans="3:4" x14ac:dyDescent="0.3">
      <c r="C7460" s="71"/>
      <c r="D7460" s="72"/>
    </row>
    <row r="7461" spans="3:4" x14ac:dyDescent="0.3">
      <c r="C7461" s="71"/>
      <c r="D7461" s="72"/>
    </row>
    <row r="7462" spans="3:4" x14ac:dyDescent="0.3">
      <c r="C7462" s="71"/>
      <c r="D7462" s="72"/>
    </row>
    <row r="7463" spans="3:4" x14ac:dyDescent="0.3">
      <c r="C7463" s="71"/>
      <c r="D7463" s="72"/>
    </row>
    <row r="7464" spans="3:4" x14ac:dyDescent="0.3">
      <c r="C7464" s="71"/>
      <c r="D7464" s="72"/>
    </row>
    <row r="7465" spans="3:4" x14ac:dyDescent="0.3">
      <c r="C7465" s="71"/>
      <c r="D7465" s="72"/>
    </row>
    <row r="7466" spans="3:4" x14ac:dyDescent="0.3">
      <c r="C7466" s="71"/>
      <c r="D7466" s="72"/>
    </row>
    <row r="7467" spans="3:4" x14ac:dyDescent="0.3">
      <c r="C7467" s="71"/>
      <c r="D7467" s="72"/>
    </row>
    <row r="7468" spans="3:4" x14ac:dyDescent="0.3">
      <c r="C7468" s="71"/>
      <c r="D7468" s="72"/>
    </row>
    <row r="7469" spans="3:4" x14ac:dyDescent="0.3">
      <c r="C7469" s="71"/>
      <c r="D7469" s="72"/>
    </row>
    <row r="7470" spans="3:4" x14ac:dyDescent="0.3">
      <c r="C7470" s="71"/>
      <c r="D7470" s="72"/>
    </row>
    <row r="7471" spans="3:4" x14ac:dyDescent="0.3">
      <c r="C7471" s="71"/>
      <c r="D7471" s="72"/>
    </row>
    <row r="7472" spans="3:4" x14ac:dyDescent="0.3">
      <c r="C7472" s="71"/>
      <c r="D7472" s="72"/>
    </row>
    <row r="7473" spans="3:4" x14ac:dyDescent="0.3">
      <c r="C7473" s="71"/>
      <c r="D7473" s="72"/>
    </row>
    <row r="7474" spans="3:4" x14ac:dyDescent="0.3">
      <c r="C7474" s="71"/>
      <c r="D7474" s="72"/>
    </row>
    <row r="7475" spans="3:4" x14ac:dyDescent="0.3">
      <c r="C7475" s="71"/>
      <c r="D7475" s="72"/>
    </row>
    <row r="7476" spans="3:4" x14ac:dyDescent="0.3">
      <c r="C7476" s="71"/>
      <c r="D7476" s="72"/>
    </row>
    <row r="7477" spans="3:4" x14ac:dyDescent="0.3">
      <c r="C7477" s="71"/>
      <c r="D7477" s="72"/>
    </row>
    <row r="7478" spans="3:4" x14ac:dyDescent="0.3">
      <c r="C7478" s="71"/>
      <c r="D7478" s="72"/>
    </row>
    <row r="7479" spans="3:4" x14ac:dyDescent="0.3">
      <c r="C7479" s="71"/>
      <c r="D7479" s="72"/>
    </row>
    <row r="7480" spans="3:4" x14ac:dyDescent="0.3">
      <c r="C7480" s="71"/>
      <c r="D7480" s="72"/>
    </row>
    <row r="7481" spans="3:4" x14ac:dyDescent="0.3">
      <c r="C7481" s="71"/>
      <c r="D7481" s="72"/>
    </row>
    <row r="7482" spans="3:4" x14ac:dyDescent="0.3">
      <c r="C7482" s="71"/>
      <c r="D7482" s="72"/>
    </row>
    <row r="7483" spans="3:4" x14ac:dyDescent="0.3">
      <c r="C7483" s="71"/>
      <c r="D7483" s="72"/>
    </row>
    <row r="7484" spans="3:4" x14ac:dyDescent="0.3">
      <c r="C7484" s="71"/>
      <c r="D7484" s="72"/>
    </row>
    <row r="7485" spans="3:4" x14ac:dyDescent="0.3">
      <c r="C7485" s="71"/>
      <c r="D7485" s="72"/>
    </row>
    <row r="7486" spans="3:4" x14ac:dyDescent="0.3">
      <c r="C7486" s="71"/>
      <c r="D7486" s="72"/>
    </row>
    <row r="7487" spans="3:4" x14ac:dyDescent="0.3">
      <c r="C7487" s="71"/>
      <c r="D7487" s="72"/>
    </row>
    <row r="7488" spans="3:4" x14ac:dyDescent="0.3">
      <c r="C7488" s="71"/>
      <c r="D7488" s="72"/>
    </row>
    <row r="7489" spans="3:4" x14ac:dyDescent="0.3">
      <c r="C7489" s="71"/>
      <c r="D7489" s="72"/>
    </row>
    <row r="7490" spans="3:4" x14ac:dyDescent="0.3">
      <c r="C7490" s="71"/>
      <c r="D7490" s="72"/>
    </row>
    <row r="7491" spans="3:4" x14ac:dyDescent="0.3">
      <c r="C7491" s="71"/>
      <c r="D7491" s="72"/>
    </row>
    <row r="7492" spans="3:4" x14ac:dyDescent="0.3">
      <c r="C7492" s="71"/>
      <c r="D7492" s="72"/>
    </row>
    <row r="7493" spans="3:4" x14ac:dyDescent="0.3">
      <c r="C7493" s="71"/>
      <c r="D7493" s="72"/>
    </row>
    <row r="7494" spans="3:4" x14ac:dyDescent="0.3">
      <c r="C7494" s="71"/>
      <c r="D7494" s="72"/>
    </row>
    <row r="7495" spans="3:4" x14ac:dyDescent="0.3">
      <c r="C7495" s="71"/>
      <c r="D7495" s="72"/>
    </row>
    <row r="7496" spans="3:4" x14ac:dyDescent="0.3">
      <c r="C7496" s="71"/>
      <c r="D7496" s="72"/>
    </row>
    <row r="7497" spans="3:4" x14ac:dyDescent="0.3">
      <c r="C7497" s="71"/>
      <c r="D7497" s="72"/>
    </row>
    <row r="7498" spans="3:4" x14ac:dyDescent="0.3">
      <c r="C7498" s="71"/>
      <c r="D7498" s="72"/>
    </row>
    <row r="7499" spans="3:4" x14ac:dyDescent="0.3">
      <c r="C7499" s="71"/>
      <c r="D7499" s="72"/>
    </row>
    <row r="7500" spans="3:4" x14ac:dyDescent="0.3">
      <c r="C7500" s="71"/>
      <c r="D7500" s="72"/>
    </row>
    <row r="7501" spans="3:4" x14ac:dyDescent="0.3">
      <c r="C7501" s="71"/>
      <c r="D7501" s="72"/>
    </row>
    <row r="7502" spans="3:4" x14ac:dyDescent="0.3">
      <c r="C7502" s="71"/>
      <c r="D7502" s="72"/>
    </row>
    <row r="7503" spans="3:4" x14ac:dyDescent="0.3">
      <c r="C7503" s="71"/>
      <c r="D7503" s="72"/>
    </row>
    <row r="7504" spans="3:4" x14ac:dyDescent="0.3">
      <c r="C7504" s="71"/>
      <c r="D7504" s="72"/>
    </row>
    <row r="7505" spans="3:4" x14ac:dyDescent="0.3">
      <c r="C7505" s="71"/>
      <c r="D7505" s="72"/>
    </row>
    <row r="7506" spans="3:4" x14ac:dyDescent="0.3">
      <c r="C7506" s="71"/>
      <c r="D7506" s="72"/>
    </row>
    <row r="7507" spans="3:4" x14ac:dyDescent="0.3">
      <c r="C7507" s="71"/>
      <c r="D7507" s="72"/>
    </row>
    <row r="7508" spans="3:4" x14ac:dyDescent="0.3">
      <c r="C7508" s="71"/>
      <c r="D7508" s="72"/>
    </row>
    <row r="7509" spans="3:4" x14ac:dyDescent="0.3">
      <c r="C7509" s="71"/>
      <c r="D7509" s="72"/>
    </row>
    <row r="7510" spans="3:4" x14ac:dyDescent="0.3">
      <c r="C7510" s="71"/>
      <c r="D7510" s="72"/>
    </row>
    <row r="7511" spans="3:4" x14ac:dyDescent="0.3">
      <c r="C7511" s="71"/>
      <c r="D7511" s="72"/>
    </row>
    <row r="7512" spans="3:4" x14ac:dyDescent="0.3">
      <c r="C7512" s="71"/>
      <c r="D7512" s="72"/>
    </row>
    <row r="7513" spans="3:4" x14ac:dyDescent="0.3">
      <c r="C7513" s="71"/>
      <c r="D7513" s="72"/>
    </row>
    <row r="7514" spans="3:4" x14ac:dyDescent="0.3">
      <c r="C7514" s="71"/>
      <c r="D7514" s="72"/>
    </row>
    <row r="7515" spans="3:4" x14ac:dyDescent="0.3">
      <c r="C7515" s="71"/>
      <c r="D7515" s="72"/>
    </row>
    <row r="7516" spans="3:4" x14ac:dyDescent="0.3">
      <c r="C7516" s="71"/>
      <c r="D7516" s="72"/>
    </row>
    <row r="7517" spans="3:4" x14ac:dyDescent="0.3">
      <c r="C7517" s="71"/>
      <c r="D7517" s="72"/>
    </row>
    <row r="7518" spans="3:4" x14ac:dyDescent="0.3">
      <c r="C7518" s="71"/>
      <c r="D7518" s="72"/>
    </row>
    <row r="7519" spans="3:4" x14ac:dyDescent="0.3">
      <c r="C7519" s="71"/>
      <c r="D7519" s="72"/>
    </row>
    <row r="7520" spans="3:4" x14ac:dyDescent="0.3">
      <c r="C7520" s="71"/>
      <c r="D7520" s="72"/>
    </row>
    <row r="7521" spans="3:4" x14ac:dyDescent="0.3">
      <c r="C7521" s="71"/>
      <c r="D7521" s="72"/>
    </row>
    <row r="7522" spans="3:4" x14ac:dyDescent="0.3">
      <c r="C7522" s="71"/>
      <c r="D7522" s="72"/>
    </row>
    <row r="7523" spans="3:4" x14ac:dyDescent="0.3">
      <c r="C7523" s="71"/>
      <c r="D7523" s="72"/>
    </row>
    <row r="7524" spans="3:4" x14ac:dyDescent="0.3">
      <c r="C7524" s="71"/>
      <c r="D7524" s="72"/>
    </row>
    <row r="7525" spans="3:4" x14ac:dyDescent="0.3">
      <c r="C7525" s="71"/>
      <c r="D7525" s="72"/>
    </row>
    <row r="7526" spans="3:4" x14ac:dyDescent="0.3">
      <c r="C7526" s="71"/>
      <c r="D7526" s="72"/>
    </row>
    <row r="7527" spans="3:4" x14ac:dyDescent="0.3">
      <c r="C7527" s="71"/>
      <c r="D7527" s="72"/>
    </row>
    <row r="7528" spans="3:4" x14ac:dyDescent="0.3">
      <c r="C7528" s="71"/>
      <c r="D7528" s="72"/>
    </row>
    <row r="7529" spans="3:4" x14ac:dyDescent="0.3">
      <c r="C7529" s="71"/>
      <c r="D7529" s="72"/>
    </row>
    <row r="7530" spans="3:4" x14ac:dyDescent="0.3">
      <c r="C7530" s="71"/>
      <c r="D7530" s="72"/>
    </row>
    <row r="7531" spans="3:4" x14ac:dyDescent="0.3">
      <c r="C7531" s="71"/>
      <c r="D7531" s="72"/>
    </row>
    <row r="7532" spans="3:4" x14ac:dyDescent="0.3">
      <c r="C7532" s="71"/>
      <c r="D7532" s="72"/>
    </row>
    <row r="7533" spans="3:4" x14ac:dyDescent="0.3">
      <c r="C7533" s="71"/>
      <c r="D7533" s="72"/>
    </row>
    <row r="7534" spans="3:4" x14ac:dyDescent="0.3">
      <c r="C7534" s="71"/>
      <c r="D7534" s="72"/>
    </row>
    <row r="7535" spans="3:4" x14ac:dyDescent="0.3">
      <c r="C7535" s="71"/>
      <c r="D7535" s="72"/>
    </row>
    <row r="7536" spans="3:4" x14ac:dyDescent="0.3">
      <c r="C7536" s="71"/>
      <c r="D7536" s="72"/>
    </row>
    <row r="7537" spans="3:4" x14ac:dyDescent="0.3">
      <c r="C7537" s="71"/>
      <c r="D7537" s="72"/>
    </row>
    <row r="7538" spans="3:4" x14ac:dyDescent="0.3">
      <c r="C7538" s="71"/>
      <c r="D7538" s="72"/>
    </row>
    <row r="7539" spans="3:4" x14ac:dyDescent="0.3">
      <c r="C7539" s="71"/>
      <c r="D7539" s="72"/>
    </row>
    <row r="7540" spans="3:4" x14ac:dyDescent="0.3">
      <c r="C7540" s="71"/>
      <c r="D7540" s="72"/>
    </row>
    <row r="7541" spans="3:4" x14ac:dyDescent="0.3">
      <c r="C7541" s="71"/>
      <c r="D7541" s="72"/>
    </row>
    <row r="7542" spans="3:4" x14ac:dyDescent="0.3">
      <c r="C7542" s="71"/>
      <c r="D7542" s="72"/>
    </row>
    <row r="7543" spans="3:4" x14ac:dyDescent="0.3">
      <c r="C7543" s="71"/>
      <c r="D7543" s="72"/>
    </row>
    <row r="7544" spans="3:4" x14ac:dyDescent="0.3">
      <c r="C7544" s="71"/>
      <c r="D7544" s="72"/>
    </row>
    <row r="7545" spans="3:4" x14ac:dyDescent="0.3">
      <c r="C7545" s="71"/>
      <c r="D7545" s="72"/>
    </row>
    <row r="7546" spans="3:4" x14ac:dyDescent="0.3">
      <c r="C7546" s="71"/>
      <c r="D7546" s="72"/>
    </row>
    <row r="7547" spans="3:4" x14ac:dyDescent="0.3">
      <c r="C7547" s="71"/>
      <c r="D7547" s="72"/>
    </row>
    <row r="7548" spans="3:4" x14ac:dyDescent="0.3">
      <c r="C7548" s="71"/>
      <c r="D7548" s="72"/>
    </row>
    <row r="7549" spans="3:4" x14ac:dyDescent="0.3">
      <c r="C7549" s="71"/>
      <c r="D7549" s="72"/>
    </row>
    <row r="7550" spans="3:4" x14ac:dyDescent="0.3">
      <c r="C7550" s="71"/>
      <c r="D7550" s="72"/>
    </row>
    <row r="7551" spans="3:4" x14ac:dyDescent="0.3">
      <c r="C7551" s="71"/>
      <c r="D7551" s="72"/>
    </row>
    <row r="7552" spans="3:4" x14ac:dyDescent="0.3">
      <c r="C7552" s="71"/>
      <c r="D7552" s="72"/>
    </row>
    <row r="7553" spans="3:4" x14ac:dyDescent="0.3">
      <c r="C7553" s="71"/>
      <c r="D7553" s="72"/>
    </row>
    <row r="7554" spans="3:4" x14ac:dyDescent="0.3">
      <c r="C7554" s="71"/>
      <c r="D7554" s="72"/>
    </row>
    <row r="7555" spans="3:4" x14ac:dyDescent="0.3">
      <c r="C7555" s="71"/>
      <c r="D7555" s="72"/>
    </row>
    <row r="7556" spans="3:4" x14ac:dyDescent="0.3">
      <c r="C7556" s="71"/>
      <c r="D7556" s="72"/>
    </row>
    <row r="7557" spans="3:4" x14ac:dyDescent="0.3">
      <c r="C7557" s="71"/>
      <c r="D7557" s="72"/>
    </row>
    <row r="7558" spans="3:4" x14ac:dyDescent="0.3">
      <c r="C7558" s="71"/>
      <c r="D7558" s="72"/>
    </row>
    <row r="7559" spans="3:4" x14ac:dyDescent="0.3">
      <c r="C7559" s="71"/>
      <c r="D7559" s="72"/>
    </row>
    <row r="7560" spans="3:4" x14ac:dyDescent="0.3">
      <c r="C7560" s="71"/>
      <c r="D7560" s="72"/>
    </row>
    <row r="7561" spans="3:4" x14ac:dyDescent="0.3">
      <c r="C7561" s="71"/>
      <c r="D7561" s="72"/>
    </row>
    <row r="7562" spans="3:4" x14ac:dyDescent="0.3">
      <c r="C7562" s="71"/>
      <c r="D7562" s="72"/>
    </row>
    <row r="7563" spans="3:4" x14ac:dyDescent="0.3">
      <c r="C7563" s="71"/>
      <c r="D7563" s="72"/>
    </row>
    <row r="7564" spans="3:4" x14ac:dyDescent="0.3">
      <c r="C7564" s="71"/>
      <c r="D7564" s="72"/>
    </row>
    <row r="7565" spans="3:4" x14ac:dyDescent="0.3">
      <c r="C7565" s="71"/>
      <c r="D7565" s="72"/>
    </row>
    <row r="7566" spans="3:4" x14ac:dyDescent="0.3">
      <c r="C7566" s="71"/>
      <c r="D7566" s="72"/>
    </row>
    <row r="7567" spans="3:4" x14ac:dyDescent="0.3">
      <c r="C7567" s="71"/>
      <c r="D7567" s="72"/>
    </row>
    <row r="7568" spans="3:4" x14ac:dyDescent="0.3">
      <c r="C7568" s="71"/>
      <c r="D7568" s="72"/>
    </row>
    <row r="7569" spans="3:4" x14ac:dyDescent="0.3">
      <c r="C7569" s="71"/>
      <c r="D7569" s="72"/>
    </row>
    <row r="7570" spans="3:4" x14ac:dyDescent="0.3">
      <c r="C7570" s="71"/>
      <c r="D7570" s="72"/>
    </row>
    <row r="7571" spans="3:4" x14ac:dyDescent="0.3">
      <c r="C7571" s="71"/>
      <c r="D7571" s="72"/>
    </row>
    <row r="7572" spans="3:4" x14ac:dyDescent="0.3">
      <c r="C7572" s="71"/>
      <c r="D7572" s="72"/>
    </row>
    <row r="7573" spans="3:4" x14ac:dyDescent="0.3">
      <c r="C7573" s="71"/>
      <c r="D7573" s="72"/>
    </row>
    <row r="7574" spans="3:4" x14ac:dyDescent="0.3">
      <c r="C7574" s="71"/>
      <c r="D7574" s="72"/>
    </row>
    <row r="7575" spans="3:4" x14ac:dyDescent="0.3">
      <c r="C7575" s="71"/>
      <c r="D7575" s="72"/>
    </row>
    <row r="7576" spans="3:4" x14ac:dyDescent="0.3">
      <c r="C7576" s="71"/>
      <c r="D7576" s="72"/>
    </row>
    <row r="7577" spans="3:4" x14ac:dyDescent="0.3">
      <c r="C7577" s="71"/>
      <c r="D7577" s="72"/>
    </row>
    <row r="7578" spans="3:4" x14ac:dyDescent="0.3">
      <c r="C7578" s="71"/>
      <c r="D7578" s="72"/>
    </row>
    <row r="7579" spans="3:4" x14ac:dyDescent="0.3">
      <c r="C7579" s="71"/>
      <c r="D7579" s="72"/>
    </row>
    <row r="7580" spans="3:4" x14ac:dyDescent="0.3">
      <c r="C7580" s="71"/>
      <c r="D7580" s="72"/>
    </row>
    <row r="7581" spans="3:4" x14ac:dyDescent="0.3">
      <c r="C7581" s="71"/>
      <c r="D7581" s="72"/>
    </row>
    <row r="7582" spans="3:4" x14ac:dyDescent="0.3">
      <c r="C7582" s="71"/>
      <c r="D7582" s="72"/>
    </row>
    <row r="7583" spans="3:4" x14ac:dyDescent="0.3">
      <c r="C7583" s="71"/>
      <c r="D7583" s="72"/>
    </row>
    <row r="7584" spans="3:4" x14ac:dyDescent="0.3">
      <c r="C7584" s="71"/>
      <c r="D7584" s="72"/>
    </row>
    <row r="7585" spans="3:4" x14ac:dyDescent="0.3">
      <c r="C7585" s="71"/>
      <c r="D7585" s="72"/>
    </row>
    <row r="7586" spans="3:4" x14ac:dyDescent="0.3">
      <c r="C7586" s="71"/>
      <c r="D7586" s="72"/>
    </row>
    <row r="7587" spans="3:4" x14ac:dyDescent="0.3">
      <c r="C7587" s="71"/>
      <c r="D7587" s="72"/>
    </row>
    <row r="7588" spans="3:4" x14ac:dyDescent="0.3">
      <c r="C7588" s="71"/>
      <c r="D7588" s="72"/>
    </row>
    <row r="7589" spans="3:4" x14ac:dyDescent="0.3">
      <c r="C7589" s="71"/>
      <c r="D7589" s="72"/>
    </row>
    <row r="7590" spans="3:4" x14ac:dyDescent="0.3">
      <c r="C7590" s="71"/>
      <c r="D7590" s="72"/>
    </row>
    <row r="7591" spans="3:4" x14ac:dyDescent="0.3">
      <c r="C7591" s="71"/>
      <c r="D7591" s="72"/>
    </row>
    <row r="7592" spans="3:4" x14ac:dyDescent="0.3">
      <c r="C7592" s="71"/>
      <c r="D7592" s="72"/>
    </row>
    <row r="7593" spans="3:4" x14ac:dyDescent="0.3">
      <c r="C7593" s="71"/>
      <c r="D7593" s="72"/>
    </row>
    <row r="7594" spans="3:4" x14ac:dyDescent="0.3">
      <c r="C7594" s="71"/>
      <c r="D7594" s="72"/>
    </row>
    <row r="7595" spans="3:4" x14ac:dyDescent="0.3">
      <c r="C7595" s="71"/>
      <c r="D7595" s="72"/>
    </row>
    <row r="7596" spans="3:4" x14ac:dyDescent="0.3">
      <c r="C7596" s="71"/>
      <c r="D7596" s="72"/>
    </row>
    <row r="7597" spans="3:4" x14ac:dyDescent="0.3">
      <c r="C7597" s="71"/>
      <c r="D7597" s="72"/>
    </row>
    <row r="7598" spans="3:4" x14ac:dyDescent="0.3">
      <c r="C7598" s="71"/>
      <c r="D7598" s="72"/>
    </row>
    <row r="7599" spans="3:4" x14ac:dyDescent="0.3">
      <c r="C7599" s="71"/>
      <c r="D7599" s="72"/>
    </row>
    <row r="7600" spans="3:4" x14ac:dyDescent="0.3">
      <c r="C7600" s="71"/>
      <c r="D7600" s="72"/>
    </row>
    <row r="7601" spans="3:4" x14ac:dyDescent="0.3">
      <c r="C7601" s="71"/>
      <c r="D7601" s="72"/>
    </row>
    <row r="7602" spans="3:4" x14ac:dyDescent="0.3">
      <c r="C7602" s="71"/>
      <c r="D7602" s="72"/>
    </row>
    <row r="7603" spans="3:4" x14ac:dyDescent="0.3">
      <c r="C7603" s="71"/>
      <c r="D7603" s="72"/>
    </row>
    <row r="7604" spans="3:4" x14ac:dyDescent="0.3">
      <c r="C7604" s="71"/>
      <c r="D7604" s="72"/>
    </row>
    <row r="7605" spans="3:4" x14ac:dyDescent="0.3">
      <c r="C7605" s="71"/>
      <c r="D7605" s="72"/>
    </row>
    <row r="7606" spans="3:4" x14ac:dyDescent="0.3">
      <c r="C7606" s="71"/>
      <c r="D7606" s="72"/>
    </row>
    <row r="7607" spans="3:4" x14ac:dyDescent="0.3">
      <c r="C7607" s="71"/>
      <c r="D7607" s="72"/>
    </row>
    <row r="7608" spans="3:4" x14ac:dyDescent="0.3">
      <c r="C7608" s="71"/>
      <c r="D7608" s="72"/>
    </row>
    <row r="7609" spans="3:4" x14ac:dyDescent="0.3">
      <c r="C7609" s="71"/>
      <c r="D7609" s="72"/>
    </row>
    <row r="7610" spans="3:4" x14ac:dyDescent="0.3">
      <c r="C7610" s="71"/>
      <c r="D7610" s="72"/>
    </row>
    <row r="7611" spans="3:4" x14ac:dyDescent="0.3">
      <c r="C7611" s="71"/>
      <c r="D7611" s="72"/>
    </row>
    <row r="7612" spans="3:4" x14ac:dyDescent="0.3">
      <c r="C7612" s="71"/>
      <c r="D7612" s="72"/>
    </row>
    <row r="7613" spans="3:4" x14ac:dyDescent="0.3">
      <c r="C7613" s="71"/>
      <c r="D7613" s="72"/>
    </row>
    <row r="7614" spans="3:4" x14ac:dyDescent="0.3">
      <c r="C7614" s="71"/>
      <c r="D7614" s="72"/>
    </row>
    <row r="7615" spans="3:4" x14ac:dyDescent="0.3">
      <c r="C7615" s="71"/>
      <c r="D7615" s="72"/>
    </row>
    <row r="7616" spans="3:4" x14ac:dyDescent="0.3">
      <c r="C7616" s="71"/>
      <c r="D7616" s="72"/>
    </row>
    <row r="7617" spans="3:4" x14ac:dyDescent="0.3">
      <c r="C7617" s="71"/>
      <c r="D7617" s="72"/>
    </row>
    <row r="7618" spans="3:4" x14ac:dyDescent="0.3">
      <c r="C7618" s="71"/>
      <c r="D7618" s="72"/>
    </row>
    <row r="7619" spans="3:4" x14ac:dyDescent="0.3">
      <c r="C7619" s="71"/>
      <c r="D7619" s="72"/>
    </row>
    <row r="7620" spans="3:4" x14ac:dyDescent="0.3">
      <c r="C7620" s="71"/>
      <c r="D7620" s="72"/>
    </row>
    <row r="7621" spans="3:4" x14ac:dyDescent="0.3">
      <c r="C7621" s="71"/>
      <c r="D7621" s="72"/>
    </row>
    <row r="7622" spans="3:4" x14ac:dyDescent="0.3">
      <c r="C7622" s="71"/>
      <c r="D7622" s="72"/>
    </row>
    <row r="7623" spans="3:4" x14ac:dyDescent="0.3">
      <c r="C7623" s="71"/>
      <c r="D7623" s="72"/>
    </row>
    <row r="7624" spans="3:4" x14ac:dyDescent="0.3">
      <c r="C7624" s="71"/>
      <c r="D7624" s="72"/>
    </row>
    <row r="7625" spans="3:4" x14ac:dyDescent="0.3">
      <c r="C7625" s="71"/>
      <c r="D7625" s="72"/>
    </row>
    <row r="7626" spans="3:4" x14ac:dyDescent="0.3">
      <c r="C7626" s="71"/>
      <c r="D7626" s="72"/>
    </row>
    <row r="7627" spans="3:4" x14ac:dyDescent="0.3">
      <c r="C7627" s="71"/>
      <c r="D7627" s="72"/>
    </row>
    <row r="7628" spans="3:4" x14ac:dyDescent="0.3">
      <c r="C7628" s="71"/>
      <c r="D7628" s="72"/>
    </row>
    <row r="7629" spans="3:4" x14ac:dyDescent="0.3">
      <c r="C7629" s="71"/>
      <c r="D7629" s="72"/>
    </row>
    <row r="7630" spans="3:4" x14ac:dyDescent="0.3">
      <c r="C7630" s="71"/>
      <c r="D7630" s="72"/>
    </row>
    <row r="7631" spans="3:4" x14ac:dyDescent="0.3">
      <c r="C7631" s="71"/>
      <c r="D7631" s="72"/>
    </row>
    <row r="7632" spans="3:4" x14ac:dyDescent="0.3">
      <c r="C7632" s="71"/>
      <c r="D7632" s="72"/>
    </row>
    <row r="7633" spans="3:4" x14ac:dyDescent="0.3">
      <c r="C7633" s="71"/>
      <c r="D7633" s="72"/>
    </row>
    <row r="7634" spans="3:4" x14ac:dyDescent="0.3">
      <c r="C7634" s="71"/>
      <c r="D7634" s="72"/>
    </row>
    <row r="7635" spans="3:4" x14ac:dyDescent="0.3">
      <c r="C7635" s="71"/>
      <c r="D7635" s="72"/>
    </row>
    <row r="7636" spans="3:4" x14ac:dyDescent="0.3">
      <c r="C7636" s="71"/>
      <c r="D7636" s="72"/>
    </row>
    <row r="7637" spans="3:4" x14ac:dyDescent="0.3">
      <c r="C7637" s="71"/>
      <c r="D7637" s="72"/>
    </row>
    <row r="7638" spans="3:4" x14ac:dyDescent="0.3">
      <c r="C7638" s="71"/>
      <c r="D7638" s="72"/>
    </row>
    <row r="7639" spans="3:4" x14ac:dyDescent="0.3">
      <c r="C7639" s="71"/>
      <c r="D7639" s="72"/>
    </row>
    <row r="7640" spans="3:4" x14ac:dyDescent="0.3">
      <c r="C7640" s="71"/>
      <c r="D7640" s="72"/>
    </row>
    <row r="7641" spans="3:4" x14ac:dyDescent="0.3">
      <c r="C7641" s="71"/>
      <c r="D7641" s="72"/>
    </row>
    <row r="7642" spans="3:4" x14ac:dyDescent="0.3">
      <c r="C7642" s="71"/>
      <c r="D7642" s="72"/>
    </row>
    <row r="7643" spans="3:4" x14ac:dyDescent="0.3">
      <c r="C7643" s="71"/>
      <c r="D7643" s="72"/>
    </row>
    <row r="7644" spans="3:4" x14ac:dyDescent="0.3">
      <c r="C7644" s="71"/>
      <c r="D7644" s="72"/>
    </row>
    <row r="7645" spans="3:4" x14ac:dyDescent="0.3">
      <c r="C7645" s="71"/>
      <c r="D7645" s="72"/>
    </row>
    <row r="7646" spans="3:4" x14ac:dyDescent="0.3">
      <c r="C7646" s="71"/>
      <c r="D7646" s="72"/>
    </row>
    <row r="7647" spans="3:4" x14ac:dyDescent="0.3">
      <c r="C7647" s="71"/>
      <c r="D7647" s="72"/>
    </row>
    <row r="7648" spans="3:4" x14ac:dyDescent="0.3">
      <c r="C7648" s="71"/>
      <c r="D7648" s="72"/>
    </row>
    <row r="7649" spans="3:4" x14ac:dyDescent="0.3">
      <c r="C7649" s="71"/>
      <c r="D7649" s="72"/>
    </row>
    <row r="7650" spans="3:4" x14ac:dyDescent="0.3">
      <c r="C7650" s="71"/>
      <c r="D7650" s="72"/>
    </row>
    <row r="7651" spans="3:4" x14ac:dyDescent="0.3">
      <c r="C7651" s="71"/>
      <c r="D7651" s="72"/>
    </row>
    <row r="7652" spans="3:4" x14ac:dyDescent="0.3">
      <c r="C7652" s="71"/>
      <c r="D7652" s="72"/>
    </row>
    <row r="7653" spans="3:4" x14ac:dyDescent="0.3">
      <c r="C7653" s="71"/>
      <c r="D7653" s="72"/>
    </row>
    <row r="7654" spans="3:4" x14ac:dyDescent="0.3">
      <c r="C7654" s="71"/>
      <c r="D7654" s="72"/>
    </row>
    <row r="7655" spans="3:4" x14ac:dyDescent="0.3">
      <c r="C7655" s="71"/>
      <c r="D7655" s="72"/>
    </row>
    <row r="7656" spans="3:4" x14ac:dyDescent="0.3">
      <c r="C7656" s="71"/>
      <c r="D7656" s="72"/>
    </row>
    <row r="7657" spans="3:4" x14ac:dyDescent="0.3">
      <c r="C7657" s="71"/>
      <c r="D7657" s="72"/>
    </row>
    <row r="7658" spans="3:4" x14ac:dyDescent="0.3">
      <c r="C7658" s="71"/>
      <c r="D7658" s="72"/>
    </row>
    <row r="7659" spans="3:4" x14ac:dyDescent="0.3">
      <c r="C7659" s="71"/>
      <c r="D7659" s="72"/>
    </row>
    <row r="7660" spans="3:4" x14ac:dyDescent="0.3">
      <c r="C7660" s="71"/>
      <c r="D7660" s="72"/>
    </row>
    <row r="7661" spans="3:4" x14ac:dyDescent="0.3">
      <c r="C7661" s="71"/>
      <c r="D7661" s="72"/>
    </row>
    <row r="7662" spans="3:4" x14ac:dyDescent="0.3">
      <c r="C7662" s="71"/>
      <c r="D7662" s="72"/>
    </row>
    <row r="7663" spans="3:4" x14ac:dyDescent="0.3">
      <c r="C7663" s="71"/>
      <c r="D7663" s="72"/>
    </row>
    <row r="7664" spans="3:4" x14ac:dyDescent="0.3">
      <c r="C7664" s="71"/>
      <c r="D7664" s="72"/>
    </row>
    <row r="7665" spans="3:4" x14ac:dyDescent="0.3">
      <c r="C7665" s="71"/>
      <c r="D7665" s="72"/>
    </row>
    <row r="7666" spans="3:4" x14ac:dyDescent="0.3">
      <c r="C7666" s="71"/>
      <c r="D7666" s="72"/>
    </row>
    <row r="7667" spans="3:4" x14ac:dyDescent="0.3">
      <c r="C7667" s="71"/>
      <c r="D7667" s="72"/>
    </row>
    <row r="7668" spans="3:4" x14ac:dyDescent="0.3">
      <c r="C7668" s="71"/>
      <c r="D7668" s="72"/>
    </row>
    <row r="7669" spans="3:4" x14ac:dyDescent="0.3">
      <c r="C7669" s="71"/>
      <c r="D7669" s="72"/>
    </row>
    <row r="7670" spans="3:4" x14ac:dyDescent="0.3">
      <c r="C7670" s="71"/>
      <c r="D7670" s="72"/>
    </row>
    <row r="7671" spans="3:4" x14ac:dyDescent="0.3">
      <c r="C7671" s="71"/>
      <c r="D7671" s="72"/>
    </row>
    <row r="7672" spans="3:4" x14ac:dyDescent="0.3">
      <c r="C7672" s="71"/>
      <c r="D7672" s="72"/>
    </row>
    <row r="7673" spans="3:4" x14ac:dyDescent="0.3">
      <c r="C7673" s="71"/>
      <c r="D7673" s="72"/>
    </row>
    <row r="7674" spans="3:4" x14ac:dyDescent="0.3">
      <c r="C7674" s="71"/>
      <c r="D7674" s="72"/>
    </row>
    <row r="7675" spans="3:4" x14ac:dyDescent="0.3">
      <c r="C7675" s="71"/>
      <c r="D7675" s="72"/>
    </row>
    <row r="7676" spans="3:4" x14ac:dyDescent="0.3">
      <c r="C7676" s="71"/>
      <c r="D7676" s="72"/>
    </row>
    <row r="7677" spans="3:4" x14ac:dyDescent="0.3">
      <c r="C7677" s="71"/>
      <c r="D7677" s="72"/>
    </row>
    <row r="7678" spans="3:4" x14ac:dyDescent="0.3">
      <c r="C7678" s="71"/>
      <c r="D7678" s="72"/>
    </row>
    <row r="7679" spans="3:4" x14ac:dyDescent="0.3">
      <c r="C7679" s="71"/>
      <c r="D7679" s="72"/>
    </row>
    <row r="7680" spans="3:4" x14ac:dyDescent="0.3">
      <c r="C7680" s="71"/>
      <c r="D7680" s="72"/>
    </row>
    <row r="7681" spans="3:4" x14ac:dyDescent="0.3">
      <c r="C7681" s="71"/>
      <c r="D7681" s="72"/>
    </row>
    <row r="7682" spans="3:4" x14ac:dyDescent="0.3">
      <c r="C7682" s="71"/>
      <c r="D7682" s="72"/>
    </row>
    <row r="7683" spans="3:4" x14ac:dyDescent="0.3">
      <c r="C7683" s="71"/>
      <c r="D7683" s="72"/>
    </row>
    <row r="7684" spans="3:4" x14ac:dyDescent="0.3">
      <c r="C7684" s="71"/>
      <c r="D7684" s="72"/>
    </row>
    <row r="7685" spans="3:4" x14ac:dyDescent="0.3">
      <c r="C7685" s="71"/>
      <c r="D7685" s="72"/>
    </row>
    <row r="7686" spans="3:4" x14ac:dyDescent="0.3">
      <c r="C7686" s="71"/>
      <c r="D7686" s="72"/>
    </row>
    <row r="7687" spans="3:4" x14ac:dyDescent="0.3">
      <c r="C7687" s="71"/>
      <c r="D7687" s="72"/>
    </row>
    <row r="7688" spans="3:4" x14ac:dyDescent="0.3">
      <c r="C7688" s="71"/>
      <c r="D7688" s="72"/>
    </row>
    <row r="7689" spans="3:4" x14ac:dyDescent="0.3">
      <c r="C7689" s="71"/>
      <c r="D7689" s="72"/>
    </row>
    <row r="7690" spans="3:4" x14ac:dyDescent="0.3">
      <c r="C7690" s="71"/>
      <c r="D7690" s="72"/>
    </row>
    <row r="7691" spans="3:4" x14ac:dyDescent="0.3">
      <c r="C7691" s="71"/>
      <c r="D7691" s="72"/>
    </row>
    <row r="7692" spans="3:4" x14ac:dyDescent="0.3">
      <c r="C7692" s="71"/>
      <c r="D7692" s="72"/>
    </row>
    <row r="7693" spans="3:4" x14ac:dyDescent="0.3">
      <c r="C7693" s="71"/>
      <c r="D7693" s="72"/>
    </row>
    <row r="7694" spans="3:4" x14ac:dyDescent="0.3">
      <c r="C7694" s="71"/>
      <c r="D7694" s="72"/>
    </row>
    <row r="7695" spans="3:4" x14ac:dyDescent="0.3">
      <c r="C7695" s="71"/>
      <c r="D7695" s="72"/>
    </row>
    <row r="7696" spans="3:4" x14ac:dyDescent="0.3">
      <c r="C7696" s="71"/>
      <c r="D7696" s="72"/>
    </row>
    <row r="7697" spans="3:4" x14ac:dyDescent="0.3">
      <c r="C7697" s="71"/>
      <c r="D7697" s="72"/>
    </row>
    <row r="7698" spans="3:4" x14ac:dyDescent="0.3">
      <c r="C7698" s="71"/>
      <c r="D7698" s="72"/>
    </row>
    <row r="7699" spans="3:4" x14ac:dyDescent="0.3">
      <c r="C7699" s="71"/>
      <c r="D7699" s="72"/>
    </row>
    <row r="7700" spans="3:4" x14ac:dyDescent="0.3">
      <c r="C7700" s="71"/>
      <c r="D7700" s="72"/>
    </row>
    <row r="7701" spans="3:4" x14ac:dyDescent="0.3">
      <c r="C7701" s="71"/>
      <c r="D7701" s="72"/>
    </row>
    <row r="7702" spans="3:4" x14ac:dyDescent="0.3">
      <c r="C7702" s="71"/>
      <c r="D7702" s="72"/>
    </row>
    <row r="7703" spans="3:4" x14ac:dyDescent="0.3">
      <c r="C7703" s="71"/>
      <c r="D7703" s="72"/>
    </row>
    <row r="7704" spans="3:4" x14ac:dyDescent="0.3">
      <c r="C7704" s="71"/>
      <c r="D7704" s="72"/>
    </row>
    <row r="7705" spans="3:4" x14ac:dyDescent="0.3">
      <c r="C7705" s="71"/>
      <c r="D7705" s="72"/>
    </row>
    <row r="7706" spans="3:4" x14ac:dyDescent="0.3">
      <c r="C7706" s="71"/>
      <c r="D7706" s="72"/>
    </row>
    <row r="7707" spans="3:4" x14ac:dyDescent="0.3">
      <c r="C7707" s="71"/>
      <c r="D7707" s="72"/>
    </row>
    <row r="7708" spans="3:4" x14ac:dyDescent="0.3">
      <c r="C7708" s="71"/>
      <c r="D7708" s="72"/>
    </row>
    <row r="7709" spans="3:4" x14ac:dyDescent="0.3">
      <c r="C7709" s="71"/>
      <c r="D7709" s="72"/>
    </row>
    <row r="7710" spans="3:4" x14ac:dyDescent="0.3">
      <c r="C7710" s="71"/>
      <c r="D7710" s="72"/>
    </row>
    <row r="7711" spans="3:4" x14ac:dyDescent="0.3">
      <c r="C7711" s="71"/>
      <c r="D7711" s="72"/>
    </row>
    <row r="7712" spans="3:4" x14ac:dyDescent="0.3">
      <c r="C7712" s="71"/>
      <c r="D7712" s="72"/>
    </row>
    <row r="7713" spans="3:4" x14ac:dyDescent="0.3">
      <c r="C7713" s="71"/>
      <c r="D7713" s="72"/>
    </row>
    <row r="7714" spans="3:4" x14ac:dyDescent="0.3">
      <c r="C7714" s="71"/>
      <c r="D7714" s="72"/>
    </row>
    <row r="7715" spans="3:4" x14ac:dyDescent="0.3">
      <c r="C7715" s="71"/>
      <c r="D7715" s="72"/>
    </row>
    <row r="7716" spans="3:4" x14ac:dyDescent="0.3">
      <c r="C7716" s="71"/>
      <c r="D7716" s="72"/>
    </row>
    <row r="7717" spans="3:4" x14ac:dyDescent="0.3">
      <c r="C7717" s="71"/>
      <c r="D7717" s="72"/>
    </row>
    <row r="7718" spans="3:4" x14ac:dyDescent="0.3">
      <c r="C7718" s="71"/>
      <c r="D7718" s="72"/>
    </row>
    <row r="7719" spans="3:4" x14ac:dyDescent="0.3">
      <c r="C7719" s="71"/>
      <c r="D7719" s="72"/>
    </row>
    <row r="7720" spans="3:4" x14ac:dyDescent="0.3">
      <c r="C7720" s="71"/>
      <c r="D7720" s="72"/>
    </row>
    <row r="7721" spans="3:4" x14ac:dyDescent="0.3">
      <c r="C7721" s="71"/>
      <c r="D7721" s="72"/>
    </row>
    <row r="7722" spans="3:4" x14ac:dyDescent="0.3">
      <c r="C7722" s="71"/>
      <c r="D7722" s="72"/>
    </row>
    <row r="7723" spans="3:4" x14ac:dyDescent="0.3">
      <c r="C7723" s="71"/>
      <c r="D7723" s="72"/>
    </row>
    <row r="7724" spans="3:4" x14ac:dyDescent="0.3">
      <c r="C7724" s="71"/>
      <c r="D7724" s="72"/>
    </row>
    <row r="7725" spans="3:4" x14ac:dyDescent="0.3">
      <c r="C7725" s="71"/>
      <c r="D7725" s="72"/>
    </row>
    <row r="7726" spans="3:4" x14ac:dyDescent="0.3">
      <c r="C7726" s="71"/>
      <c r="D7726" s="72"/>
    </row>
    <row r="7727" spans="3:4" x14ac:dyDescent="0.3">
      <c r="C7727" s="71"/>
      <c r="D7727" s="72"/>
    </row>
    <row r="7728" spans="3:4" x14ac:dyDescent="0.3">
      <c r="C7728" s="71"/>
      <c r="D7728" s="72"/>
    </row>
    <row r="7729" spans="3:4" x14ac:dyDescent="0.3">
      <c r="C7729" s="71"/>
      <c r="D7729" s="72"/>
    </row>
    <row r="7730" spans="3:4" x14ac:dyDescent="0.3">
      <c r="C7730" s="71"/>
      <c r="D7730" s="72"/>
    </row>
    <row r="7731" spans="3:4" x14ac:dyDescent="0.3">
      <c r="C7731" s="71"/>
      <c r="D7731" s="72"/>
    </row>
    <row r="7732" spans="3:4" x14ac:dyDescent="0.3">
      <c r="C7732" s="71"/>
      <c r="D7732" s="72"/>
    </row>
    <row r="7733" spans="3:4" x14ac:dyDescent="0.3">
      <c r="C7733" s="71"/>
      <c r="D7733" s="72"/>
    </row>
    <row r="7734" spans="3:4" x14ac:dyDescent="0.3">
      <c r="C7734" s="71"/>
      <c r="D7734" s="72"/>
    </row>
    <row r="7735" spans="3:4" x14ac:dyDescent="0.3">
      <c r="C7735" s="71"/>
      <c r="D7735" s="72"/>
    </row>
    <row r="7736" spans="3:4" x14ac:dyDescent="0.3">
      <c r="C7736" s="71"/>
      <c r="D7736" s="72"/>
    </row>
    <row r="7737" spans="3:4" x14ac:dyDescent="0.3">
      <c r="C7737" s="71"/>
      <c r="D7737" s="72"/>
    </row>
    <row r="7738" spans="3:4" x14ac:dyDescent="0.3">
      <c r="C7738" s="71"/>
      <c r="D7738" s="72"/>
    </row>
    <row r="7739" spans="3:4" x14ac:dyDescent="0.3">
      <c r="C7739" s="71"/>
      <c r="D7739" s="72"/>
    </row>
    <row r="7740" spans="3:4" x14ac:dyDescent="0.3">
      <c r="C7740" s="71"/>
      <c r="D7740" s="72"/>
    </row>
    <row r="7741" spans="3:4" x14ac:dyDescent="0.3">
      <c r="C7741" s="71"/>
      <c r="D7741" s="72"/>
    </row>
    <row r="7742" spans="3:4" x14ac:dyDescent="0.3">
      <c r="C7742" s="71"/>
      <c r="D7742" s="72"/>
    </row>
    <row r="7743" spans="3:4" x14ac:dyDescent="0.3">
      <c r="C7743" s="71"/>
      <c r="D7743" s="72"/>
    </row>
    <row r="7744" spans="3:4" x14ac:dyDescent="0.3">
      <c r="C7744" s="71"/>
      <c r="D7744" s="72"/>
    </row>
    <row r="7745" spans="3:4" x14ac:dyDescent="0.3">
      <c r="C7745" s="71"/>
      <c r="D7745" s="72"/>
    </row>
    <row r="7746" spans="3:4" x14ac:dyDescent="0.3">
      <c r="C7746" s="71"/>
      <c r="D7746" s="72"/>
    </row>
    <row r="7747" spans="3:4" x14ac:dyDescent="0.3">
      <c r="C7747" s="71"/>
      <c r="D7747" s="72"/>
    </row>
    <row r="7748" spans="3:4" x14ac:dyDescent="0.3">
      <c r="C7748" s="71"/>
      <c r="D7748" s="72"/>
    </row>
    <row r="7749" spans="3:4" x14ac:dyDescent="0.3">
      <c r="C7749" s="71"/>
      <c r="D7749" s="72"/>
    </row>
    <row r="7750" spans="3:4" x14ac:dyDescent="0.3">
      <c r="C7750" s="71"/>
      <c r="D7750" s="72"/>
    </row>
    <row r="7751" spans="3:4" x14ac:dyDescent="0.3">
      <c r="C7751" s="71"/>
      <c r="D7751" s="72"/>
    </row>
    <row r="7752" spans="3:4" x14ac:dyDescent="0.3">
      <c r="C7752" s="71"/>
      <c r="D7752" s="72"/>
    </row>
    <row r="7753" spans="3:4" x14ac:dyDescent="0.3">
      <c r="C7753" s="71"/>
      <c r="D7753" s="72"/>
    </row>
    <row r="7754" spans="3:4" x14ac:dyDescent="0.3">
      <c r="C7754" s="71"/>
      <c r="D7754" s="72"/>
    </row>
    <row r="7755" spans="3:4" x14ac:dyDescent="0.3">
      <c r="C7755" s="71"/>
      <c r="D7755" s="72"/>
    </row>
    <row r="7756" spans="3:4" x14ac:dyDescent="0.3">
      <c r="C7756" s="71"/>
      <c r="D7756" s="72"/>
    </row>
    <row r="7757" spans="3:4" x14ac:dyDescent="0.3">
      <c r="C7757" s="71"/>
      <c r="D7757" s="72"/>
    </row>
    <row r="7758" spans="3:4" x14ac:dyDescent="0.3">
      <c r="C7758" s="71"/>
      <c r="D7758" s="72"/>
    </row>
    <row r="7759" spans="3:4" x14ac:dyDescent="0.3">
      <c r="C7759" s="71"/>
      <c r="D7759" s="72"/>
    </row>
    <row r="7760" spans="3:4" x14ac:dyDescent="0.3">
      <c r="C7760" s="71"/>
      <c r="D7760" s="72"/>
    </row>
    <row r="7761" spans="3:4" x14ac:dyDescent="0.3">
      <c r="C7761" s="71"/>
      <c r="D7761" s="72"/>
    </row>
    <row r="7762" spans="3:4" x14ac:dyDescent="0.3">
      <c r="C7762" s="71"/>
      <c r="D7762" s="72"/>
    </row>
    <row r="7763" spans="3:4" x14ac:dyDescent="0.3">
      <c r="C7763" s="71"/>
      <c r="D7763" s="72"/>
    </row>
    <row r="7764" spans="3:4" x14ac:dyDescent="0.3">
      <c r="C7764" s="71"/>
      <c r="D7764" s="72"/>
    </row>
    <row r="7765" spans="3:4" x14ac:dyDescent="0.3">
      <c r="C7765" s="71"/>
      <c r="D7765" s="72"/>
    </row>
    <row r="7766" spans="3:4" x14ac:dyDescent="0.3">
      <c r="C7766" s="71"/>
      <c r="D7766" s="72"/>
    </row>
    <row r="7767" spans="3:4" x14ac:dyDescent="0.3">
      <c r="C7767" s="71"/>
      <c r="D7767" s="72"/>
    </row>
    <row r="7768" spans="3:4" x14ac:dyDescent="0.3">
      <c r="C7768" s="71"/>
      <c r="D7768" s="72"/>
    </row>
    <row r="7769" spans="3:4" x14ac:dyDescent="0.3">
      <c r="C7769" s="71"/>
      <c r="D7769" s="72"/>
    </row>
    <row r="7770" spans="3:4" x14ac:dyDescent="0.3">
      <c r="C7770" s="71"/>
      <c r="D7770" s="72"/>
    </row>
    <row r="7771" spans="3:4" x14ac:dyDescent="0.3">
      <c r="C7771" s="71"/>
      <c r="D7771" s="72"/>
    </row>
    <row r="7772" spans="3:4" x14ac:dyDescent="0.3">
      <c r="C7772" s="71"/>
      <c r="D7772" s="72"/>
    </row>
    <row r="7773" spans="3:4" x14ac:dyDescent="0.3">
      <c r="C7773" s="71"/>
      <c r="D7773" s="72"/>
    </row>
    <row r="7774" spans="3:4" x14ac:dyDescent="0.3">
      <c r="C7774" s="71"/>
      <c r="D7774" s="72"/>
    </row>
    <row r="7775" spans="3:4" x14ac:dyDescent="0.3">
      <c r="C7775" s="71"/>
      <c r="D7775" s="72"/>
    </row>
    <row r="7776" spans="3:4" x14ac:dyDescent="0.3">
      <c r="C7776" s="71"/>
      <c r="D7776" s="72"/>
    </row>
    <row r="7777" spans="3:4" x14ac:dyDescent="0.3">
      <c r="C7777" s="71"/>
      <c r="D7777" s="72"/>
    </row>
    <row r="7778" spans="3:4" x14ac:dyDescent="0.3">
      <c r="C7778" s="71"/>
      <c r="D7778" s="72"/>
    </row>
    <row r="7779" spans="3:4" x14ac:dyDescent="0.3">
      <c r="C7779" s="71"/>
      <c r="D7779" s="72"/>
    </row>
    <row r="7780" spans="3:4" x14ac:dyDescent="0.3">
      <c r="C7780" s="71"/>
      <c r="D7780" s="72"/>
    </row>
    <row r="7781" spans="3:4" x14ac:dyDescent="0.3">
      <c r="C7781" s="71"/>
      <c r="D7781" s="72"/>
    </row>
    <row r="7782" spans="3:4" x14ac:dyDescent="0.3">
      <c r="C7782" s="71"/>
      <c r="D7782" s="72"/>
    </row>
    <row r="7783" spans="3:4" x14ac:dyDescent="0.3">
      <c r="C7783" s="71"/>
      <c r="D7783" s="72"/>
    </row>
    <row r="7784" spans="3:4" x14ac:dyDescent="0.3">
      <c r="C7784" s="71"/>
      <c r="D7784" s="72"/>
    </row>
    <row r="7785" spans="3:4" x14ac:dyDescent="0.3">
      <c r="C7785" s="71"/>
      <c r="D7785" s="72"/>
    </row>
    <row r="7786" spans="3:4" x14ac:dyDescent="0.3">
      <c r="C7786" s="71"/>
      <c r="D7786" s="72"/>
    </row>
    <row r="7787" spans="3:4" x14ac:dyDescent="0.3">
      <c r="C7787" s="71"/>
      <c r="D7787" s="72"/>
    </row>
    <row r="7788" spans="3:4" x14ac:dyDescent="0.3">
      <c r="C7788" s="71"/>
      <c r="D7788" s="72"/>
    </row>
    <row r="7789" spans="3:4" x14ac:dyDescent="0.3">
      <c r="C7789" s="71"/>
      <c r="D7789" s="72"/>
    </row>
    <row r="7790" spans="3:4" x14ac:dyDescent="0.3">
      <c r="C7790" s="71"/>
      <c r="D7790" s="72"/>
    </row>
    <row r="7791" spans="3:4" x14ac:dyDescent="0.3">
      <c r="C7791" s="71"/>
      <c r="D7791" s="72"/>
    </row>
    <row r="7792" spans="3:4" x14ac:dyDescent="0.3">
      <c r="C7792" s="71"/>
      <c r="D7792" s="72"/>
    </row>
    <row r="7793" spans="3:4" x14ac:dyDescent="0.3">
      <c r="C7793" s="71"/>
      <c r="D7793" s="72"/>
    </row>
    <row r="7794" spans="3:4" x14ac:dyDescent="0.3">
      <c r="C7794" s="71"/>
      <c r="D7794" s="72"/>
    </row>
    <row r="7795" spans="3:4" x14ac:dyDescent="0.3">
      <c r="C7795" s="71"/>
      <c r="D7795" s="72"/>
    </row>
    <row r="7796" spans="3:4" x14ac:dyDescent="0.3">
      <c r="C7796" s="71"/>
      <c r="D7796" s="72"/>
    </row>
    <row r="7797" spans="3:4" x14ac:dyDescent="0.3">
      <c r="C7797" s="71"/>
      <c r="D7797" s="72"/>
    </row>
    <row r="7798" spans="3:4" x14ac:dyDescent="0.3">
      <c r="C7798" s="71"/>
      <c r="D7798" s="72"/>
    </row>
    <row r="7799" spans="3:4" x14ac:dyDescent="0.3">
      <c r="C7799" s="71"/>
      <c r="D7799" s="72"/>
    </row>
    <row r="7800" spans="3:4" x14ac:dyDescent="0.3">
      <c r="C7800" s="71"/>
      <c r="D7800" s="72"/>
    </row>
    <row r="7801" spans="3:4" x14ac:dyDescent="0.3">
      <c r="C7801" s="71"/>
      <c r="D7801" s="72"/>
    </row>
    <row r="7802" spans="3:4" x14ac:dyDescent="0.3">
      <c r="C7802" s="71"/>
      <c r="D7802" s="72"/>
    </row>
    <row r="7803" spans="3:4" x14ac:dyDescent="0.3">
      <c r="C7803" s="71"/>
      <c r="D7803" s="72"/>
    </row>
    <row r="7804" spans="3:4" x14ac:dyDescent="0.3">
      <c r="C7804" s="71"/>
      <c r="D7804" s="72"/>
    </row>
    <row r="7805" spans="3:4" x14ac:dyDescent="0.3">
      <c r="C7805" s="71"/>
      <c r="D7805" s="72"/>
    </row>
    <row r="7806" spans="3:4" x14ac:dyDescent="0.3">
      <c r="C7806" s="71"/>
      <c r="D7806" s="72"/>
    </row>
    <row r="7807" spans="3:4" x14ac:dyDescent="0.3">
      <c r="C7807" s="71"/>
      <c r="D7807" s="72"/>
    </row>
    <row r="7808" spans="3:4" x14ac:dyDescent="0.3">
      <c r="C7808" s="71"/>
      <c r="D7808" s="72"/>
    </row>
    <row r="7809" spans="3:4" x14ac:dyDescent="0.3">
      <c r="C7809" s="71"/>
      <c r="D7809" s="72"/>
    </row>
    <row r="7810" spans="3:4" x14ac:dyDescent="0.3">
      <c r="C7810" s="71"/>
      <c r="D7810" s="72"/>
    </row>
    <row r="7811" spans="3:4" x14ac:dyDescent="0.3">
      <c r="C7811" s="71"/>
      <c r="D7811" s="72"/>
    </row>
    <row r="7812" spans="3:4" x14ac:dyDescent="0.3">
      <c r="C7812" s="71"/>
      <c r="D7812" s="72"/>
    </row>
    <row r="7813" spans="3:4" x14ac:dyDescent="0.3">
      <c r="C7813" s="71"/>
      <c r="D7813" s="72"/>
    </row>
    <row r="7814" spans="3:4" x14ac:dyDescent="0.3">
      <c r="C7814" s="71"/>
      <c r="D7814" s="72"/>
    </row>
    <row r="7815" spans="3:4" x14ac:dyDescent="0.3">
      <c r="C7815" s="71"/>
      <c r="D7815" s="72"/>
    </row>
    <row r="7816" spans="3:4" x14ac:dyDescent="0.3">
      <c r="C7816" s="71"/>
      <c r="D7816" s="72"/>
    </row>
    <row r="7817" spans="3:4" x14ac:dyDescent="0.3">
      <c r="C7817" s="71"/>
      <c r="D7817" s="72"/>
    </row>
    <row r="7818" spans="3:4" x14ac:dyDescent="0.3">
      <c r="C7818" s="71"/>
      <c r="D7818" s="72"/>
    </row>
    <row r="7819" spans="3:4" x14ac:dyDescent="0.3">
      <c r="C7819" s="71"/>
      <c r="D7819" s="72"/>
    </row>
    <row r="7820" spans="3:4" x14ac:dyDescent="0.3">
      <c r="C7820" s="71"/>
      <c r="D7820" s="72"/>
    </row>
    <row r="7821" spans="3:4" x14ac:dyDescent="0.3">
      <c r="C7821" s="71"/>
      <c r="D7821" s="72"/>
    </row>
    <row r="7822" spans="3:4" x14ac:dyDescent="0.3">
      <c r="C7822" s="71"/>
      <c r="D7822" s="72"/>
    </row>
    <row r="7823" spans="3:4" x14ac:dyDescent="0.3">
      <c r="C7823" s="71"/>
      <c r="D7823" s="72"/>
    </row>
    <row r="7824" spans="3:4" x14ac:dyDescent="0.3">
      <c r="C7824" s="71"/>
      <c r="D7824" s="72"/>
    </row>
    <row r="7825" spans="3:4" x14ac:dyDescent="0.3">
      <c r="C7825" s="71"/>
      <c r="D7825" s="72"/>
    </row>
    <row r="7826" spans="3:4" x14ac:dyDescent="0.3">
      <c r="C7826" s="71"/>
      <c r="D7826" s="72"/>
    </row>
    <row r="7827" spans="3:4" x14ac:dyDescent="0.3">
      <c r="C7827" s="71"/>
      <c r="D7827" s="72"/>
    </row>
    <row r="7828" spans="3:4" x14ac:dyDescent="0.3">
      <c r="C7828" s="71"/>
      <c r="D7828" s="72"/>
    </row>
    <row r="7829" spans="3:4" x14ac:dyDescent="0.3">
      <c r="C7829" s="71"/>
      <c r="D7829" s="72"/>
    </row>
    <row r="7830" spans="3:4" x14ac:dyDescent="0.3">
      <c r="C7830" s="71"/>
      <c r="D7830" s="72"/>
    </row>
    <row r="7831" spans="3:4" x14ac:dyDescent="0.3">
      <c r="C7831" s="71"/>
      <c r="D7831" s="72"/>
    </row>
    <row r="7832" spans="3:4" x14ac:dyDescent="0.3">
      <c r="C7832" s="71"/>
      <c r="D7832" s="72"/>
    </row>
    <row r="7833" spans="3:4" x14ac:dyDescent="0.3">
      <c r="C7833" s="71"/>
      <c r="D7833" s="72"/>
    </row>
    <row r="7834" spans="3:4" x14ac:dyDescent="0.3">
      <c r="C7834" s="71"/>
      <c r="D7834" s="72"/>
    </row>
    <row r="7835" spans="3:4" x14ac:dyDescent="0.3">
      <c r="C7835" s="71"/>
      <c r="D7835" s="72"/>
    </row>
    <row r="7836" spans="3:4" x14ac:dyDescent="0.3">
      <c r="C7836" s="71"/>
      <c r="D7836" s="72"/>
    </row>
    <row r="7837" spans="3:4" x14ac:dyDescent="0.3">
      <c r="C7837" s="71"/>
      <c r="D7837" s="72"/>
    </row>
    <row r="7838" spans="3:4" x14ac:dyDescent="0.3">
      <c r="C7838" s="71"/>
      <c r="D7838" s="72"/>
    </row>
    <row r="7839" spans="3:4" x14ac:dyDescent="0.3">
      <c r="C7839" s="71"/>
      <c r="D7839" s="72"/>
    </row>
    <row r="7840" spans="3:4" x14ac:dyDescent="0.3">
      <c r="C7840" s="71"/>
      <c r="D7840" s="72"/>
    </row>
    <row r="7841" spans="3:4" x14ac:dyDescent="0.3">
      <c r="C7841" s="71"/>
      <c r="D7841" s="72"/>
    </row>
    <row r="7842" spans="3:4" x14ac:dyDescent="0.3">
      <c r="C7842" s="71"/>
      <c r="D7842" s="72"/>
    </row>
    <row r="7843" spans="3:4" x14ac:dyDescent="0.3">
      <c r="C7843" s="71"/>
      <c r="D7843" s="72"/>
    </row>
    <row r="7844" spans="3:4" x14ac:dyDescent="0.3">
      <c r="C7844" s="71"/>
      <c r="D7844" s="72"/>
    </row>
    <row r="7845" spans="3:4" x14ac:dyDescent="0.3">
      <c r="C7845" s="71"/>
      <c r="D7845" s="72"/>
    </row>
    <row r="7846" spans="3:4" x14ac:dyDescent="0.3">
      <c r="C7846" s="71"/>
      <c r="D7846" s="72"/>
    </row>
    <row r="7847" spans="3:4" x14ac:dyDescent="0.3">
      <c r="C7847" s="71"/>
      <c r="D7847" s="72"/>
    </row>
    <row r="7848" spans="3:4" x14ac:dyDescent="0.3">
      <c r="C7848" s="71"/>
      <c r="D7848" s="72"/>
    </row>
    <row r="7849" spans="3:4" x14ac:dyDescent="0.3">
      <c r="C7849" s="71"/>
      <c r="D7849" s="72"/>
    </row>
    <row r="7850" spans="3:4" x14ac:dyDescent="0.3">
      <c r="C7850" s="71"/>
      <c r="D7850" s="72"/>
    </row>
    <row r="7851" spans="3:4" x14ac:dyDescent="0.3">
      <c r="C7851" s="71"/>
      <c r="D7851" s="72"/>
    </row>
    <row r="7852" spans="3:4" x14ac:dyDescent="0.3">
      <c r="C7852" s="71"/>
      <c r="D7852" s="72"/>
    </row>
    <row r="7853" spans="3:4" x14ac:dyDescent="0.3">
      <c r="C7853" s="71"/>
      <c r="D7853" s="72"/>
    </row>
    <row r="7854" spans="3:4" x14ac:dyDescent="0.3">
      <c r="C7854" s="71"/>
      <c r="D7854" s="72"/>
    </row>
    <row r="7855" spans="3:4" x14ac:dyDescent="0.3">
      <c r="C7855" s="71"/>
      <c r="D7855" s="72"/>
    </row>
    <row r="7856" spans="3:4" x14ac:dyDescent="0.3">
      <c r="C7856" s="71"/>
      <c r="D7856" s="72"/>
    </row>
    <row r="7857" spans="3:4" x14ac:dyDescent="0.3">
      <c r="C7857" s="71"/>
      <c r="D7857" s="72"/>
    </row>
    <row r="7858" spans="3:4" x14ac:dyDescent="0.3">
      <c r="C7858" s="71"/>
      <c r="D7858" s="72"/>
    </row>
    <row r="7859" spans="3:4" x14ac:dyDescent="0.3">
      <c r="C7859" s="71"/>
      <c r="D7859" s="72"/>
    </row>
    <row r="7860" spans="3:4" x14ac:dyDescent="0.3">
      <c r="C7860" s="71"/>
      <c r="D7860" s="72"/>
    </row>
    <row r="7861" spans="3:4" x14ac:dyDescent="0.3">
      <c r="C7861" s="71"/>
      <c r="D7861" s="72"/>
    </row>
    <row r="7862" spans="3:4" x14ac:dyDescent="0.3">
      <c r="C7862" s="71"/>
      <c r="D7862" s="72"/>
    </row>
    <row r="7863" spans="3:4" x14ac:dyDescent="0.3">
      <c r="C7863" s="71"/>
      <c r="D7863" s="72"/>
    </row>
    <row r="7864" spans="3:4" x14ac:dyDescent="0.3">
      <c r="C7864" s="71"/>
      <c r="D7864" s="72"/>
    </row>
    <row r="7865" spans="3:4" x14ac:dyDescent="0.3">
      <c r="C7865" s="71"/>
      <c r="D7865" s="72"/>
    </row>
    <row r="7866" spans="3:4" x14ac:dyDescent="0.3">
      <c r="C7866" s="71"/>
      <c r="D7866" s="72"/>
    </row>
    <row r="7867" spans="3:4" x14ac:dyDescent="0.3">
      <c r="C7867" s="71"/>
      <c r="D7867" s="72"/>
    </row>
    <row r="7868" spans="3:4" x14ac:dyDescent="0.3">
      <c r="C7868" s="71"/>
      <c r="D7868" s="72"/>
    </row>
    <row r="7869" spans="3:4" x14ac:dyDescent="0.3">
      <c r="C7869" s="71"/>
      <c r="D7869" s="72"/>
    </row>
    <row r="7870" spans="3:4" x14ac:dyDescent="0.3">
      <c r="C7870" s="71"/>
      <c r="D7870" s="72"/>
    </row>
    <row r="7871" spans="3:4" x14ac:dyDescent="0.3">
      <c r="C7871" s="71"/>
      <c r="D7871" s="72"/>
    </row>
    <row r="7872" spans="3:4" x14ac:dyDescent="0.3">
      <c r="C7872" s="71"/>
      <c r="D7872" s="72"/>
    </row>
    <row r="7873" spans="3:4" x14ac:dyDescent="0.3">
      <c r="C7873" s="71"/>
      <c r="D7873" s="72"/>
    </row>
    <row r="7874" spans="3:4" x14ac:dyDescent="0.3">
      <c r="C7874" s="71"/>
      <c r="D7874" s="72"/>
    </row>
    <row r="7875" spans="3:4" x14ac:dyDescent="0.3">
      <c r="C7875" s="71"/>
      <c r="D7875" s="72"/>
    </row>
    <row r="7876" spans="3:4" x14ac:dyDescent="0.3">
      <c r="C7876" s="71"/>
      <c r="D7876" s="72"/>
    </row>
    <row r="7877" spans="3:4" x14ac:dyDescent="0.3">
      <c r="C7877" s="71"/>
      <c r="D7877" s="72"/>
    </row>
    <row r="7878" spans="3:4" x14ac:dyDescent="0.3">
      <c r="C7878" s="71"/>
      <c r="D7878" s="72"/>
    </row>
    <row r="7879" spans="3:4" x14ac:dyDescent="0.3">
      <c r="C7879" s="71"/>
      <c r="D7879" s="72"/>
    </row>
    <row r="7880" spans="3:4" x14ac:dyDescent="0.3">
      <c r="C7880" s="71"/>
      <c r="D7880" s="72"/>
    </row>
    <row r="7881" spans="3:4" x14ac:dyDescent="0.3">
      <c r="C7881" s="71"/>
      <c r="D7881" s="72"/>
    </row>
    <row r="7882" spans="3:4" x14ac:dyDescent="0.3">
      <c r="C7882" s="71"/>
      <c r="D7882" s="72"/>
    </row>
    <row r="7883" spans="3:4" x14ac:dyDescent="0.3">
      <c r="C7883" s="71"/>
      <c r="D7883" s="72"/>
    </row>
    <row r="7884" spans="3:4" x14ac:dyDescent="0.3">
      <c r="C7884" s="71"/>
      <c r="D7884" s="72"/>
    </row>
    <row r="7885" spans="3:4" x14ac:dyDescent="0.3">
      <c r="C7885" s="71"/>
      <c r="D7885" s="72"/>
    </row>
    <row r="7886" spans="3:4" x14ac:dyDescent="0.3">
      <c r="C7886" s="71"/>
      <c r="D7886" s="72"/>
    </row>
    <row r="7887" spans="3:4" x14ac:dyDescent="0.3">
      <c r="C7887" s="71"/>
      <c r="D7887" s="72"/>
    </row>
    <row r="7888" spans="3:4" x14ac:dyDescent="0.3">
      <c r="C7888" s="71"/>
      <c r="D7888" s="72"/>
    </row>
    <row r="7889" spans="3:4" x14ac:dyDescent="0.3">
      <c r="C7889" s="71"/>
      <c r="D7889" s="72"/>
    </row>
    <row r="7890" spans="3:4" x14ac:dyDescent="0.3">
      <c r="C7890" s="71"/>
      <c r="D7890" s="72"/>
    </row>
    <row r="7891" spans="3:4" x14ac:dyDescent="0.3">
      <c r="C7891" s="71"/>
      <c r="D7891" s="72"/>
    </row>
    <row r="7892" spans="3:4" x14ac:dyDescent="0.3">
      <c r="C7892" s="71"/>
      <c r="D7892" s="72"/>
    </row>
    <row r="7893" spans="3:4" x14ac:dyDescent="0.3">
      <c r="C7893" s="71"/>
      <c r="D7893" s="72"/>
    </row>
    <row r="7894" spans="3:4" x14ac:dyDescent="0.3">
      <c r="C7894" s="71"/>
      <c r="D7894" s="72"/>
    </row>
    <row r="7895" spans="3:4" x14ac:dyDescent="0.3">
      <c r="C7895" s="71"/>
      <c r="D7895" s="72"/>
    </row>
    <row r="7896" spans="3:4" x14ac:dyDescent="0.3">
      <c r="C7896" s="71"/>
      <c r="D7896" s="72"/>
    </row>
    <row r="7897" spans="3:4" x14ac:dyDescent="0.3">
      <c r="C7897" s="71"/>
      <c r="D7897" s="72"/>
    </row>
    <row r="7898" spans="3:4" x14ac:dyDescent="0.3">
      <c r="C7898" s="71"/>
      <c r="D7898" s="72"/>
    </row>
    <row r="7899" spans="3:4" x14ac:dyDescent="0.3">
      <c r="C7899" s="71"/>
      <c r="D7899" s="72"/>
    </row>
    <row r="7900" spans="3:4" x14ac:dyDescent="0.3">
      <c r="C7900" s="71"/>
      <c r="D7900" s="72"/>
    </row>
    <row r="7901" spans="3:4" x14ac:dyDescent="0.3">
      <c r="C7901" s="71"/>
      <c r="D7901" s="72"/>
    </row>
    <row r="7902" spans="3:4" x14ac:dyDescent="0.3">
      <c r="C7902" s="71"/>
      <c r="D7902" s="72"/>
    </row>
    <row r="7903" spans="3:4" x14ac:dyDescent="0.3">
      <c r="C7903" s="71"/>
      <c r="D7903" s="72"/>
    </row>
    <row r="7904" spans="3:4" x14ac:dyDescent="0.3">
      <c r="C7904" s="71"/>
      <c r="D7904" s="72"/>
    </row>
    <row r="7905" spans="3:4" x14ac:dyDescent="0.3">
      <c r="C7905" s="71"/>
      <c r="D7905" s="72"/>
    </row>
    <row r="7906" spans="3:4" x14ac:dyDescent="0.3">
      <c r="C7906" s="71"/>
      <c r="D7906" s="72"/>
    </row>
    <row r="7907" spans="3:4" x14ac:dyDescent="0.3">
      <c r="C7907" s="71"/>
      <c r="D7907" s="72"/>
    </row>
    <row r="7908" spans="3:4" x14ac:dyDescent="0.3">
      <c r="C7908" s="71"/>
      <c r="D7908" s="72"/>
    </row>
    <row r="7909" spans="3:4" x14ac:dyDescent="0.3">
      <c r="C7909" s="71"/>
      <c r="D7909" s="72"/>
    </row>
    <row r="7910" spans="3:4" x14ac:dyDescent="0.3">
      <c r="C7910" s="71"/>
      <c r="D7910" s="72"/>
    </row>
    <row r="7911" spans="3:4" x14ac:dyDescent="0.3">
      <c r="C7911" s="71"/>
      <c r="D7911" s="72"/>
    </row>
    <row r="7912" spans="3:4" x14ac:dyDescent="0.3">
      <c r="C7912" s="71"/>
      <c r="D7912" s="72"/>
    </row>
    <row r="7913" spans="3:4" x14ac:dyDescent="0.3">
      <c r="C7913" s="71"/>
      <c r="D7913" s="72"/>
    </row>
    <row r="7914" spans="3:4" x14ac:dyDescent="0.3">
      <c r="C7914" s="71"/>
      <c r="D7914" s="72"/>
    </row>
    <row r="7915" spans="3:4" x14ac:dyDescent="0.3">
      <c r="C7915" s="71"/>
      <c r="D7915" s="72"/>
    </row>
    <row r="7916" spans="3:4" x14ac:dyDescent="0.3">
      <c r="C7916" s="71"/>
      <c r="D7916" s="72"/>
    </row>
    <row r="7917" spans="3:4" x14ac:dyDescent="0.3">
      <c r="C7917" s="71"/>
      <c r="D7917" s="72"/>
    </row>
    <row r="7918" spans="3:4" x14ac:dyDescent="0.3">
      <c r="C7918" s="71"/>
      <c r="D7918" s="72"/>
    </row>
    <row r="7919" spans="3:4" x14ac:dyDescent="0.3">
      <c r="C7919" s="71"/>
      <c r="D7919" s="72"/>
    </row>
    <row r="7920" spans="3:4" x14ac:dyDescent="0.3">
      <c r="C7920" s="71"/>
      <c r="D7920" s="72"/>
    </row>
    <row r="7921" spans="3:4" x14ac:dyDescent="0.3">
      <c r="C7921" s="71"/>
      <c r="D7921" s="72"/>
    </row>
    <row r="7922" spans="3:4" x14ac:dyDescent="0.3">
      <c r="C7922" s="71"/>
      <c r="D7922" s="72"/>
    </row>
    <row r="7923" spans="3:4" x14ac:dyDescent="0.3">
      <c r="C7923" s="71"/>
      <c r="D7923" s="72"/>
    </row>
    <row r="7924" spans="3:4" x14ac:dyDescent="0.3">
      <c r="C7924" s="71"/>
      <c r="D7924" s="72"/>
    </row>
    <row r="7925" spans="3:4" x14ac:dyDescent="0.3">
      <c r="C7925" s="71"/>
      <c r="D7925" s="72"/>
    </row>
    <row r="7926" spans="3:4" x14ac:dyDescent="0.3">
      <c r="C7926" s="71"/>
      <c r="D7926" s="72"/>
    </row>
    <row r="7927" spans="3:4" x14ac:dyDescent="0.3">
      <c r="C7927" s="71"/>
      <c r="D7927" s="72"/>
    </row>
    <row r="7928" spans="3:4" x14ac:dyDescent="0.3">
      <c r="C7928" s="71"/>
      <c r="D7928" s="72"/>
    </row>
    <row r="7929" spans="3:4" x14ac:dyDescent="0.3">
      <c r="C7929" s="71"/>
      <c r="D7929" s="72"/>
    </row>
    <row r="7930" spans="3:4" x14ac:dyDescent="0.3">
      <c r="C7930" s="71"/>
      <c r="D7930" s="72"/>
    </row>
    <row r="7931" spans="3:4" x14ac:dyDescent="0.3">
      <c r="C7931" s="71"/>
      <c r="D7931" s="72"/>
    </row>
    <row r="7932" spans="3:4" x14ac:dyDescent="0.3">
      <c r="C7932" s="71"/>
      <c r="D7932" s="72"/>
    </row>
    <row r="7933" spans="3:4" x14ac:dyDescent="0.3">
      <c r="C7933" s="71"/>
      <c r="D7933" s="72"/>
    </row>
    <row r="7934" spans="3:4" x14ac:dyDescent="0.3">
      <c r="C7934" s="71"/>
      <c r="D7934" s="72"/>
    </row>
    <row r="7935" spans="3:4" x14ac:dyDescent="0.3">
      <c r="C7935" s="71"/>
      <c r="D7935" s="72"/>
    </row>
    <row r="7936" spans="3:4" x14ac:dyDescent="0.3">
      <c r="C7936" s="71"/>
      <c r="D7936" s="72"/>
    </row>
    <row r="7937" spans="3:4" x14ac:dyDescent="0.3">
      <c r="C7937" s="71"/>
      <c r="D7937" s="72"/>
    </row>
    <row r="7938" spans="3:4" x14ac:dyDescent="0.3">
      <c r="C7938" s="71"/>
      <c r="D7938" s="72"/>
    </row>
    <row r="7939" spans="3:4" x14ac:dyDescent="0.3">
      <c r="C7939" s="71"/>
      <c r="D7939" s="72"/>
    </row>
    <row r="7940" spans="3:4" x14ac:dyDescent="0.3">
      <c r="C7940" s="71"/>
      <c r="D7940" s="72"/>
    </row>
    <row r="7941" spans="3:4" x14ac:dyDescent="0.3">
      <c r="C7941" s="71"/>
      <c r="D7941" s="72"/>
    </row>
    <row r="7942" spans="3:4" x14ac:dyDescent="0.3">
      <c r="C7942" s="71"/>
      <c r="D7942" s="72"/>
    </row>
    <row r="7943" spans="3:4" x14ac:dyDescent="0.3">
      <c r="C7943" s="71"/>
      <c r="D7943" s="72"/>
    </row>
    <row r="7944" spans="3:4" x14ac:dyDescent="0.3">
      <c r="C7944" s="71"/>
      <c r="D7944" s="72"/>
    </row>
    <row r="7945" spans="3:4" x14ac:dyDescent="0.3">
      <c r="C7945" s="71"/>
      <c r="D7945" s="72"/>
    </row>
    <row r="7946" spans="3:4" x14ac:dyDescent="0.3">
      <c r="C7946" s="71"/>
      <c r="D7946" s="72"/>
    </row>
    <row r="7947" spans="3:4" x14ac:dyDescent="0.3">
      <c r="C7947" s="71"/>
      <c r="D7947" s="72"/>
    </row>
    <row r="7948" spans="3:4" x14ac:dyDescent="0.3">
      <c r="C7948" s="71"/>
      <c r="D7948" s="72"/>
    </row>
    <row r="7949" spans="3:4" x14ac:dyDescent="0.3">
      <c r="C7949" s="71"/>
      <c r="D7949" s="72"/>
    </row>
    <row r="7950" spans="3:4" x14ac:dyDescent="0.3">
      <c r="C7950" s="71"/>
      <c r="D7950" s="72"/>
    </row>
    <row r="7951" spans="3:4" x14ac:dyDescent="0.3">
      <c r="C7951" s="71"/>
      <c r="D7951" s="72"/>
    </row>
    <row r="7952" spans="3:4" x14ac:dyDescent="0.3">
      <c r="C7952" s="71"/>
      <c r="D7952" s="72"/>
    </row>
    <row r="7953" spans="3:4" x14ac:dyDescent="0.3">
      <c r="C7953" s="71"/>
      <c r="D7953" s="72"/>
    </row>
    <row r="7954" spans="3:4" x14ac:dyDescent="0.3">
      <c r="C7954" s="71"/>
      <c r="D7954" s="72"/>
    </row>
    <row r="7955" spans="3:4" x14ac:dyDescent="0.3">
      <c r="C7955" s="71"/>
      <c r="D7955" s="72"/>
    </row>
    <row r="7956" spans="3:4" x14ac:dyDescent="0.3">
      <c r="C7956" s="71"/>
      <c r="D7956" s="72"/>
    </row>
    <row r="7957" spans="3:4" x14ac:dyDescent="0.3">
      <c r="C7957" s="71"/>
      <c r="D7957" s="72"/>
    </row>
    <row r="7958" spans="3:4" x14ac:dyDescent="0.3">
      <c r="C7958" s="71"/>
      <c r="D7958" s="72"/>
    </row>
    <row r="7959" spans="3:4" x14ac:dyDescent="0.3">
      <c r="C7959" s="71"/>
      <c r="D7959" s="72"/>
    </row>
    <row r="7960" spans="3:4" x14ac:dyDescent="0.3">
      <c r="C7960" s="71"/>
      <c r="D7960" s="72"/>
    </row>
    <row r="7961" spans="3:4" x14ac:dyDescent="0.3">
      <c r="C7961" s="71"/>
      <c r="D7961" s="72"/>
    </row>
    <row r="7962" spans="3:4" x14ac:dyDescent="0.3">
      <c r="C7962" s="71"/>
      <c r="D7962" s="72"/>
    </row>
    <row r="7963" spans="3:4" x14ac:dyDescent="0.3">
      <c r="C7963" s="71"/>
      <c r="D7963" s="72"/>
    </row>
    <row r="7964" spans="3:4" x14ac:dyDescent="0.3">
      <c r="C7964" s="71"/>
      <c r="D7964" s="72"/>
    </row>
    <row r="7965" spans="3:4" x14ac:dyDescent="0.3">
      <c r="C7965" s="71"/>
      <c r="D7965" s="72"/>
    </row>
    <row r="7966" spans="3:4" x14ac:dyDescent="0.3">
      <c r="C7966" s="71"/>
      <c r="D7966" s="72"/>
    </row>
    <row r="7967" spans="3:4" x14ac:dyDescent="0.3">
      <c r="C7967" s="71"/>
      <c r="D7967" s="72"/>
    </row>
    <row r="7968" spans="3:4" x14ac:dyDescent="0.3">
      <c r="C7968" s="71"/>
      <c r="D7968" s="72"/>
    </row>
    <row r="7969" spans="3:4" x14ac:dyDescent="0.3">
      <c r="C7969" s="71"/>
      <c r="D7969" s="72"/>
    </row>
    <row r="7970" spans="3:4" x14ac:dyDescent="0.3">
      <c r="C7970" s="71"/>
      <c r="D7970" s="72"/>
    </row>
    <row r="7971" spans="3:4" x14ac:dyDescent="0.3">
      <c r="C7971" s="71"/>
      <c r="D7971" s="72"/>
    </row>
    <row r="7972" spans="3:4" x14ac:dyDescent="0.3">
      <c r="C7972" s="71"/>
      <c r="D7972" s="72"/>
    </row>
    <row r="7973" spans="3:4" x14ac:dyDescent="0.3">
      <c r="C7973" s="71"/>
      <c r="D7973" s="72"/>
    </row>
    <row r="7974" spans="3:4" x14ac:dyDescent="0.3">
      <c r="C7974" s="71"/>
      <c r="D7974" s="72"/>
    </row>
    <row r="7975" spans="3:4" x14ac:dyDescent="0.3">
      <c r="C7975" s="71"/>
      <c r="D7975" s="72"/>
    </row>
    <row r="7976" spans="3:4" x14ac:dyDescent="0.3">
      <c r="C7976" s="71"/>
      <c r="D7976" s="72"/>
    </row>
    <row r="7977" spans="3:4" x14ac:dyDescent="0.3">
      <c r="C7977" s="71"/>
      <c r="D7977" s="72"/>
    </row>
    <row r="7978" spans="3:4" x14ac:dyDescent="0.3">
      <c r="C7978" s="71"/>
      <c r="D7978" s="72"/>
    </row>
    <row r="7979" spans="3:4" x14ac:dyDescent="0.3">
      <c r="C7979" s="71"/>
      <c r="D7979" s="72"/>
    </row>
    <row r="7980" spans="3:4" x14ac:dyDescent="0.3">
      <c r="C7980" s="71"/>
      <c r="D7980" s="72"/>
    </row>
    <row r="7981" spans="3:4" x14ac:dyDescent="0.3">
      <c r="C7981" s="71"/>
      <c r="D7981" s="72"/>
    </row>
    <row r="7982" spans="3:4" x14ac:dyDescent="0.3">
      <c r="C7982" s="71"/>
      <c r="D7982" s="72"/>
    </row>
    <row r="7983" spans="3:4" x14ac:dyDescent="0.3">
      <c r="C7983" s="71"/>
      <c r="D7983" s="72"/>
    </row>
    <row r="7984" spans="3:4" x14ac:dyDescent="0.3">
      <c r="C7984" s="71"/>
      <c r="D7984" s="72"/>
    </row>
    <row r="7985" spans="3:4" x14ac:dyDescent="0.3">
      <c r="C7985" s="71"/>
      <c r="D7985" s="72"/>
    </row>
    <row r="7986" spans="3:4" x14ac:dyDescent="0.3">
      <c r="C7986" s="71"/>
      <c r="D7986" s="72"/>
    </row>
    <row r="7987" spans="3:4" x14ac:dyDescent="0.3">
      <c r="C7987" s="71"/>
      <c r="D7987" s="72"/>
    </row>
    <row r="7988" spans="3:4" x14ac:dyDescent="0.3">
      <c r="C7988" s="71"/>
      <c r="D7988" s="72"/>
    </row>
    <row r="7989" spans="3:4" x14ac:dyDescent="0.3">
      <c r="C7989" s="71"/>
      <c r="D7989" s="72"/>
    </row>
    <row r="7990" spans="3:4" x14ac:dyDescent="0.3">
      <c r="C7990" s="71"/>
      <c r="D7990" s="72"/>
    </row>
    <row r="7991" spans="3:4" x14ac:dyDescent="0.3">
      <c r="C7991" s="71"/>
      <c r="D7991" s="72"/>
    </row>
    <row r="7992" spans="3:4" x14ac:dyDescent="0.3">
      <c r="C7992" s="71"/>
      <c r="D7992" s="72"/>
    </row>
    <row r="7993" spans="3:4" x14ac:dyDescent="0.3">
      <c r="C7993" s="71"/>
      <c r="D7993" s="72"/>
    </row>
    <row r="7994" spans="3:4" x14ac:dyDescent="0.3">
      <c r="C7994" s="71"/>
      <c r="D7994" s="72"/>
    </row>
    <row r="7995" spans="3:4" x14ac:dyDescent="0.3">
      <c r="C7995" s="71"/>
      <c r="D7995" s="72"/>
    </row>
    <row r="7996" spans="3:4" x14ac:dyDescent="0.3">
      <c r="C7996" s="71"/>
      <c r="D7996" s="72"/>
    </row>
    <row r="7997" spans="3:4" x14ac:dyDescent="0.3">
      <c r="C7997" s="71"/>
      <c r="D7997" s="72"/>
    </row>
    <row r="7998" spans="3:4" x14ac:dyDescent="0.3">
      <c r="C7998" s="71"/>
      <c r="D7998" s="72"/>
    </row>
    <row r="7999" spans="3:4" x14ac:dyDescent="0.3">
      <c r="C7999" s="71"/>
      <c r="D7999" s="72"/>
    </row>
    <row r="8000" spans="3:4" x14ac:dyDescent="0.3">
      <c r="C8000" s="71"/>
      <c r="D8000" s="72"/>
    </row>
    <row r="8001" spans="3:4" x14ac:dyDescent="0.3">
      <c r="C8001" s="71"/>
      <c r="D8001" s="72"/>
    </row>
    <row r="8002" spans="3:4" x14ac:dyDescent="0.3">
      <c r="C8002" s="71"/>
      <c r="D8002" s="72"/>
    </row>
    <row r="8003" spans="3:4" x14ac:dyDescent="0.3">
      <c r="C8003" s="71"/>
      <c r="D8003" s="72"/>
    </row>
    <row r="8004" spans="3:4" x14ac:dyDescent="0.3">
      <c r="C8004" s="71"/>
      <c r="D8004" s="72"/>
    </row>
    <row r="8005" spans="3:4" x14ac:dyDescent="0.3">
      <c r="C8005" s="71"/>
      <c r="D8005" s="72"/>
    </row>
    <row r="8006" spans="3:4" x14ac:dyDescent="0.3">
      <c r="C8006" s="71"/>
      <c r="D8006" s="72"/>
    </row>
    <row r="8007" spans="3:4" x14ac:dyDescent="0.3">
      <c r="C8007" s="71"/>
      <c r="D8007" s="72"/>
    </row>
    <row r="8008" spans="3:4" x14ac:dyDescent="0.3">
      <c r="C8008" s="71"/>
      <c r="D8008" s="72"/>
    </row>
    <row r="8009" spans="3:4" x14ac:dyDescent="0.3">
      <c r="C8009" s="71"/>
      <c r="D8009" s="72"/>
    </row>
    <row r="8010" spans="3:4" x14ac:dyDescent="0.3">
      <c r="C8010" s="71"/>
      <c r="D8010" s="72"/>
    </row>
    <row r="8011" spans="3:4" x14ac:dyDescent="0.3">
      <c r="C8011" s="71"/>
      <c r="D8011" s="72"/>
    </row>
    <row r="8012" spans="3:4" x14ac:dyDescent="0.3">
      <c r="C8012" s="71"/>
      <c r="D8012" s="72"/>
    </row>
    <row r="8013" spans="3:4" x14ac:dyDescent="0.3">
      <c r="C8013" s="71"/>
      <c r="D8013" s="72"/>
    </row>
    <row r="8014" spans="3:4" x14ac:dyDescent="0.3">
      <c r="C8014" s="71"/>
      <c r="D8014" s="72"/>
    </row>
    <row r="8015" spans="3:4" x14ac:dyDescent="0.3">
      <c r="C8015" s="71"/>
      <c r="D8015" s="72"/>
    </row>
    <row r="8016" spans="3:4" x14ac:dyDescent="0.3">
      <c r="C8016" s="71"/>
      <c r="D8016" s="72"/>
    </row>
    <row r="8017" spans="3:4" x14ac:dyDescent="0.3">
      <c r="C8017" s="71"/>
      <c r="D8017" s="72"/>
    </row>
    <row r="8018" spans="3:4" x14ac:dyDescent="0.3">
      <c r="C8018" s="71"/>
      <c r="D8018" s="72"/>
    </row>
    <row r="8019" spans="3:4" x14ac:dyDescent="0.3">
      <c r="C8019" s="71"/>
      <c r="D8019" s="72"/>
    </row>
    <row r="8020" spans="3:4" x14ac:dyDescent="0.3">
      <c r="C8020" s="71"/>
      <c r="D8020" s="72"/>
    </row>
    <row r="8021" spans="3:4" x14ac:dyDescent="0.3">
      <c r="C8021" s="71"/>
      <c r="D8021" s="72"/>
    </row>
    <row r="8022" spans="3:4" x14ac:dyDescent="0.3">
      <c r="C8022" s="71"/>
      <c r="D8022" s="72"/>
    </row>
    <row r="8023" spans="3:4" x14ac:dyDescent="0.3">
      <c r="C8023" s="71"/>
      <c r="D8023" s="72"/>
    </row>
    <row r="8024" spans="3:4" x14ac:dyDescent="0.3">
      <c r="C8024" s="71"/>
      <c r="D8024" s="72"/>
    </row>
    <row r="8025" spans="3:4" x14ac:dyDescent="0.3">
      <c r="C8025" s="71"/>
      <c r="D8025" s="72"/>
    </row>
    <row r="8026" spans="3:4" x14ac:dyDescent="0.3">
      <c r="C8026" s="71"/>
      <c r="D8026" s="72"/>
    </row>
    <row r="8027" spans="3:4" x14ac:dyDescent="0.3">
      <c r="C8027" s="71"/>
      <c r="D8027" s="72"/>
    </row>
    <row r="8028" spans="3:4" x14ac:dyDescent="0.3">
      <c r="C8028" s="71"/>
      <c r="D8028" s="72"/>
    </row>
    <row r="8029" spans="3:4" x14ac:dyDescent="0.3">
      <c r="C8029" s="71"/>
      <c r="D8029" s="72"/>
    </row>
    <row r="8030" spans="3:4" x14ac:dyDescent="0.3">
      <c r="C8030" s="71"/>
      <c r="D8030" s="72"/>
    </row>
    <row r="8031" spans="3:4" x14ac:dyDescent="0.3">
      <c r="C8031" s="71"/>
      <c r="D8031" s="72"/>
    </row>
    <row r="8032" spans="3:4" x14ac:dyDescent="0.3">
      <c r="C8032" s="71"/>
      <c r="D8032" s="72"/>
    </row>
    <row r="8033" spans="3:4" x14ac:dyDescent="0.3">
      <c r="C8033" s="71"/>
      <c r="D8033" s="72"/>
    </row>
    <row r="8034" spans="3:4" x14ac:dyDescent="0.3">
      <c r="C8034" s="71"/>
      <c r="D8034" s="72"/>
    </row>
    <row r="8035" spans="3:4" x14ac:dyDescent="0.3">
      <c r="C8035" s="71"/>
      <c r="D8035" s="72"/>
    </row>
    <row r="8036" spans="3:4" x14ac:dyDescent="0.3">
      <c r="C8036" s="71"/>
      <c r="D8036" s="72"/>
    </row>
    <row r="8037" spans="3:4" x14ac:dyDescent="0.3">
      <c r="C8037" s="71"/>
      <c r="D8037" s="72"/>
    </row>
    <row r="8038" spans="3:4" x14ac:dyDescent="0.3">
      <c r="C8038" s="71"/>
      <c r="D8038" s="72"/>
    </row>
    <row r="8039" spans="3:4" x14ac:dyDescent="0.3">
      <c r="C8039" s="71"/>
      <c r="D8039" s="72"/>
    </row>
    <row r="8040" spans="3:4" x14ac:dyDescent="0.3">
      <c r="C8040" s="71"/>
      <c r="D8040" s="72"/>
    </row>
    <row r="8041" spans="3:4" x14ac:dyDescent="0.3">
      <c r="C8041" s="71"/>
      <c r="D8041" s="72"/>
    </row>
    <row r="8042" spans="3:4" x14ac:dyDescent="0.3">
      <c r="C8042" s="71"/>
      <c r="D8042" s="72"/>
    </row>
    <row r="8043" spans="3:4" x14ac:dyDescent="0.3">
      <c r="C8043" s="71"/>
      <c r="D8043" s="72"/>
    </row>
    <row r="8044" spans="3:4" x14ac:dyDescent="0.3">
      <c r="C8044" s="71"/>
      <c r="D8044" s="72"/>
    </row>
    <row r="8045" spans="3:4" x14ac:dyDescent="0.3">
      <c r="C8045" s="71"/>
      <c r="D8045" s="72"/>
    </row>
    <row r="8046" spans="3:4" x14ac:dyDescent="0.3">
      <c r="C8046" s="71"/>
      <c r="D8046" s="72"/>
    </row>
    <row r="8047" spans="3:4" x14ac:dyDescent="0.3">
      <c r="C8047" s="71"/>
      <c r="D8047" s="72"/>
    </row>
    <row r="8048" spans="3:4" x14ac:dyDescent="0.3">
      <c r="C8048" s="71"/>
      <c r="D8048" s="72"/>
    </row>
    <row r="8049" spans="3:4" x14ac:dyDescent="0.3">
      <c r="C8049" s="71"/>
      <c r="D8049" s="72"/>
    </row>
    <row r="8050" spans="3:4" x14ac:dyDescent="0.3">
      <c r="C8050" s="71"/>
      <c r="D8050" s="72"/>
    </row>
    <row r="8051" spans="3:4" x14ac:dyDescent="0.3">
      <c r="C8051" s="71"/>
      <c r="D8051" s="72"/>
    </row>
    <row r="8052" spans="3:4" x14ac:dyDescent="0.3">
      <c r="C8052" s="71"/>
      <c r="D8052" s="72"/>
    </row>
    <row r="8053" spans="3:4" x14ac:dyDescent="0.3">
      <c r="C8053" s="71"/>
      <c r="D8053" s="72"/>
    </row>
    <row r="8054" spans="3:4" x14ac:dyDescent="0.3">
      <c r="C8054" s="71"/>
      <c r="D8054" s="72"/>
    </row>
    <row r="8055" spans="3:4" x14ac:dyDescent="0.3">
      <c r="C8055" s="71"/>
      <c r="D8055" s="72"/>
    </row>
    <row r="8056" spans="3:4" x14ac:dyDescent="0.3">
      <c r="C8056" s="71"/>
      <c r="D8056" s="72"/>
    </row>
    <row r="8057" spans="3:4" x14ac:dyDescent="0.3">
      <c r="C8057" s="71"/>
      <c r="D8057" s="72"/>
    </row>
    <row r="8058" spans="3:4" x14ac:dyDescent="0.3">
      <c r="C8058" s="71"/>
      <c r="D8058" s="72"/>
    </row>
    <row r="8059" spans="3:4" x14ac:dyDescent="0.3">
      <c r="C8059" s="71"/>
      <c r="D8059" s="72"/>
    </row>
    <row r="8060" spans="3:4" x14ac:dyDescent="0.3">
      <c r="C8060" s="71"/>
      <c r="D8060" s="72"/>
    </row>
    <row r="8061" spans="3:4" x14ac:dyDescent="0.3">
      <c r="C8061" s="71"/>
      <c r="D8061" s="72"/>
    </row>
    <row r="8062" spans="3:4" x14ac:dyDescent="0.3">
      <c r="C8062" s="71"/>
      <c r="D8062" s="72"/>
    </row>
    <row r="8063" spans="3:4" x14ac:dyDescent="0.3">
      <c r="C8063" s="71"/>
      <c r="D8063" s="72"/>
    </row>
    <row r="8064" spans="3:4" x14ac:dyDescent="0.3">
      <c r="C8064" s="71"/>
      <c r="D8064" s="72"/>
    </row>
    <row r="8065" spans="3:4" x14ac:dyDescent="0.3">
      <c r="C8065" s="71"/>
      <c r="D8065" s="72"/>
    </row>
    <row r="8066" spans="3:4" x14ac:dyDescent="0.3">
      <c r="C8066" s="71"/>
      <c r="D8066" s="72"/>
    </row>
    <row r="8067" spans="3:4" x14ac:dyDescent="0.3">
      <c r="C8067" s="71"/>
      <c r="D8067" s="72"/>
    </row>
    <row r="8068" spans="3:4" x14ac:dyDescent="0.3">
      <c r="C8068" s="71"/>
      <c r="D8068" s="72"/>
    </row>
    <row r="8069" spans="3:4" x14ac:dyDescent="0.3">
      <c r="C8069" s="71"/>
      <c r="D8069" s="72"/>
    </row>
    <row r="8070" spans="3:4" x14ac:dyDescent="0.3">
      <c r="C8070" s="71"/>
      <c r="D8070" s="72"/>
    </row>
    <row r="8071" spans="3:4" x14ac:dyDescent="0.3">
      <c r="C8071" s="71"/>
      <c r="D8071" s="72"/>
    </row>
    <row r="8072" spans="3:4" x14ac:dyDescent="0.3">
      <c r="C8072" s="71"/>
      <c r="D8072" s="72"/>
    </row>
    <row r="8073" spans="3:4" x14ac:dyDescent="0.3">
      <c r="C8073" s="71"/>
      <c r="D8073" s="72"/>
    </row>
    <row r="8074" spans="3:4" x14ac:dyDescent="0.3">
      <c r="C8074" s="71"/>
      <c r="D8074" s="72"/>
    </row>
    <row r="8075" spans="3:4" x14ac:dyDescent="0.3">
      <c r="C8075" s="71"/>
      <c r="D8075" s="72"/>
    </row>
    <row r="8076" spans="3:4" x14ac:dyDescent="0.3">
      <c r="C8076" s="71"/>
      <c r="D8076" s="72"/>
    </row>
    <row r="8077" spans="3:4" x14ac:dyDescent="0.3">
      <c r="C8077" s="71"/>
      <c r="D8077" s="72"/>
    </row>
    <row r="8078" spans="3:4" x14ac:dyDescent="0.3">
      <c r="C8078" s="71"/>
      <c r="D8078" s="72"/>
    </row>
    <row r="8079" spans="3:4" x14ac:dyDescent="0.3">
      <c r="C8079" s="71"/>
      <c r="D8079" s="72"/>
    </row>
    <row r="8080" spans="3:4" x14ac:dyDescent="0.3">
      <c r="C8080" s="71"/>
      <c r="D8080" s="72"/>
    </row>
    <row r="8081" spans="3:4" x14ac:dyDescent="0.3">
      <c r="C8081" s="71"/>
      <c r="D8081" s="72"/>
    </row>
    <row r="8082" spans="3:4" x14ac:dyDescent="0.3">
      <c r="C8082" s="71"/>
      <c r="D8082" s="72"/>
    </row>
    <row r="8083" spans="3:4" x14ac:dyDescent="0.3">
      <c r="C8083" s="71"/>
      <c r="D8083" s="72"/>
    </row>
    <row r="8084" spans="3:4" x14ac:dyDescent="0.3">
      <c r="C8084" s="71"/>
      <c r="D8084" s="72"/>
    </row>
    <row r="8085" spans="3:4" x14ac:dyDescent="0.3">
      <c r="C8085" s="71"/>
      <c r="D8085" s="72"/>
    </row>
    <row r="8086" spans="3:4" x14ac:dyDescent="0.3">
      <c r="C8086" s="71"/>
      <c r="D8086" s="72"/>
    </row>
    <row r="8087" spans="3:4" x14ac:dyDescent="0.3">
      <c r="C8087" s="71"/>
      <c r="D8087" s="72"/>
    </row>
    <row r="8088" spans="3:4" x14ac:dyDescent="0.3">
      <c r="C8088" s="71"/>
      <c r="D8088" s="72"/>
    </row>
    <row r="8089" spans="3:4" x14ac:dyDescent="0.3">
      <c r="C8089" s="71"/>
      <c r="D8089" s="72"/>
    </row>
    <row r="8090" spans="3:4" x14ac:dyDescent="0.3">
      <c r="C8090" s="71"/>
      <c r="D8090" s="72"/>
    </row>
    <row r="8091" spans="3:4" x14ac:dyDescent="0.3">
      <c r="C8091" s="71"/>
      <c r="D8091" s="72"/>
    </row>
    <row r="8092" spans="3:4" x14ac:dyDescent="0.3">
      <c r="C8092" s="71"/>
      <c r="D8092" s="72"/>
    </row>
    <row r="8093" spans="3:4" x14ac:dyDescent="0.3">
      <c r="C8093" s="71"/>
      <c r="D8093" s="72"/>
    </row>
    <row r="8094" spans="3:4" x14ac:dyDescent="0.3">
      <c r="C8094" s="71"/>
      <c r="D8094" s="72"/>
    </row>
    <row r="8095" spans="3:4" x14ac:dyDescent="0.3">
      <c r="C8095" s="71"/>
      <c r="D8095" s="72"/>
    </row>
    <row r="8096" spans="3:4" x14ac:dyDescent="0.3">
      <c r="C8096" s="71"/>
      <c r="D8096" s="72"/>
    </row>
    <row r="8097" spans="3:4" x14ac:dyDescent="0.3">
      <c r="C8097" s="71"/>
      <c r="D8097" s="72"/>
    </row>
    <row r="8098" spans="3:4" x14ac:dyDescent="0.3">
      <c r="C8098" s="71"/>
      <c r="D8098" s="72"/>
    </row>
    <row r="8099" spans="3:4" x14ac:dyDescent="0.3">
      <c r="C8099" s="71"/>
      <c r="D8099" s="72"/>
    </row>
    <row r="8100" spans="3:4" x14ac:dyDescent="0.3">
      <c r="C8100" s="71"/>
      <c r="D8100" s="72"/>
    </row>
    <row r="8101" spans="3:4" x14ac:dyDescent="0.3">
      <c r="C8101" s="71"/>
      <c r="D8101" s="72"/>
    </row>
    <row r="8102" spans="3:4" x14ac:dyDescent="0.3">
      <c r="C8102" s="71"/>
      <c r="D8102" s="72"/>
    </row>
    <row r="8103" spans="3:4" x14ac:dyDescent="0.3">
      <c r="C8103" s="71"/>
      <c r="D8103" s="72"/>
    </row>
    <row r="8104" spans="3:4" x14ac:dyDescent="0.3">
      <c r="C8104" s="71"/>
      <c r="D8104" s="72"/>
    </row>
    <row r="8105" spans="3:4" x14ac:dyDescent="0.3">
      <c r="C8105" s="71"/>
      <c r="D8105" s="72"/>
    </row>
    <row r="8106" spans="3:4" x14ac:dyDescent="0.3">
      <c r="C8106" s="71"/>
      <c r="D8106" s="72"/>
    </row>
    <row r="8107" spans="3:4" x14ac:dyDescent="0.3">
      <c r="C8107" s="71"/>
      <c r="D8107" s="72"/>
    </row>
    <row r="8108" spans="3:4" x14ac:dyDescent="0.3">
      <c r="C8108" s="71"/>
      <c r="D8108" s="72"/>
    </row>
    <row r="8109" spans="3:4" x14ac:dyDescent="0.3">
      <c r="C8109" s="71"/>
      <c r="D8109" s="72"/>
    </row>
    <row r="8110" spans="3:4" x14ac:dyDescent="0.3">
      <c r="C8110" s="71"/>
      <c r="D8110" s="72"/>
    </row>
    <row r="8111" spans="3:4" x14ac:dyDescent="0.3">
      <c r="C8111" s="71"/>
      <c r="D8111" s="72"/>
    </row>
    <row r="8112" spans="3:4" x14ac:dyDescent="0.3">
      <c r="C8112" s="71"/>
      <c r="D8112" s="72"/>
    </row>
    <row r="8113" spans="3:4" x14ac:dyDescent="0.3">
      <c r="C8113" s="71"/>
      <c r="D8113" s="72"/>
    </row>
    <row r="8114" spans="3:4" x14ac:dyDescent="0.3">
      <c r="C8114" s="71"/>
      <c r="D8114" s="72"/>
    </row>
    <row r="8115" spans="3:4" x14ac:dyDescent="0.3">
      <c r="C8115" s="71"/>
      <c r="D8115" s="72"/>
    </row>
    <row r="8116" spans="3:4" x14ac:dyDescent="0.3">
      <c r="C8116" s="71"/>
      <c r="D8116" s="72"/>
    </row>
    <row r="8117" spans="3:4" x14ac:dyDescent="0.3">
      <c r="C8117" s="71"/>
      <c r="D8117" s="72"/>
    </row>
    <row r="8118" spans="3:4" x14ac:dyDescent="0.3">
      <c r="C8118" s="71"/>
      <c r="D8118" s="72"/>
    </row>
    <row r="8119" spans="3:4" x14ac:dyDescent="0.3">
      <c r="C8119" s="71"/>
      <c r="D8119" s="72"/>
    </row>
    <row r="8120" spans="3:4" x14ac:dyDescent="0.3">
      <c r="C8120" s="71"/>
      <c r="D8120" s="72"/>
    </row>
    <row r="8121" spans="3:4" x14ac:dyDescent="0.3">
      <c r="C8121" s="71"/>
      <c r="D8121" s="72"/>
    </row>
    <row r="8122" spans="3:4" x14ac:dyDescent="0.3">
      <c r="C8122" s="71"/>
      <c r="D8122" s="72"/>
    </row>
    <row r="8123" spans="3:4" x14ac:dyDescent="0.3">
      <c r="C8123" s="71"/>
      <c r="D8123" s="72"/>
    </row>
    <row r="8124" spans="3:4" x14ac:dyDescent="0.3">
      <c r="C8124" s="71"/>
      <c r="D8124" s="72"/>
    </row>
    <row r="8125" spans="3:4" x14ac:dyDescent="0.3">
      <c r="C8125" s="71"/>
      <c r="D8125" s="72"/>
    </row>
    <row r="8126" spans="3:4" x14ac:dyDescent="0.3">
      <c r="C8126" s="71"/>
      <c r="D8126" s="72"/>
    </row>
    <row r="8127" spans="3:4" x14ac:dyDescent="0.3">
      <c r="C8127" s="71"/>
      <c r="D8127" s="72"/>
    </row>
    <row r="8128" spans="3:4" x14ac:dyDescent="0.3">
      <c r="C8128" s="71"/>
      <c r="D8128" s="72"/>
    </row>
    <row r="8129" spans="3:4" x14ac:dyDescent="0.3">
      <c r="C8129" s="71"/>
      <c r="D8129" s="72"/>
    </row>
    <row r="8130" spans="3:4" x14ac:dyDescent="0.3">
      <c r="C8130" s="71"/>
      <c r="D8130" s="72"/>
    </row>
    <row r="8131" spans="3:4" x14ac:dyDescent="0.3">
      <c r="C8131" s="71"/>
      <c r="D8131" s="72"/>
    </row>
    <row r="8132" spans="3:4" x14ac:dyDescent="0.3">
      <c r="C8132" s="71"/>
      <c r="D8132" s="72"/>
    </row>
    <row r="8133" spans="3:4" x14ac:dyDescent="0.3">
      <c r="C8133" s="71"/>
      <c r="D8133" s="72"/>
    </row>
    <row r="8134" spans="3:4" x14ac:dyDescent="0.3">
      <c r="C8134" s="71"/>
      <c r="D8134" s="72"/>
    </row>
    <row r="8135" spans="3:4" x14ac:dyDescent="0.3">
      <c r="C8135" s="71"/>
      <c r="D8135" s="72"/>
    </row>
    <row r="8136" spans="3:4" x14ac:dyDescent="0.3">
      <c r="C8136" s="71"/>
      <c r="D8136" s="72"/>
    </row>
    <row r="8137" spans="3:4" x14ac:dyDescent="0.3">
      <c r="C8137" s="71"/>
      <c r="D8137" s="72"/>
    </row>
    <row r="8138" spans="3:4" x14ac:dyDescent="0.3">
      <c r="C8138" s="71"/>
      <c r="D8138" s="72"/>
    </row>
    <row r="8139" spans="3:4" x14ac:dyDescent="0.3">
      <c r="C8139" s="71"/>
      <c r="D8139" s="72"/>
    </row>
    <row r="8140" spans="3:4" x14ac:dyDescent="0.3">
      <c r="C8140" s="71"/>
      <c r="D8140" s="72"/>
    </row>
    <row r="8141" spans="3:4" x14ac:dyDescent="0.3">
      <c r="C8141" s="71"/>
      <c r="D8141" s="72"/>
    </row>
    <row r="8142" spans="3:4" x14ac:dyDescent="0.3">
      <c r="C8142" s="71"/>
      <c r="D8142" s="72"/>
    </row>
    <row r="8143" spans="3:4" x14ac:dyDescent="0.3">
      <c r="C8143" s="71"/>
      <c r="D8143" s="72"/>
    </row>
    <row r="8144" spans="3:4" x14ac:dyDescent="0.3">
      <c r="C8144" s="71"/>
      <c r="D8144" s="72"/>
    </row>
    <row r="8145" spans="3:4" x14ac:dyDescent="0.3">
      <c r="C8145" s="71"/>
      <c r="D8145" s="72"/>
    </row>
    <row r="8146" spans="3:4" x14ac:dyDescent="0.3">
      <c r="C8146" s="71"/>
      <c r="D8146" s="72"/>
    </row>
    <row r="8147" spans="3:4" x14ac:dyDescent="0.3">
      <c r="C8147" s="71"/>
      <c r="D8147" s="72"/>
    </row>
    <row r="8148" spans="3:4" x14ac:dyDescent="0.3">
      <c r="C8148" s="71"/>
      <c r="D8148" s="72"/>
    </row>
    <row r="8149" spans="3:4" x14ac:dyDescent="0.3">
      <c r="C8149" s="71"/>
      <c r="D8149" s="72"/>
    </row>
    <row r="8150" spans="3:4" x14ac:dyDescent="0.3">
      <c r="C8150" s="71"/>
      <c r="D8150" s="72"/>
    </row>
    <row r="8151" spans="3:4" x14ac:dyDescent="0.3">
      <c r="C8151" s="71"/>
      <c r="D8151" s="72"/>
    </row>
    <row r="8152" spans="3:4" x14ac:dyDescent="0.3">
      <c r="C8152" s="71"/>
      <c r="D8152" s="72"/>
    </row>
    <row r="8153" spans="3:4" x14ac:dyDescent="0.3">
      <c r="C8153" s="71"/>
      <c r="D8153" s="72"/>
    </row>
    <row r="8154" spans="3:4" x14ac:dyDescent="0.3">
      <c r="C8154" s="71"/>
      <c r="D8154" s="72"/>
    </row>
    <row r="8155" spans="3:4" x14ac:dyDescent="0.3">
      <c r="C8155" s="71"/>
      <c r="D8155" s="72"/>
    </row>
    <row r="8156" spans="3:4" x14ac:dyDescent="0.3">
      <c r="C8156" s="71"/>
      <c r="D8156" s="72"/>
    </row>
    <row r="8157" spans="3:4" x14ac:dyDescent="0.3">
      <c r="C8157" s="71"/>
      <c r="D8157" s="72"/>
    </row>
    <row r="8158" spans="3:4" x14ac:dyDescent="0.3">
      <c r="C8158" s="71"/>
      <c r="D8158" s="72"/>
    </row>
    <row r="8159" spans="3:4" x14ac:dyDescent="0.3">
      <c r="C8159" s="71"/>
      <c r="D8159" s="72"/>
    </row>
    <row r="8160" spans="3:4" x14ac:dyDescent="0.3">
      <c r="C8160" s="71"/>
      <c r="D8160" s="72"/>
    </row>
    <row r="8161" spans="3:4" x14ac:dyDescent="0.3">
      <c r="C8161" s="71"/>
      <c r="D8161" s="72"/>
    </row>
    <row r="8162" spans="3:4" x14ac:dyDescent="0.3">
      <c r="C8162" s="71"/>
      <c r="D8162" s="72"/>
    </row>
    <row r="8163" spans="3:4" x14ac:dyDescent="0.3">
      <c r="C8163" s="71"/>
      <c r="D8163" s="72"/>
    </row>
    <row r="8164" spans="3:4" x14ac:dyDescent="0.3">
      <c r="C8164" s="71"/>
      <c r="D8164" s="72"/>
    </row>
    <row r="8165" spans="3:4" x14ac:dyDescent="0.3">
      <c r="C8165" s="71"/>
      <c r="D8165" s="72"/>
    </row>
    <row r="8166" spans="3:4" x14ac:dyDescent="0.3">
      <c r="C8166" s="71"/>
      <c r="D8166" s="72"/>
    </row>
    <row r="8167" spans="3:4" x14ac:dyDescent="0.3">
      <c r="C8167" s="71"/>
      <c r="D8167" s="72"/>
    </row>
    <row r="8168" spans="3:4" x14ac:dyDescent="0.3">
      <c r="C8168" s="71"/>
      <c r="D8168" s="72"/>
    </row>
    <row r="8169" spans="3:4" x14ac:dyDescent="0.3">
      <c r="C8169" s="71"/>
      <c r="D8169" s="72"/>
    </row>
    <row r="8170" spans="3:4" x14ac:dyDescent="0.3">
      <c r="C8170" s="71"/>
      <c r="D8170" s="72"/>
    </row>
    <row r="8171" spans="3:4" x14ac:dyDescent="0.3">
      <c r="C8171" s="71"/>
      <c r="D8171" s="72"/>
    </row>
    <row r="8172" spans="3:4" x14ac:dyDescent="0.3">
      <c r="C8172" s="71"/>
      <c r="D8172" s="72"/>
    </row>
    <row r="8173" spans="3:4" x14ac:dyDescent="0.3">
      <c r="C8173" s="71"/>
      <c r="D8173" s="72"/>
    </row>
    <row r="8174" spans="3:4" x14ac:dyDescent="0.3">
      <c r="C8174" s="71"/>
      <c r="D8174" s="72"/>
    </row>
    <row r="8175" spans="3:4" x14ac:dyDescent="0.3">
      <c r="C8175" s="71"/>
      <c r="D8175" s="72"/>
    </row>
    <row r="8176" spans="3:4" x14ac:dyDescent="0.3">
      <c r="C8176" s="71"/>
      <c r="D8176" s="72"/>
    </row>
    <row r="8177" spans="3:4" x14ac:dyDescent="0.3">
      <c r="C8177" s="71"/>
      <c r="D8177" s="72"/>
    </row>
    <row r="8178" spans="3:4" x14ac:dyDescent="0.3">
      <c r="C8178" s="71"/>
      <c r="D8178" s="72"/>
    </row>
    <row r="8179" spans="3:4" x14ac:dyDescent="0.3">
      <c r="C8179" s="71"/>
      <c r="D8179" s="72"/>
    </row>
    <row r="8180" spans="3:4" x14ac:dyDescent="0.3">
      <c r="C8180" s="71"/>
      <c r="D8180" s="72"/>
    </row>
    <row r="8181" spans="3:4" x14ac:dyDescent="0.3">
      <c r="C8181" s="71"/>
      <c r="D8181" s="72"/>
    </row>
    <row r="8182" spans="3:4" x14ac:dyDescent="0.3">
      <c r="C8182" s="71"/>
      <c r="D8182" s="72"/>
    </row>
    <row r="8183" spans="3:4" x14ac:dyDescent="0.3">
      <c r="C8183" s="71"/>
      <c r="D8183" s="72"/>
    </row>
    <row r="8184" spans="3:4" x14ac:dyDescent="0.3">
      <c r="C8184" s="71"/>
      <c r="D8184" s="72"/>
    </row>
    <row r="8185" spans="3:4" x14ac:dyDescent="0.3">
      <c r="C8185" s="71"/>
      <c r="D8185" s="72"/>
    </row>
    <row r="8186" spans="3:4" x14ac:dyDescent="0.3">
      <c r="C8186" s="71"/>
      <c r="D8186" s="72"/>
    </row>
    <row r="8187" spans="3:4" x14ac:dyDescent="0.3">
      <c r="C8187" s="71"/>
      <c r="D8187" s="72"/>
    </row>
    <row r="8188" spans="3:4" x14ac:dyDescent="0.3">
      <c r="C8188" s="71"/>
      <c r="D8188" s="72"/>
    </row>
    <row r="8189" spans="3:4" x14ac:dyDescent="0.3">
      <c r="C8189" s="71"/>
      <c r="D8189" s="72"/>
    </row>
    <row r="8190" spans="3:4" x14ac:dyDescent="0.3">
      <c r="C8190" s="71"/>
      <c r="D8190" s="72"/>
    </row>
    <row r="8191" spans="3:4" x14ac:dyDescent="0.3">
      <c r="C8191" s="71"/>
      <c r="D8191" s="72"/>
    </row>
    <row r="8192" spans="3:4" x14ac:dyDescent="0.3">
      <c r="C8192" s="71"/>
      <c r="D8192" s="72"/>
    </row>
    <row r="8193" spans="3:4" x14ac:dyDescent="0.3">
      <c r="C8193" s="71"/>
      <c r="D8193" s="72"/>
    </row>
    <row r="8194" spans="3:4" x14ac:dyDescent="0.3">
      <c r="C8194" s="71"/>
      <c r="D8194" s="72"/>
    </row>
    <row r="8195" spans="3:4" x14ac:dyDescent="0.3">
      <c r="C8195" s="71"/>
      <c r="D8195" s="72"/>
    </row>
    <row r="8196" spans="3:4" x14ac:dyDescent="0.3">
      <c r="C8196" s="71"/>
      <c r="D8196" s="72"/>
    </row>
    <row r="8197" spans="3:4" x14ac:dyDescent="0.3">
      <c r="C8197" s="71"/>
      <c r="D8197" s="72"/>
    </row>
    <row r="8198" spans="3:4" x14ac:dyDescent="0.3">
      <c r="C8198" s="71"/>
      <c r="D8198" s="72"/>
    </row>
    <row r="8199" spans="3:4" x14ac:dyDescent="0.3">
      <c r="C8199" s="71"/>
      <c r="D8199" s="72"/>
    </row>
    <row r="8200" spans="3:4" x14ac:dyDescent="0.3">
      <c r="C8200" s="71"/>
      <c r="D8200" s="72"/>
    </row>
    <row r="8201" spans="3:4" x14ac:dyDescent="0.3">
      <c r="C8201" s="71"/>
      <c r="D8201" s="72"/>
    </row>
    <row r="8202" spans="3:4" x14ac:dyDescent="0.3">
      <c r="C8202" s="71"/>
      <c r="D8202" s="72"/>
    </row>
    <row r="8203" spans="3:4" x14ac:dyDescent="0.3">
      <c r="C8203" s="71"/>
      <c r="D8203" s="72"/>
    </row>
    <row r="8204" spans="3:4" x14ac:dyDescent="0.3">
      <c r="C8204" s="71"/>
      <c r="D8204" s="72"/>
    </row>
    <row r="8205" spans="3:4" x14ac:dyDescent="0.3">
      <c r="C8205" s="71"/>
      <c r="D8205" s="72"/>
    </row>
    <row r="8206" spans="3:4" x14ac:dyDescent="0.3">
      <c r="C8206" s="71"/>
      <c r="D8206" s="72"/>
    </row>
    <row r="8207" spans="3:4" x14ac:dyDescent="0.3">
      <c r="C8207" s="71"/>
      <c r="D8207" s="72"/>
    </row>
    <row r="8208" spans="3:4" x14ac:dyDescent="0.3">
      <c r="C8208" s="71"/>
      <c r="D8208" s="72"/>
    </row>
    <row r="8209" spans="3:4" x14ac:dyDescent="0.3">
      <c r="C8209" s="71"/>
      <c r="D8209" s="72"/>
    </row>
    <row r="8210" spans="3:4" x14ac:dyDescent="0.3">
      <c r="C8210" s="71"/>
      <c r="D8210" s="72"/>
    </row>
    <row r="8211" spans="3:4" x14ac:dyDescent="0.3">
      <c r="C8211" s="71"/>
      <c r="D8211" s="72"/>
    </row>
    <row r="8212" spans="3:4" x14ac:dyDescent="0.3">
      <c r="C8212" s="71"/>
      <c r="D8212" s="72"/>
    </row>
    <row r="8213" spans="3:4" x14ac:dyDescent="0.3">
      <c r="C8213" s="71"/>
      <c r="D8213" s="72"/>
    </row>
    <row r="8214" spans="3:4" x14ac:dyDescent="0.3">
      <c r="C8214" s="71"/>
      <c r="D8214" s="72"/>
    </row>
    <row r="8215" spans="3:4" x14ac:dyDescent="0.3">
      <c r="C8215" s="71"/>
      <c r="D8215" s="72"/>
    </row>
    <row r="8216" spans="3:4" x14ac:dyDescent="0.3">
      <c r="C8216" s="71"/>
      <c r="D8216" s="72"/>
    </row>
    <row r="8217" spans="3:4" x14ac:dyDescent="0.3">
      <c r="C8217" s="71"/>
      <c r="D8217" s="72"/>
    </row>
    <row r="8218" spans="3:4" x14ac:dyDescent="0.3">
      <c r="C8218" s="71"/>
      <c r="D8218" s="72"/>
    </row>
    <row r="8219" spans="3:4" x14ac:dyDescent="0.3">
      <c r="C8219" s="71"/>
      <c r="D8219" s="72"/>
    </row>
    <row r="8220" spans="3:4" x14ac:dyDescent="0.3">
      <c r="C8220" s="71"/>
      <c r="D8220" s="72"/>
    </row>
    <row r="8221" spans="3:4" x14ac:dyDescent="0.3">
      <c r="C8221" s="71"/>
      <c r="D8221" s="72"/>
    </row>
    <row r="8222" spans="3:4" x14ac:dyDescent="0.3">
      <c r="C8222" s="71"/>
      <c r="D8222" s="72"/>
    </row>
    <row r="8223" spans="3:4" x14ac:dyDescent="0.3">
      <c r="C8223" s="71"/>
      <c r="D8223" s="72"/>
    </row>
    <row r="8224" spans="3:4" x14ac:dyDescent="0.3">
      <c r="C8224" s="71"/>
      <c r="D8224" s="72"/>
    </row>
    <row r="8225" spans="3:4" x14ac:dyDescent="0.3">
      <c r="C8225" s="71"/>
      <c r="D8225" s="72"/>
    </row>
    <row r="8226" spans="3:4" x14ac:dyDescent="0.3">
      <c r="C8226" s="71"/>
      <c r="D8226" s="72"/>
    </row>
    <row r="8227" spans="3:4" x14ac:dyDescent="0.3">
      <c r="C8227" s="71"/>
      <c r="D8227" s="72"/>
    </row>
    <row r="8228" spans="3:4" x14ac:dyDescent="0.3">
      <c r="C8228" s="71"/>
      <c r="D8228" s="72"/>
    </row>
    <row r="8229" spans="3:4" x14ac:dyDescent="0.3">
      <c r="C8229" s="71"/>
      <c r="D8229" s="72"/>
    </row>
    <row r="8230" spans="3:4" x14ac:dyDescent="0.3">
      <c r="C8230" s="71"/>
      <c r="D8230" s="72"/>
    </row>
    <row r="8231" spans="3:4" x14ac:dyDescent="0.3">
      <c r="C8231" s="71"/>
      <c r="D8231" s="72"/>
    </row>
    <row r="8232" spans="3:4" x14ac:dyDescent="0.3">
      <c r="C8232" s="71"/>
      <c r="D8232" s="72"/>
    </row>
    <row r="8233" spans="3:4" x14ac:dyDescent="0.3">
      <c r="C8233" s="71"/>
      <c r="D8233" s="72"/>
    </row>
    <row r="8234" spans="3:4" x14ac:dyDescent="0.3">
      <c r="C8234" s="71"/>
      <c r="D8234" s="72"/>
    </row>
    <row r="8235" spans="3:4" x14ac:dyDescent="0.3">
      <c r="C8235" s="71"/>
      <c r="D8235" s="72"/>
    </row>
    <row r="8236" spans="3:4" x14ac:dyDescent="0.3">
      <c r="C8236" s="71"/>
      <c r="D8236" s="72"/>
    </row>
    <row r="8237" spans="3:4" x14ac:dyDescent="0.3">
      <c r="C8237" s="71"/>
      <c r="D8237" s="72"/>
    </row>
    <row r="8238" spans="3:4" x14ac:dyDescent="0.3">
      <c r="C8238" s="71"/>
      <c r="D8238" s="72"/>
    </row>
    <row r="8239" spans="3:4" x14ac:dyDescent="0.3">
      <c r="C8239" s="71"/>
      <c r="D8239" s="72"/>
    </row>
    <row r="8240" spans="3:4" x14ac:dyDescent="0.3">
      <c r="C8240" s="71"/>
      <c r="D8240" s="72"/>
    </row>
    <row r="8241" spans="3:4" x14ac:dyDescent="0.3">
      <c r="C8241" s="71"/>
      <c r="D8241" s="72"/>
    </row>
    <row r="8242" spans="3:4" x14ac:dyDescent="0.3">
      <c r="C8242" s="71"/>
      <c r="D8242" s="72"/>
    </row>
    <row r="8243" spans="3:4" x14ac:dyDescent="0.3">
      <c r="C8243" s="71"/>
      <c r="D8243" s="72"/>
    </row>
    <row r="8244" spans="3:4" x14ac:dyDescent="0.3">
      <c r="C8244" s="71"/>
      <c r="D8244" s="72"/>
    </row>
    <row r="8245" spans="3:4" x14ac:dyDescent="0.3">
      <c r="C8245" s="71"/>
      <c r="D8245" s="72"/>
    </row>
    <row r="8246" spans="3:4" x14ac:dyDescent="0.3">
      <c r="C8246" s="71"/>
      <c r="D8246" s="72"/>
    </row>
    <row r="8247" spans="3:4" x14ac:dyDescent="0.3">
      <c r="C8247" s="71"/>
      <c r="D8247" s="72"/>
    </row>
    <row r="8248" spans="3:4" x14ac:dyDescent="0.3">
      <c r="C8248" s="71"/>
      <c r="D8248" s="72"/>
    </row>
    <row r="8249" spans="3:4" x14ac:dyDescent="0.3">
      <c r="C8249" s="71"/>
      <c r="D8249" s="72"/>
    </row>
    <row r="8250" spans="3:4" x14ac:dyDescent="0.3">
      <c r="C8250" s="71"/>
      <c r="D8250" s="72"/>
    </row>
    <row r="8251" spans="3:4" x14ac:dyDescent="0.3">
      <c r="C8251" s="71"/>
      <c r="D8251" s="72"/>
    </row>
    <row r="8252" spans="3:4" x14ac:dyDescent="0.3">
      <c r="C8252" s="71"/>
      <c r="D8252" s="72"/>
    </row>
    <row r="8253" spans="3:4" x14ac:dyDescent="0.3">
      <c r="C8253" s="71"/>
      <c r="D8253" s="72"/>
    </row>
    <row r="8254" spans="3:4" x14ac:dyDescent="0.3">
      <c r="C8254" s="71"/>
      <c r="D8254" s="72"/>
    </row>
    <row r="8255" spans="3:4" x14ac:dyDescent="0.3">
      <c r="C8255" s="71"/>
      <c r="D8255" s="72"/>
    </row>
    <row r="8256" spans="3:4" x14ac:dyDescent="0.3">
      <c r="C8256" s="71"/>
      <c r="D8256" s="72"/>
    </row>
    <row r="8257" spans="3:4" x14ac:dyDescent="0.3">
      <c r="C8257" s="71"/>
      <c r="D8257" s="72"/>
    </row>
    <row r="8258" spans="3:4" x14ac:dyDescent="0.3">
      <c r="C8258" s="71"/>
      <c r="D8258" s="72"/>
    </row>
    <row r="8259" spans="3:4" x14ac:dyDescent="0.3">
      <c r="C8259" s="71"/>
      <c r="D8259" s="72"/>
    </row>
    <row r="8260" spans="3:4" x14ac:dyDescent="0.3">
      <c r="C8260" s="71"/>
      <c r="D8260" s="72"/>
    </row>
    <row r="8261" spans="3:4" x14ac:dyDescent="0.3">
      <c r="C8261" s="71"/>
      <c r="D8261" s="72"/>
    </row>
    <row r="8262" spans="3:4" x14ac:dyDescent="0.3">
      <c r="C8262" s="71"/>
      <c r="D8262" s="72"/>
    </row>
    <row r="8263" spans="3:4" x14ac:dyDescent="0.3">
      <c r="C8263" s="71"/>
      <c r="D8263" s="72"/>
    </row>
    <row r="8264" spans="3:4" x14ac:dyDescent="0.3">
      <c r="C8264" s="71"/>
      <c r="D8264" s="72"/>
    </row>
    <row r="8265" spans="3:4" x14ac:dyDescent="0.3">
      <c r="C8265" s="71"/>
      <c r="D8265" s="72"/>
    </row>
    <row r="8266" spans="3:4" x14ac:dyDescent="0.3">
      <c r="C8266" s="71"/>
      <c r="D8266" s="72"/>
    </row>
    <row r="8267" spans="3:4" x14ac:dyDescent="0.3">
      <c r="C8267" s="71"/>
      <c r="D8267" s="72"/>
    </row>
    <row r="8268" spans="3:4" x14ac:dyDescent="0.3">
      <c r="C8268" s="71"/>
      <c r="D8268" s="72"/>
    </row>
    <row r="8269" spans="3:4" x14ac:dyDescent="0.3">
      <c r="C8269" s="71"/>
      <c r="D8269" s="72"/>
    </row>
    <row r="8270" spans="3:4" x14ac:dyDescent="0.3">
      <c r="C8270" s="71"/>
      <c r="D8270" s="72"/>
    </row>
    <row r="8271" spans="3:4" x14ac:dyDescent="0.3">
      <c r="C8271" s="71"/>
      <c r="D8271" s="72"/>
    </row>
    <row r="8272" spans="3:4" x14ac:dyDescent="0.3">
      <c r="C8272" s="71"/>
      <c r="D8272" s="72"/>
    </row>
    <row r="8273" spans="3:4" x14ac:dyDescent="0.3">
      <c r="C8273" s="71"/>
      <c r="D8273" s="72"/>
    </row>
    <row r="8274" spans="3:4" x14ac:dyDescent="0.3">
      <c r="C8274" s="71"/>
      <c r="D8274" s="72"/>
    </row>
    <row r="8275" spans="3:4" x14ac:dyDescent="0.3">
      <c r="C8275" s="71"/>
      <c r="D8275" s="72"/>
    </row>
    <row r="8276" spans="3:4" x14ac:dyDescent="0.3">
      <c r="C8276" s="71"/>
      <c r="D8276" s="72"/>
    </row>
    <row r="8277" spans="3:4" x14ac:dyDescent="0.3">
      <c r="C8277" s="71"/>
      <c r="D8277" s="72"/>
    </row>
    <row r="8278" spans="3:4" x14ac:dyDescent="0.3">
      <c r="C8278" s="71"/>
      <c r="D8278" s="72"/>
    </row>
    <row r="8279" spans="3:4" x14ac:dyDescent="0.3">
      <c r="C8279" s="71"/>
      <c r="D8279" s="72"/>
    </row>
    <row r="8280" spans="3:4" x14ac:dyDescent="0.3">
      <c r="C8280" s="71"/>
      <c r="D8280" s="72"/>
    </row>
    <row r="8281" spans="3:4" x14ac:dyDescent="0.3">
      <c r="C8281" s="71"/>
      <c r="D8281" s="72"/>
    </row>
    <row r="8282" spans="3:4" x14ac:dyDescent="0.3">
      <c r="C8282" s="71"/>
      <c r="D8282" s="72"/>
    </row>
    <row r="8283" spans="3:4" x14ac:dyDescent="0.3">
      <c r="C8283" s="71"/>
      <c r="D8283" s="72"/>
    </row>
    <row r="8284" spans="3:4" x14ac:dyDescent="0.3">
      <c r="C8284" s="71"/>
      <c r="D8284" s="72"/>
    </row>
    <row r="8285" spans="3:4" x14ac:dyDescent="0.3">
      <c r="C8285" s="71"/>
      <c r="D8285" s="72"/>
    </row>
    <row r="8286" spans="3:4" x14ac:dyDescent="0.3">
      <c r="C8286" s="71"/>
      <c r="D8286" s="72"/>
    </row>
    <row r="8287" spans="3:4" x14ac:dyDescent="0.3">
      <c r="C8287" s="71"/>
      <c r="D8287" s="72"/>
    </row>
    <row r="8288" spans="3:4" x14ac:dyDescent="0.3">
      <c r="C8288" s="71"/>
      <c r="D8288" s="72"/>
    </row>
    <row r="8289" spans="3:4" x14ac:dyDescent="0.3">
      <c r="C8289" s="71"/>
      <c r="D8289" s="72"/>
    </row>
    <row r="8290" spans="3:4" x14ac:dyDescent="0.3">
      <c r="C8290" s="71"/>
      <c r="D8290" s="72"/>
    </row>
    <row r="8291" spans="3:4" x14ac:dyDescent="0.3">
      <c r="C8291" s="71"/>
      <c r="D8291" s="72"/>
    </row>
    <row r="8292" spans="3:4" x14ac:dyDescent="0.3">
      <c r="C8292" s="71"/>
      <c r="D8292" s="72"/>
    </row>
    <row r="8293" spans="3:4" x14ac:dyDescent="0.3">
      <c r="C8293" s="71"/>
      <c r="D8293" s="72"/>
    </row>
    <row r="8294" spans="3:4" x14ac:dyDescent="0.3">
      <c r="C8294" s="71"/>
      <c r="D8294" s="72"/>
    </row>
    <row r="8295" spans="3:4" x14ac:dyDescent="0.3">
      <c r="C8295" s="71"/>
      <c r="D8295" s="72"/>
    </row>
    <row r="8296" spans="3:4" x14ac:dyDescent="0.3">
      <c r="C8296" s="71"/>
      <c r="D8296" s="72"/>
    </row>
    <row r="8297" spans="3:4" x14ac:dyDescent="0.3">
      <c r="C8297" s="71"/>
      <c r="D8297" s="72"/>
    </row>
    <row r="8298" spans="3:4" x14ac:dyDescent="0.3">
      <c r="C8298" s="71"/>
      <c r="D8298" s="72"/>
    </row>
    <row r="8299" spans="3:4" x14ac:dyDescent="0.3">
      <c r="C8299" s="71"/>
      <c r="D8299" s="72"/>
    </row>
    <row r="8300" spans="3:4" x14ac:dyDescent="0.3">
      <c r="C8300" s="71"/>
      <c r="D8300" s="72"/>
    </row>
    <row r="8301" spans="3:4" x14ac:dyDescent="0.3">
      <c r="C8301" s="71"/>
      <c r="D8301" s="72"/>
    </row>
    <row r="8302" spans="3:4" x14ac:dyDescent="0.3">
      <c r="C8302" s="71"/>
      <c r="D8302" s="72"/>
    </row>
    <row r="8303" spans="3:4" x14ac:dyDescent="0.3">
      <c r="C8303" s="71"/>
      <c r="D8303" s="72"/>
    </row>
    <row r="8304" spans="3:4" x14ac:dyDescent="0.3">
      <c r="C8304" s="71"/>
      <c r="D8304" s="72"/>
    </row>
    <row r="8305" spans="3:4" x14ac:dyDescent="0.3">
      <c r="C8305" s="71"/>
      <c r="D8305" s="72"/>
    </row>
    <row r="8306" spans="3:4" x14ac:dyDescent="0.3">
      <c r="C8306" s="71"/>
      <c r="D8306" s="72"/>
    </row>
    <row r="8307" spans="3:4" x14ac:dyDescent="0.3">
      <c r="C8307" s="71"/>
      <c r="D8307" s="72"/>
    </row>
    <row r="8308" spans="3:4" x14ac:dyDescent="0.3">
      <c r="C8308" s="71"/>
      <c r="D8308" s="72"/>
    </row>
    <row r="8309" spans="3:4" x14ac:dyDescent="0.3">
      <c r="C8309" s="71"/>
      <c r="D8309" s="72"/>
    </row>
    <row r="8310" spans="3:4" x14ac:dyDescent="0.3">
      <c r="C8310" s="71"/>
      <c r="D8310" s="72"/>
    </row>
    <row r="8311" spans="3:4" x14ac:dyDescent="0.3">
      <c r="C8311" s="71"/>
      <c r="D8311" s="72"/>
    </row>
    <row r="8312" spans="3:4" x14ac:dyDescent="0.3">
      <c r="C8312" s="71"/>
      <c r="D8312" s="72"/>
    </row>
    <row r="8313" spans="3:4" x14ac:dyDescent="0.3">
      <c r="C8313" s="71"/>
      <c r="D8313" s="72"/>
    </row>
    <row r="8314" spans="3:4" x14ac:dyDescent="0.3">
      <c r="C8314" s="71"/>
      <c r="D8314" s="72"/>
    </row>
    <row r="8315" spans="3:4" x14ac:dyDescent="0.3">
      <c r="C8315" s="71"/>
      <c r="D8315" s="72"/>
    </row>
    <row r="8316" spans="3:4" x14ac:dyDescent="0.3">
      <c r="C8316" s="71"/>
      <c r="D8316" s="72"/>
    </row>
    <row r="8317" spans="3:4" x14ac:dyDescent="0.3">
      <c r="C8317" s="71"/>
      <c r="D8317" s="72"/>
    </row>
    <row r="8318" spans="3:4" x14ac:dyDescent="0.3">
      <c r="C8318" s="71"/>
      <c r="D8318" s="72"/>
    </row>
    <row r="8319" spans="3:4" x14ac:dyDescent="0.3">
      <c r="C8319" s="71"/>
      <c r="D8319" s="72"/>
    </row>
    <row r="8320" spans="3:4" x14ac:dyDescent="0.3">
      <c r="C8320" s="71"/>
      <c r="D8320" s="72"/>
    </row>
    <row r="8321" spans="3:4" x14ac:dyDescent="0.3">
      <c r="C8321" s="71"/>
      <c r="D8321" s="72"/>
    </row>
    <row r="8322" spans="3:4" x14ac:dyDescent="0.3">
      <c r="C8322" s="71"/>
      <c r="D8322" s="72"/>
    </row>
    <row r="8323" spans="3:4" x14ac:dyDescent="0.3">
      <c r="C8323" s="71"/>
      <c r="D8323" s="72"/>
    </row>
    <row r="8324" spans="3:4" x14ac:dyDescent="0.3">
      <c r="C8324" s="71"/>
      <c r="D8324" s="72"/>
    </row>
    <row r="8325" spans="3:4" x14ac:dyDescent="0.3">
      <c r="C8325" s="71"/>
      <c r="D8325" s="72"/>
    </row>
    <row r="8326" spans="3:4" x14ac:dyDescent="0.3">
      <c r="C8326" s="71"/>
      <c r="D8326" s="72"/>
    </row>
    <row r="8327" spans="3:4" x14ac:dyDescent="0.3">
      <c r="C8327" s="71"/>
      <c r="D8327" s="72"/>
    </row>
    <row r="8328" spans="3:4" x14ac:dyDescent="0.3">
      <c r="C8328" s="71"/>
      <c r="D8328" s="72"/>
    </row>
    <row r="8329" spans="3:4" x14ac:dyDescent="0.3">
      <c r="C8329" s="71"/>
      <c r="D8329" s="72"/>
    </row>
    <row r="8330" spans="3:4" x14ac:dyDescent="0.3">
      <c r="C8330" s="71"/>
      <c r="D8330" s="72"/>
    </row>
    <row r="8331" spans="3:4" x14ac:dyDescent="0.3">
      <c r="C8331" s="71"/>
      <c r="D8331" s="72"/>
    </row>
    <row r="8332" spans="3:4" x14ac:dyDescent="0.3">
      <c r="C8332" s="71"/>
      <c r="D8332" s="72"/>
    </row>
    <row r="8333" spans="3:4" x14ac:dyDescent="0.3">
      <c r="C8333" s="71"/>
      <c r="D8333" s="72"/>
    </row>
    <row r="8334" spans="3:4" x14ac:dyDescent="0.3">
      <c r="C8334" s="71"/>
      <c r="D8334" s="72"/>
    </row>
    <row r="8335" spans="3:4" x14ac:dyDescent="0.3">
      <c r="C8335" s="71"/>
      <c r="D8335" s="72"/>
    </row>
    <row r="8336" spans="3:4" x14ac:dyDescent="0.3">
      <c r="C8336" s="71"/>
      <c r="D8336" s="72"/>
    </row>
    <row r="8337" spans="3:4" x14ac:dyDescent="0.3">
      <c r="C8337" s="71"/>
      <c r="D8337" s="72"/>
    </row>
    <row r="8338" spans="3:4" x14ac:dyDescent="0.3">
      <c r="C8338" s="71"/>
      <c r="D8338" s="72"/>
    </row>
    <row r="8339" spans="3:4" x14ac:dyDescent="0.3">
      <c r="C8339" s="71"/>
      <c r="D8339" s="72"/>
    </row>
    <row r="8340" spans="3:4" x14ac:dyDescent="0.3">
      <c r="C8340" s="71"/>
      <c r="D8340" s="72"/>
    </row>
    <row r="8341" spans="3:4" x14ac:dyDescent="0.3">
      <c r="C8341" s="71"/>
      <c r="D8341" s="72"/>
    </row>
    <row r="8342" spans="3:4" x14ac:dyDescent="0.3">
      <c r="C8342" s="71"/>
      <c r="D8342" s="72"/>
    </row>
    <row r="8343" spans="3:4" x14ac:dyDescent="0.3">
      <c r="C8343" s="71"/>
      <c r="D8343" s="72"/>
    </row>
    <row r="8344" spans="3:4" x14ac:dyDescent="0.3">
      <c r="C8344" s="71"/>
      <c r="D8344" s="72"/>
    </row>
    <row r="8345" spans="3:4" x14ac:dyDescent="0.3">
      <c r="C8345" s="71"/>
      <c r="D8345" s="72"/>
    </row>
    <row r="8346" spans="3:4" x14ac:dyDescent="0.3">
      <c r="C8346" s="71"/>
      <c r="D8346" s="72"/>
    </row>
    <row r="8347" spans="3:4" x14ac:dyDescent="0.3">
      <c r="C8347" s="71"/>
      <c r="D8347" s="72"/>
    </row>
    <row r="8348" spans="3:4" x14ac:dyDescent="0.3">
      <c r="C8348" s="71"/>
      <c r="D8348" s="72"/>
    </row>
    <row r="8349" spans="3:4" x14ac:dyDescent="0.3">
      <c r="C8349" s="71"/>
      <c r="D8349" s="72"/>
    </row>
    <row r="8350" spans="3:4" x14ac:dyDescent="0.3">
      <c r="C8350" s="71"/>
      <c r="D8350" s="72"/>
    </row>
    <row r="8351" spans="3:4" x14ac:dyDescent="0.3">
      <c r="C8351" s="71"/>
      <c r="D8351" s="72"/>
    </row>
    <row r="8352" spans="3:4" x14ac:dyDescent="0.3">
      <c r="C8352" s="71"/>
      <c r="D8352" s="72"/>
    </row>
    <row r="8353" spans="3:4" x14ac:dyDescent="0.3">
      <c r="C8353" s="71"/>
      <c r="D8353" s="72"/>
    </row>
    <row r="8354" spans="3:4" x14ac:dyDescent="0.3">
      <c r="C8354" s="71"/>
      <c r="D8354" s="72"/>
    </row>
    <row r="8355" spans="3:4" x14ac:dyDescent="0.3">
      <c r="C8355" s="71"/>
      <c r="D8355" s="72"/>
    </row>
    <row r="8356" spans="3:4" x14ac:dyDescent="0.3">
      <c r="C8356" s="71"/>
      <c r="D8356" s="72"/>
    </row>
    <row r="8357" spans="3:4" x14ac:dyDescent="0.3">
      <c r="C8357" s="71"/>
      <c r="D8357" s="72"/>
    </row>
    <row r="8358" spans="3:4" x14ac:dyDescent="0.3">
      <c r="C8358" s="71"/>
      <c r="D8358" s="72"/>
    </row>
    <row r="8359" spans="3:4" x14ac:dyDescent="0.3">
      <c r="C8359" s="71"/>
      <c r="D8359" s="72"/>
    </row>
    <row r="8360" spans="3:4" x14ac:dyDescent="0.3">
      <c r="C8360" s="71"/>
      <c r="D8360" s="72"/>
    </row>
    <row r="8361" spans="3:4" x14ac:dyDescent="0.3">
      <c r="C8361" s="71"/>
      <c r="D8361" s="72"/>
    </row>
    <row r="8362" spans="3:4" x14ac:dyDescent="0.3">
      <c r="C8362" s="71"/>
      <c r="D8362" s="72"/>
    </row>
    <row r="8363" spans="3:4" x14ac:dyDescent="0.3">
      <c r="C8363" s="71"/>
      <c r="D8363" s="72"/>
    </row>
    <row r="8364" spans="3:4" x14ac:dyDescent="0.3">
      <c r="C8364" s="71"/>
      <c r="D8364" s="72"/>
    </row>
    <row r="8365" spans="3:4" x14ac:dyDescent="0.3">
      <c r="C8365" s="71"/>
      <c r="D8365" s="72"/>
    </row>
    <row r="8366" spans="3:4" x14ac:dyDescent="0.3">
      <c r="C8366" s="71"/>
      <c r="D8366" s="72"/>
    </row>
    <row r="8367" spans="3:4" x14ac:dyDescent="0.3">
      <c r="C8367" s="71"/>
      <c r="D8367" s="72"/>
    </row>
    <row r="8368" spans="3:4" x14ac:dyDescent="0.3">
      <c r="C8368" s="71"/>
      <c r="D8368" s="72"/>
    </row>
    <row r="8369" spans="3:4" x14ac:dyDescent="0.3">
      <c r="C8369" s="71"/>
      <c r="D8369" s="72"/>
    </row>
    <row r="8370" spans="3:4" x14ac:dyDescent="0.3">
      <c r="C8370" s="71"/>
      <c r="D8370" s="72"/>
    </row>
    <row r="8371" spans="3:4" x14ac:dyDescent="0.3">
      <c r="C8371" s="71"/>
      <c r="D8371" s="72"/>
    </row>
    <row r="8372" spans="3:4" x14ac:dyDescent="0.3">
      <c r="C8372" s="71"/>
      <c r="D8372" s="72"/>
    </row>
    <row r="8373" spans="3:4" x14ac:dyDescent="0.3">
      <c r="C8373" s="71"/>
      <c r="D8373" s="72"/>
    </row>
    <row r="8374" spans="3:4" x14ac:dyDescent="0.3">
      <c r="C8374" s="71"/>
      <c r="D8374" s="72"/>
    </row>
    <row r="8375" spans="3:4" x14ac:dyDescent="0.3">
      <c r="C8375" s="71"/>
      <c r="D8375" s="72"/>
    </row>
    <row r="8376" spans="3:4" x14ac:dyDescent="0.3">
      <c r="C8376" s="71"/>
      <c r="D8376" s="72"/>
    </row>
    <row r="8377" spans="3:4" x14ac:dyDescent="0.3">
      <c r="C8377" s="71"/>
      <c r="D8377" s="72"/>
    </row>
    <row r="8378" spans="3:4" x14ac:dyDescent="0.3">
      <c r="C8378" s="71"/>
      <c r="D8378" s="72"/>
    </row>
    <row r="8379" spans="3:4" x14ac:dyDescent="0.3">
      <c r="C8379" s="71"/>
      <c r="D8379" s="72"/>
    </row>
    <row r="8380" spans="3:4" x14ac:dyDescent="0.3">
      <c r="C8380" s="71"/>
      <c r="D8380" s="72"/>
    </row>
    <row r="8381" spans="3:4" x14ac:dyDescent="0.3">
      <c r="C8381" s="71"/>
      <c r="D8381" s="72"/>
    </row>
    <row r="8382" spans="3:4" x14ac:dyDescent="0.3">
      <c r="C8382" s="71"/>
      <c r="D8382" s="72"/>
    </row>
    <row r="8383" spans="3:4" x14ac:dyDescent="0.3">
      <c r="C8383" s="71"/>
      <c r="D8383" s="72"/>
    </row>
    <row r="8384" spans="3:4" x14ac:dyDescent="0.3">
      <c r="C8384" s="71"/>
      <c r="D8384" s="72"/>
    </row>
    <row r="8385" spans="3:4" x14ac:dyDescent="0.3">
      <c r="C8385" s="71"/>
      <c r="D8385" s="72"/>
    </row>
    <row r="8386" spans="3:4" x14ac:dyDescent="0.3">
      <c r="C8386" s="71"/>
      <c r="D8386" s="72"/>
    </row>
    <row r="8387" spans="3:4" x14ac:dyDescent="0.3">
      <c r="C8387" s="71"/>
      <c r="D8387" s="72"/>
    </row>
    <row r="8388" spans="3:4" x14ac:dyDescent="0.3">
      <c r="C8388" s="71"/>
      <c r="D8388" s="72"/>
    </row>
    <row r="8389" spans="3:4" x14ac:dyDescent="0.3">
      <c r="C8389" s="71"/>
      <c r="D8389" s="72"/>
    </row>
    <row r="8390" spans="3:4" x14ac:dyDescent="0.3">
      <c r="C8390" s="71"/>
      <c r="D8390" s="72"/>
    </row>
    <row r="8391" spans="3:4" x14ac:dyDescent="0.3">
      <c r="C8391" s="71"/>
      <c r="D8391" s="72"/>
    </row>
    <row r="8392" spans="3:4" x14ac:dyDescent="0.3">
      <c r="C8392" s="71"/>
      <c r="D8392" s="72"/>
    </row>
    <row r="8393" spans="3:4" x14ac:dyDescent="0.3">
      <c r="C8393" s="71"/>
      <c r="D8393" s="72"/>
    </row>
    <row r="8394" spans="3:4" x14ac:dyDescent="0.3">
      <c r="C8394" s="71"/>
      <c r="D8394" s="72"/>
    </row>
    <row r="8395" spans="3:4" x14ac:dyDescent="0.3">
      <c r="C8395" s="71"/>
      <c r="D8395" s="72"/>
    </row>
    <row r="8396" spans="3:4" x14ac:dyDescent="0.3">
      <c r="C8396" s="71"/>
      <c r="D8396" s="72"/>
    </row>
    <row r="8397" spans="3:4" x14ac:dyDescent="0.3">
      <c r="C8397" s="71"/>
      <c r="D8397" s="72"/>
    </row>
    <row r="8398" spans="3:4" x14ac:dyDescent="0.3">
      <c r="C8398" s="71"/>
      <c r="D8398" s="72"/>
    </row>
    <row r="8399" spans="3:4" x14ac:dyDescent="0.3">
      <c r="C8399" s="71"/>
      <c r="D8399" s="72"/>
    </row>
    <row r="8400" spans="3:4" x14ac:dyDescent="0.3">
      <c r="C8400" s="71"/>
      <c r="D8400" s="72"/>
    </row>
    <row r="8401" spans="3:4" x14ac:dyDescent="0.3">
      <c r="C8401" s="71"/>
      <c r="D8401" s="72"/>
    </row>
    <row r="8402" spans="3:4" x14ac:dyDescent="0.3">
      <c r="C8402" s="71"/>
      <c r="D8402" s="72"/>
    </row>
    <row r="8403" spans="3:4" x14ac:dyDescent="0.3">
      <c r="C8403" s="71"/>
      <c r="D8403" s="72"/>
    </row>
    <row r="8404" spans="3:4" x14ac:dyDescent="0.3">
      <c r="C8404" s="71"/>
      <c r="D8404" s="72"/>
    </row>
    <row r="8405" spans="3:4" x14ac:dyDescent="0.3">
      <c r="C8405" s="71"/>
      <c r="D8405" s="72"/>
    </row>
    <row r="8406" spans="3:4" x14ac:dyDescent="0.3">
      <c r="C8406" s="71"/>
      <c r="D8406" s="72"/>
    </row>
    <row r="8407" spans="3:4" x14ac:dyDescent="0.3">
      <c r="C8407" s="71"/>
      <c r="D8407" s="72"/>
    </row>
    <row r="8408" spans="3:4" x14ac:dyDescent="0.3">
      <c r="C8408" s="71"/>
      <c r="D8408" s="72"/>
    </row>
    <row r="8409" spans="3:4" x14ac:dyDescent="0.3">
      <c r="C8409" s="71"/>
      <c r="D8409" s="72"/>
    </row>
    <row r="8410" spans="3:4" x14ac:dyDescent="0.3">
      <c r="C8410" s="71"/>
      <c r="D8410" s="72"/>
    </row>
    <row r="8411" spans="3:4" x14ac:dyDescent="0.3">
      <c r="C8411" s="71"/>
      <c r="D8411" s="72"/>
    </row>
    <row r="8412" spans="3:4" x14ac:dyDescent="0.3">
      <c r="C8412" s="71"/>
      <c r="D8412" s="72"/>
    </row>
    <row r="8413" spans="3:4" x14ac:dyDescent="0.3">
      <c r="C8413" s="71"/>
      <c r="D8413" s="72"/>
    </row>
    <row r="8414" spans="3:4" x14ac:dyDescent="0.3">
      <c r="C8414" s="71"/>
      <c r="D8414" s="72"/>
    </row>
    <row r="8415" spans="3:4" x14ac:dyDescent="0.3">
      <c r="C8415" s="71"/>
      <c r="D8415" s="72"/>
    </row>
    <row r="8416" spans="3:4" x14ac:dyDescent="0.3">
      <c r="C8416" s="71"/>
      <c r="D8416" s="72"/>
    </row>
    <row r="8417" spans="3:4" x14ac:dyDescent="0.3">
      <c r="C8417" s="71"/>
      <c r="D8417" s="72"/>
    </row>
    <row r="8418" spans="3:4" x14ac:dyDescent="0.3">
      <c r="C8418" s="71"/>
      <c r="D8418" s="72"/>
    </row>
    <row r="8419" spans="3:4" x14ac:dyDescent="0.3">
      <c r="C8419" s="71"/>
      <c r="D8419" s="72"/>
    </row>
    <row r="8420" spans="3:4" x14ac:dyDescent="0.3">
      <c r="C8420" s="71"/>
      <c r="D8420" s="72"/>
    </row>
    <row r="8421" spans="3:4" x14ac:dyDescent="0.3">
      <c r="C8421" s="71"/>
      <c r="D8421" s="72"/>
    </row>
    <row r="8422" spans="3:4" x14ac:dyDescent="0.3">
      <c r="C8422" s="71"/>
      <c r="D8422" s="72"/>
    </row>
    <row r="8423" spans="3:4" x14ac:dyDescent="0.3">
      <c r="C8423" s="71"/>
      <c r="D8423" s="72"/>
    </row>
    <row r="8424" spans="3:4" x14ac:dyDescent="0.3">
      <c r="C8424" s="71"/>
      <c r="D8424" s="72"/>
    </row>
    <row r="8425" spans="3:4" x14ac:dyDescent="0.3">
      <c r="C8425" s="71"/>
      <c r="D8425" s="72"/>
    </row>
  </sheetData>
  <mergeCells count="145">
    <mergeCell ref="B114:C114"/>
    <mergeCell ref="B116:C116"/>
    <mergeCell ref="E116:F116"/>
    <mergeCell ref="E97:E100"/>
    <mergeCell ref="F97:F100"/>
    <mergeCell ref="G97:G100"/>
    <mergeCell ref="F101:F104"/>
    <mergeCell ref="G101:G104"/>
    <mergeCell ref="E105:E107"/>
    <mergeCell ref="F105:F107"/>
    <mergeCell ref="G105:G107"/>
    <mergeCell ref="E1:G1"/>
    <mergeCell ref="E7:E8"/>
    <mergeCell ref="F7:G7"/>
    <mergeCell ref="A7:A8"/>
    <mergeCell ref="B7:B8"/>
    <mergeCell ref="C7:C8"/>
    <mergeCell ref="D7:D8"/>
    <mergeCell ref="D3:E3"/>
    <mergeCell ref="A4:G6"/>
    <mergeCell ref="B10:G10"/>
    <mergeCell ref="G26:G29"/>
    <mergeCell ref="G30:G31"/>
    <mergeCell ref="F21:F22"/>
    <mergeCell ref="A20:A22"/>
    <mergeCell ref="C20:C22"/>
    <mergeCell ref="A23:A29"/>
    <mergeCell ref="B23:B29"/>
    <mergeCell ref="C23:C29"/>
    <mergeCell ref="B20:B22"/>
    <mergeCell ref="F11:F15"/>
    <mergeCell ref="G11:G15"/>
    <mergeCell ref="F16:F19"/>
    <mergeCell ref="G16:G19"/>
    <mergeCell ref="G21:G22"/>
    <mergeCell ref="G23:G25"/>
    <mergeCell ref="B11:B19"/>
    <mergeCell ref="E11:E15"/>
    <mergeCell ref="E16:E19"/>
    <mergeCell ref="E23:E25"/>
    <mergeCell ref="D11:D19"/>
    <mergeCell ref="C42:C50"/>
    <mergeCell ref="G33:G34"/>
    <mergeCell ref="A42:A50"/>
    <mergeCell ref="B42:B50"/>
    <mergeCell ref="A36:A41"/>
    <mergeCell ref="B36:B41"/>
    <mergeCell ref="C36:C41"/>
    <mergeCell ref="A11:A19"/>
    <mergeCell ref="C11:C19"/>
    <mergeCell ref="A33:A35"/>
    <mergeCell ref="B33:B35"/>
    <mergeCell ref="C33:C35"/>
    <mergeCell ref="A30:A32"/>
    <mergeCell ref="C30:C32"/>
    <mergeCell ref="E26:E29"/>
    <mergeCell ref="E30:E31"/>
    <mergeCell ref="F23:F25"/>
    <mergeCell ref="E21:E22"/>
    <mergeCell ref="F26:F29"/>
    <mergeCell ref="F30:F31"/>
    <mergeCell ref="B30:B32"/>
    <mergeCell ref="D20:D22"/>
    <mergeCell ref="D23:D29"/>
    <mergeCell ref="D30:D32"/>
    <mergeCell ref="A51:A59"/>
    <mergeCell ref="B51:B59"/>
    <mergeCell ref="C51:C59"/>
    <mergeCell ref="E51:E54"/>
    <mergeCell ref="F60:F65"/>
    <mergeCell ref="G60:G65"/>
    <mergeCell ref="F51:F54"/>
    <mergeCell ref="G51:G54"/>
    <mergeCell ref="E55:E59"/>
    <mergeCell ref="F55:F59"/>
    <mergeCell ref="G55:G59"/>
    <mergeCell ref="D51:D59"/>
    <mergeCell ref="E66:E70"/>
    <mergeCell ref="F66:F70"/>
    <mergeCell ref="G66:G70"/>
    <mergeCell ref="A60:A70"/>
    <mergeCell ref="B60:B70"/>
    <mergeCell ref="C60:C70"/>
    <mergeCell ref="E60:E65"/>
    <mergeCell ref="F71:F74"/>
    <mergeCell ref="G71:G74"/>
    <mergeCell ref="D60:D70"/>
    <mergeCell ref="E75:E80"/>
    <mergeCell ref="F75:F80"/>
    <mergeCell ref="G75:G80"/>
    <mergeCell ref="A71:A80"/>
    <mergeCell ref="B71:B80"/>
    <mergeCell ref="C71:C80"/>
    <mergeCell ref="E71:E74"/>
    <mergeCell ref="F81:F83"/>
    <mergeCell ref="G81:G83"/>
    <mergeCell ref="D71:D80"/>
    <mergeCell ref="E84:E86"/>
    <mergeCell ref="F84:F86"/>
    <mergeCell ref="G84:G86"/>
    <mergeCell ref="A81:A86"/>
    <mergeCell ref="B81:B86"/>
    <mergeCell ref="C81:C86"/>
    <mergeCell ref="E81:E83"/>
    <mergeCell ref="F87:F89"/>
    <mergeCell ref="G87:G89"/>
    <mergeCell ref="D81:D86"/>
    <mergeCell ref="E90:E93"/>
    <mergeCell ref="F90:F93"/>
    <mergeCell ref="G90:G93"/>
    <mergeCell ref="A87:A93"/>
    <mergeCell ref="B87:B93"/>
    <mergeCell ref="C87:C93"/>
    <mergeCell ref="E87:E89"/>
    <mergeCell ref="F94:F96"/>
    <mergeCell ref="G94:G96"/>
    <mergeCell ref="A94:A100"/>
    <mergeCell ref="B94:B100"/>
    <mergeCell ref="C94:C100"/>
    <mergeCell ref="E94:E96"/>
    <mergeCell ref="D87:D93"/>
    <mergeCell ref="D94:D100"/>
    <mergeCell ref="A108:A112"/>
    <mergeCell ref="B108:B112"/>
    <mergeCell ref="C108:C112"/>
    <mergeCell ref="D108:D112"/>
    <mergeCell ref="E108:E112"/>
    <mergeCell ref="F108:F112"/>
    <mergeCell ref="G108:G112"/>
    <mergeCell ref="A101:A107"/>
    <mergeCell ref="B101:B107"/>
    <mergeCell ref="C101:C107"/>
    <mergeCell ref="E101:E104"/>
    <mergeCell ref="D101:D107"/>
    <mergeCell ref="D33:D35"/>
    <mergeCell ref="D36:D41"/>
    <mergeCell ref="E36:E41"/>
    <mergeCell ref="F36:F41"/>
    <mergeCell ref="G36:G41"/>
    <mergeCell ref="D42:D50"/>
    <mergeCell ref="E42:E50"/>
    <mergeCell ref="F42:F50"/>
    <mergeCell ref="G42:G50"/>
    <mergeCell ref="E33:E34"/>
    <mergeCell ref="F33:F34"/>
  </mergeCells>
  <phoneticPr fontId="10" type="noConversion"/>
  <pageMargins left="0.75" right="0.23" top="0.63" bottom="0.34" header="0.5" footer="0.17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C10"/>
  <sheetViews>
    <sheetView workbookViewId="0">
      <selection activeCell="A2" sqref="A2:C2"/>
    </sheetView>
  </sheetViews>
  <sheetFormatPr defaultColWidth="9.109375" defaultRowHeight="15.6" x14ac:dyDescent="0.3"/>
  <cols>
    <col min="1" max="1" width="9.109375" style="2"/>
    <col min="2" max="2" width="43.44140625" style="2" customWidth="1"/>
    <col min="3" max="3" width="16" style="2" customWidth="1"/>
    <col min="4" max="16384" width="9.109375" style="2"/>
  </cols>
  <sheetData>
    <row r="1" spans="1:3" x14ac:dyDescent="0.3">
      <c r="C1" s="128" t="s">
        <v>123</v>
      </c>
    </row>
    <row r="2" spans="1:3" s="22" customFormat="1" ht="62.25" customHeight="1" x14ac:dyDescent="0.25">
      <c r="A2" s="233" t="s">
        <v>129</v>
      </c>
      <c r="B2" s="233"/>
      <c r="C2" s="233"/>
    </row>
    <row r="3" spans="1:3" s="22" customFormat="1" ht="31.2" x14ac:dyDescent="0.25">
      <c r="A3" s="21" t="s">
        <v>1</v>
      </c>
      <c r="B3" s="21" t="s">
        <v>36</v>
      </c>
      <c r="C3" s="8" t="s">
        <v>37</v>
      </c>
    </row>
    <row r="4" spans="1:3" ht="100.5" customHeight="1" x14ac:dyDescent="0.3">
      <c r="A4" s="39">
        <v>1</v>
      </c>
      <c r="B4" s="5" t="s">
        <v>59</v>
      </c>
      <c r="C4" s="124">
        <v>14030.32</v>
      </c>
    </row>
    <row r="5" spans="1:3" x14ac:dyDescent="0.3">
      <c r="A5" s="6">
        <v>2</v>
      </c>
      <c r="B5" s="7" t="s">
        <v>38</v>
      </c>
      <c r="C5" s="122">
        <v>116568.8</v>
      </c>
    </row>
    <row r="6" spans="1:3" x14ac:dyDescent="0.3">
      <c r="A6" s="6">
        <v>3</v>
      </c>
      <c r="B6" s="7" t="s">
        <v>39</v>
      </c>
      <c r="C6" s="125">
        <v>12</v>
      </c>
    </row>
    <row r="10" spans="1:3" ht="23.25" customHeight="1" x14ac:dyDescent="0.3"/>
  </sheetData>
  <mergeCells count="1">
    <mergeCell ref="A2:C2"/>
  </mergeCells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</sheetPr>
  <dimension ref="A1:C36"/>
  <sheetViews>
    <sheetView workbookViewId="0">
      <selection activeCell="A4" sqref="A4:C5"/>
    </sheetView>
  </sheetViews>
  <sheetFormatPr defaultColWidth="9.109375" defaultRowHeight="15.6" x14ac:dyDescent="0.3"/>
  <cols>
    <col min="1" max="1" width="6.109375" style="23" customWidth="1"/>
    <col min="2" max="2" width="49.33203125" style="36" customWidth="1"/>
    <col min="3" max="3" width="26.109375" style="25" customWidth="1"/>
    <col min="4" max="16384" width="9.109375" style="25"/>
  </cols>
  <sheetData>
    <row r="1" spans="1:3" x14ac:dyDescent="0.3">
      <c r="C1" s="128" t="s">
        <v>72</v>
      </c>
    </row>
    <row r="2" spans="1:3" x14ac:dyDescent="0.3">
      <c r="B2" s="24"/>
    </row>
    <row r="3" spans="1:3" ht="27" customHeight="1" x14ac:dyDescent="0.3">
      <c r="B3" s="24"/>
      <c r="C3" s="26"/>
    </row>
    <row r="4" spans="1:3" s="28" customFormat="1" ht="33.75" customHeight="1" x14ac:dyDescent="0.3">
      <c r="A4" s="234" t="s">
        <v>130</v>
      </c>
      <c r="B4" s="234"/>
      <c r="C4" s="234"/>
    </row>
    <row r="5" spans="1:3" ht="26.25" customHeight="1" x14ac:dyDescent="0.3">
      <c r="A5" s="235"/>
      <c r="B5" s="235"/>
      <c r="C5" s="235"/>
    </row>
    <row r="6" spans="1:3" ht="31.2" x14ac:dyDescent="0.3">
      <c r="A6" s="29" t="s">
        <v>1</v>
      </c>
      <c r="B6" s="30" t="s">
        <v>2</v>
      </c>
      <c r="C6" s="29" t="s">
        <v>15</v>
      </c>
    </row>
    <row r="7" spans="1:3" ht="46.8" x14ac:dyDescent="0.3">
      <c r="A7" s="31">
        <v>1</v>
      </c>
      <c r="B7" s="32" t="s">
        <v>70</v>
      </c>
      <c r="C7" s="34">
        <v>73147.259999999995</v>
      </c>
    </row>
    <row r="8" spans="1:3" x14ac:dyDescent="0.3">
      <c r="A8" s="31">
        <v>2</v>
      </c>
      <c r="B8" s="32" t="s">
        <v>16</v>
      </c>
      <c r="C8" s="122">
        <v>24935.9</v>
      </c>
    </row>
    <row r="9" spans="1:3" ht="46.8" x14ac:dyDescent="0.3">
      <c r="A9" s="33" t="s">
        <v>17</v>
      </c>
      <c r="B9" s="32" t="s">
        <v>3</v>
      </c>
      <c r="C9" s="122">
        <v>24870.07</v>
      </c>
    </row>
    <row r="10" spans="1:3" ht="46.8" x14ac:dyDescent="0.3">
      <c r="A10" s="33" t="s">
        <v>18</v>
      </c>
      <c r="B10" s="32" t="s">
        <v>4</v>
      </c>
      <c r="C10" s="122">
        <v>65.83</v>
      </c>
    </row>
    <row r="11" spans="1:3" ht="31.2" x14ac:dyDescent="0.3">
      <c r="A11" s="33" t="s">
        <v>53</v>
      </c>
      <c r="B11" s="32" t="s">
        <v>69</v>
      </c>
      <c r="C11" s="122"/>
    </row>
    <row r="12" spans="1:3" x14ac:dyDescent="0.3">
      <c r="A12" s="31">
        <v>3</v>
      </c>
      <c r="B12" s="32" t="s">
        <v>73</v>
      </c>
      <c r="C12" s="34">
        <v>2399.85</v>
      </c>
    </row>
    <row r="13" spans="1:3" ht="31.2" x14ac:dyDescent="0.3">
      <c r="A13" s="31">
        <v>4</v>
      </c>
      <c r="B13" s="32" t="s">
        <v>19</v>
      </c>
      <c r="C13" s="34">
        <v>798.2</v>
      </c>
    </row>
    <row r="14" spans="1:3" x14ac:dyDescent="0.3">
      <c r="A14" s="31">
        <v>5</v>
      </c>
      <c r="B14" s="32" t="s">
        <v>20</v>
      </c>
      <c r="C14" s="34">
        <v>7126.54</v>
      </c>
    </row>
    <row r="15" spans="1:3" x14ac:dyDescent="0.3">
      <c r="A15" s="31"/>
      <c r="B15" s="32" t="s">
        <v>21</v>
      </c>
      <c r="C15" s="34"/>
    </row>
    <row r="16" spans="1:3" x14ac:dyDescent="0.3">
      <c r="A16" s="33" t="s">
        <v>22</v>
      </c>
      <c r="B16" s="32" t="s">
        <v>74</v>
      </c>
      <c r="C16" s="34">
        <v>2577.15</v>
      </c>
    </row>
    <row r="17" spans="1:3" x14ac:dyDescent="0.3">
      <c r="A17" s="33" t="s">
        <v>23</v>
      </c>
      <c r="B17" s="32" t="s">
        <v>75</v>
      </c>
      <c r="C17" s="34">
        <v>3981.66</v>
      </c>
    </row>
    <row r="18" spans="1:3" x14ac:dyDescent="0.3">
      <c r="A18" s="33" t="s">
        <v>24</v>
      </c>
      <c r="B18" s="32" t="s">
        <v>76</v>
      </c>
      <c r="C18" s="34">
        <v>567.73</v>
      </c>
    </row>
    <row r="19" spans="1:3" ht="31.2" x14ac:dyDescent="0.3">
      <c r="A19" s="31">
        <v>6</v>
      </c>
      <c r="B19" s="32" t="s">
        <v>77</v>
      </c>
      <c r="C19" s="34">
        <v>1387.07</v>
      </c>
    </row>
    <row r="20" spans="1:3" x14ac:dyDescent="0.3">
      <c r="A20" s="31">
        <v>7</v>
      </c>
      <c r="B20" s="32" t="s">
        <v>25</v>
      </c>
      <c r="C20" s="34">
        <v>6762.76</v>
      </c>
    </row>
    <row r="21" spans="1:3" x14ac:dyDescent="0.3">
      <c r="A21" s="31">
        <v>8</v>
      </c>
      <c r="B21" s="32" t="s">
        <v>26</v>
      </c>
      <c r="C21" s="34">
        <v>3462.16</v>
      </c>
    </row>
    <row r="22" spans="1:3" x14ac:dyDescent="0.3">
      <c r="A22" s="31">
        <v>9</v>
      </c>
      <c r="B22" s="32" t="s">
        <v>78</v>
      </c>
      <c r="C22" s="123">
        <v>1282.9100000000001</v>
      </c>
    </row>
    <row r="23" spans="1:3" ht="31.2" x14ac:dyDescent="0.3">
      <c r="A23" s="31">
        <v>10</v>
      </c>
      <c r="B23" s="32" t="s">
        <v>79</v>
      </c>
      <c r="C23" s="34">
        <v>4261.17</v>
      </c>
    </row>
    <row r="24" spans="1:3" ht="31.2" x14ac:dyDescent="0.3">
      <c r="A24" s="31">
        <v>11</v>
      </c>
      <c r="B24" s="32" t="s">
        <v>80</v>
      </c>
      <c r="C24" s="34">
        <v>10045.450000000001</v>
      </c>
    </row>
    <row r="25" spans="1:3" ht="31.2" x14ac:dyDescent="0.3">
      <c r="A25" s="31">
        <v>12</v>
      </c>
      <c r="B25" s="32" t="s">
        <v>81</v>
      </c>
      <c r="C25" s="34">
        <v>8184.77</v>
      </c>
    </row>
    <row r="26" spans="1:3" ht="15.75" customHeight="1" x14ac:dyDescent="0.3">
      <c r="A26" s="31">
        <v>13</v>
      </c>
      <c r="B26" s="32" t="s">
        <v>82</v>
      </c>
      <c r="C26" s="34"/>
    </row>
    <row r="27" spans="1:3" x14ac:dyDescent="0.3">
      <c r="A27" s="31">
        <v>14</v>
      </c>
      <c r="B27" s="32" t="s">
        <v>27</v>
      </c>
      <c r="C27" s="34">
        <v>63.93</v>
      </c>
    </row>
    <row r="28" spans="1:3" x14ac:dyDescent="0.3">
      <c r="A28" s="31">
        <v>15</v>
      </c>
      <c r="B28" s="32" t="s">
        <v>28</v>
      </c>
      <c r="C28" s="34">
        <v>364</v>
      </c>
    </row>
    <row r="29" spans="1:3" x14ac:dyDescent="0.3">
      <c r="A29" s="31">
        <v>16</v>
      </c>
      <c r="B29" s="32" t="s">
        <v>5</v>
      </c>
      <c r="C29" s="34">
        <v>26990.05</v>
      </c>
    </row>
    <row r="30" spans="1:3" x14ac:dyDescent="0.3">
      <c r="A30" s="31">
        <v>17</v>
      </c>
      <c r="B30" s="32" t="s">
        <v>8</v>
      </c>
      <c r="C30" s="34">
        <v>171212.02</v>
      </c>
    </row>
    <row r="31" spans="1:3" ht="31.2" x14ac:dyDescent="0.3">
      <c r="A31" s="31">
        <v>18</v>
      </c>
      <c r="B31" s="32" t="s">
        <v>29</v>
      </c>
      <c r="C31" s="34">
        <v>116568.8</v>
      </c>
    </row>
    <row r="32" spans="1:3" ht="31.2" x14ac:dyDescent="0.3">
      <c r="A32" s="31">
        <v>19</v>
      </c>
      <c r="B32" s="32" t="s">
        <v>30</v>
      </c>
      <c r="C32" s="34">
        <v>146.9</v>
      </c>
    </row>
    <row r="33" spans="1:3" x14ac:dyDescent="0.3">
      <c r="A33" s="27"/>
      <c r="B33" s="35"/>
      <c r="C33" s="28"/>
    </row>
    <row r="35" spans="1:3" x14ac:dyDescent="0.3">
      <c r="A35" s="37"/>
      <c r="C35" s="38"/>
    </row>
    <row r="36" spans="1:3" ht="25.5" customHeight="1" x14ac:dyDescent="0.3">
      <c r="A36" s="37"/>
      <c r="C36" s="38"/>
    </row>
  </sheetData>
  <mergeCells count="1">
    <mergeCell ref="A4:C5"/>
  </mergeCells>
  <phoneticPr fontId="0" type="noConversion"/>
  <pageMargins left="0.75" right="0.75" top="0.21" bottom="0.22" header="0.17" footer="0.16"/>
  <pageSetup paperSize="9" scale="83"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</sheetPr>
  <dimension ref="A1:L47"/>
  <sheetViews>
    <sheetView workbookViewId="0">
      <selection activeCell="G6" sqref="G6:H7"/>
    </sheetView>
  </sheetViews>
  <sheetFormatPr defaultColWidth="9.109375" defaultRowHeight="15.6" x14ac:dyDescent="0.25"/>
  <cols>
    <col min="1" max="1" width="11.109375" style="68" customWidth="1"/>
    <col min="2" max="2" width="28" style="80" customWidth="1"/>
    <col min="3" max="4" width="11" style="22" customWidth="1"/>
    <col min="5" max="5" width="17.109375" style="22" customWidth="1"/>
    <col min="6" max="6" width="12.109375" style="81" customWidth="1"/>
    <col min="7" max="8" width="14.109375" style="22" customWidth="1"/>
    <col min="9" max="9" width="10.6640625" style="82" customWidth="1"/>
    <col min="10" max="10" width="10.6640625" style="22" customWidth="1"/>
    <col min="11" max="16384" width="9.109375" style="22"/>
  </cols>
  <sheetData>
    <row r="1" spans="1:10" x14ac:dyDescent="0.25">
      <c r="G1" s="245" t="s">
        <v>124</v>
      </c>
      <c r="H1" s="245"/>
    </row>
    <row r="2" spans="1:10" s="84" customFormat="1" ht="33.75" customHeight="1" x14ac:dyDescent="0.25">
      <c r="A2" s="254"/>
      <c r="B2" s="254"/>
      <c r="C2" s="254"/>
      <c r="D2" s="254"/>
      <c r="E2" s="254"/>
      <c r="F2" s="254"/>
      <c r="G2" s="254"/>
      <c r="H2" s="83"/>
      <c r="I2" s="82"/>
    </row>
    <row r="3" spans="1:10" s="84" customFormat="1" ht="26.25" customHeight="1" x14ac:dyDescent="0.25">
      <c r="A3" s="258" t="s">
        <v>131</v>
      </c>
      <c r="B3" s="259"/>
      <c r="C3" s="259"/>
      <c r="D3" s="259"/>
      <c r="E3" s="259"/>
      <c r="F3" s="259"/>
      <c r="G3" s="259"/>
      <c r="H3" s="259"/>
      <c r="I3" s="82"/>
    </row>
    <row r="4" spans="1:10" s="84" customFormat="1" ht="18.75" customHeight="1" x14ac:dyDescent="0.25">
      <c r="A4" s="259"/>
      <c r="B4" s="259"/>
      <c r="C4" s="259"/>
      <c r="D4" s="259"/>
      <c r="E4" s="259"/>
      <c r="F4" s="259"/>
      <c r="G4" s="259"/>
      <c r="H4" s="259"/>
      <c r="I4" s="82"/>
    </row>
    <row r="5" spans="1:10" ht="27" customHeight="1" x14ac:dyDescent="0.25">
      <c r="A5" s="260"/>
      <c r="B5" s="260"/>
      <c r="C5" s="260"/>
      <c r="D5" s="260"/>
      <c r="E5" s="260"/>
      <c r="F5" s="260"/>
      <c r="G5" s="260"/>
      <c r="H5" s="260"/>
    </row>
    <row r="6" spans="1:10" ht="34.5" customHeight="1" x14ac:dyDescent="0.25">
      <c r="A6" s="248" t="s">
        <v>1</v>
      </c>
      <c r="B6" s="246" t="s">
        <v>135</v>
      </c>
      <c r="C6" s="250" t="s">
        <v>54</v>
      </c>
      <c r="D6" s="250"/>
      <c r="E6" s="250" t="s">
        <v>137</v>
      </c>
      <c r="F6" s="251" t="s">
        <v>13</v>
      </c>
      <c r="G6" s="252" t="s">
        <v>55</v>
      </c>
      <c r="H6" s="253"/>
    </row>
    <row r="7" spans="1:10" s="79" customFormat="1" ht="70.5" customHeight="1" x14ac:dyDescent="0.25">
      <c r="A7" s="249"/>
      <c r="B7" s="247"/>
      <c r="C7" s="166" t="s">
        <v>62</v>
      </c>
      <c r="D7" s="166" t="s">
        <v>63</v>
      </c>
      <c r="E7" s="250"/>
      <c r="F7" s="251"/>
      <c r="G7" s="166" t="s">
        <v>62</v>
      </c>
      <c r="H7" s="166" t="s">
        <v>63</v>
      </c>
      <c r="I7" s="64"/>
    </row>
    <row r="8" spans="1:10" s="79" customFormat="1" ht="16.8" x14ac:dyDescent="0.25">
      <c r="A8" s="114">
        <v>1</v>
      </c>
      <c r="B8" s="85">
        <v>2</v>
      </c>
      <c r="C8" s="21">
        <v>3</v>
      </c>
      <c r="D8" s="21">
        <v>4</v>
      </c>
      <c r="E8" s="21">
        <v>5</v>
      </c>
      <c r="F8" s="67">
        <v>6</v>
      </c>
      <c r="G8" s="21">
        <v>7</v>
      </c>
      <c r="H8" s="21">
        <v>8</v>
      </c>
      <c r="I8" s="64"/>
    </row>
    <row r="9" spans="1:10" s="79" customFormat="1" hidden="1" x14ac:dyDescent="0.25">
      <c r="A9" s="78"/>
      <c r="B9" s="86"/>
      <c r="C9" s="78"/>
      <c r="D9" s="78"/>
      <c r="E9" s="77"/>
      <c r="F9" s="87"/>
      <c r="G9" s="88"/>
      <c r="H9" s="52"/>
      <c r="I9" s="64"/>
    </row>
    <row r="10" spans="1:10" s="79" customFormat="1" ht="21" customHeight="1" x14ac:dyDescent="0.25">
      <c r="A10" s="76" t="s">
        <v>84</v>
      </c>
      <c r="B10" s="255" t="s">
        <v>85</v>
      </c>
      <c r="C10" s="256"/>
      <c r="D10" s="256"/>
      <c r="E10" s="256"/>
      <c r="F10" s="256"/>
      <c r="G10" s="257"/>
      <c r="H10" s="52"/>
      <c r="I10" s="64"/>
    </row>
    <row r="11" spans="1:10" s="79" customFormat="1" ht="46.5" customHeight="1" x14ac:dyDescent="0.25">
      <c r="A11" s="214" t="s">
        <v>86</v>
      </c>
      <c r="B11" s="241" t="s">
        <v>87</v>
      </c>
      <c r="C11" s="130">
        <v>100</v>
      </c>
      <c r="D11" s="130">
        <v>55</v>
      </c>
      <c r="E11" s="134" t="s">
        <v>51</v>
      </c>
      <c r="F11" s="134">
        <f>'зп. за 1 мин.(1)'!G10</f>
        <v>7.0000000000000007E-2</v>
      </c>
      <c r="G11" s="146">
        <f t="shared" ref="G11:G20" si="0">+C11*F11</f>
        <v>7</v>
      </c>
      <c r="H11" s="146">
        <f t="shared" ref="H11:H20" si="1">+D11*F11</f>
        <v>3.85</v>
      </c>
      <c r="I11" s="147">
        <f>+G11+G12</f>
        <v>9.5</v>
      </c>
      <c r="J11" s="147">
        <f>+H11+H12</f>
        <v>5.6</v>
      </c>
    </row>
    <row r="12" spans="1:10" s="79" customFormat="1" ht="46.5" customHeight="1" x14ac:dyDescent="0.25">
      <c r="A12" s="214"/>
      <c r="B12" s="242"/>
      <c r="C12" s="130">
        <v>50</v>
      </c>
      <c r="D12" s="130">
        <v>35</v>
      </c>
      <c r="E12" s="130" t="s">
        <v>49</v>
      </c>
      <c r="F12" s="146">
        <f>'зп. за 1 мин.(1)'!G11</f>
        <v>0.05</v>
      </c>
      <c r="G12" s="146">
        <f t="shared" si="0"/>
        <v>2.5</v>
      </c>
      <c r="H12" s="146">
        <f t="shared" si="1"/>
        <v>1.75</v>
      </c>
      <c r="I12" s="147"/>
      <c r="J12" s="148"/>
    </row>
    <row r="13" spans="1:10" s="79" customFormat="1" ht="46.5" customHeight="1" x14ac:dyDescent="0.25">
      <c r="A13" s="214" t="s">
        <v>89</v>
      </c>
      <c r="B13" s="241" t="s">
        <v>90</v>
      </c>
      <c r="C13" s="130">
        <v>140</v>
      </c>
      <c r="D13" s="130">
        <v>75</v>
      </c>
      <c r="E13" s="134" t="s">
        <v>51</v>
      </c>
      <c r="F13" s="134">
        <f>'зп. за 1 мин.(1)'!G10</f>
        <v>7.0000000000000007E-2</v>
      </c>
      <c r="G13" s="146">
        <f t="shared" si="0"/>
        <v>9.8000000000000007</v>
      </c>
      <c r="H13" s="146">
        <f t="shared" si="1"/>
        <v>5.25</v>
      </c>
      <c r="I13" s="147">
        <f>+G13+G14</f>
        <v>13.55</v>
      </c>
      <c r="J13" s="147">
        <f>+H13+H14</f>
        <v>7.5</v>
      </c>
    </row>
    <row r="14" spans="1:10" s="79" customFormat="1" ht="46.5" customHeight="1" x14ac:dyDescent="0.25">
      <c r="A14" s="214"/>
      <c r="B14" s="242"/>
      <c r="C14" s="130">
        <v>75</v>
      </c>
      <c r="D14" s="130">
        <v>45</v>
      </c>
      <c r="E14" s="130" t="s">
        <v>49</v>
      </c>
      <c r="F14" s="146">
        <f>'зп. за 1 мин.(1)'!G11</f>
        <v>0.05</v>
      </c>
      <c r="G14" s="146">
        <f t="shared" si="0"/>
        <v>3.75</v>
      </c>
      <c r="H14" s="146">
        <f t="shared" si="1"/>
        <v>2.25</v>
      </c>
      <c r="I14" s="147"/>
      <c r="J14" s="148"/>
    </row>
    <row r="15" spans="1:10" s="79" customFormat="1" ht="46.5" customHeight="1" x14ac:dyDescent="0.25">
      <c r="A15" s="214" t="s">
        <v>91</v>
      </c>
      <c r="B15" s="241" t="s">
        <v>92</v>
      </c>
      <c r="C15" s="130">
        <v>100</v>
      </c>
      <c r="D15" s="130">
        <v>50</v>
      </c>
      <c r="E15" s="134" t="s">
        <v>51</v>
      </c>
      <c r="F15" s="134">
        <f>'зп. за 1 мин.(1)'!G10</f>
        <v>7.0000000000000007E-2</v>
      </c>
      <c r="G15" s="146">
        <f t="shared" si="0"/>
        <v>7</v>
      </c>
      <c r="H15" s="146">
        <f t="shared" si="1"/>
        <v>3.5</v>
      </c>
      <c r="I15" s="147">
        <f>+G15+G16</f>
        <v>9.25</v>
      </c>
      <c r="J15" s="147">
        <f>+H15+H16</f>
        <v>4.75</v>
      </c>
    </row>
    <row r="16" spans="1:10" s="79" customFormat="1" ht="46.5" customHeight="1" x14ac:dyDescent="0.25">
      <c r="A16" s="214"/>
      <c r="B16" s="242"/>
      <c r="C16" s="130">
        <v>45</v>
      </c>
      <c r="D16" s="130">
        <v>25</v>
      </c>
      <c r="E16" s="130" t="s">
        <v>49</v>
      </c>
      <c r="F16" s="146">
        <f>'зп. за 1 мин.(1)'!G11</f>
        <v>0.05</v>
      </c>
      <c r="G16" s="146">
        <f t="shared" si="0"/>
        <v>2.25</v>
      </c>
      <c r="H16" s="146">
        <f t="shared" si="1"/>
        <v>1.25</v>
      </c>
      <c r="I16" s="147"/>
      <c r="J16" s="148"/>
    </row>
    <row r="17" spans="1:12" s="79" customFormat="1" ht="46.5" customHeight="1" x14ac:dyDescent="0.25">
      <c r="A17" s="214" t="s">
        <v>93</v>
      </c>
      <c r="B17" s="241" t="s">
        <v>95</v>
      </c>
      <c r="C17" s="130">
        <v>100</v>
      </c>
      <c r="D17" s="130">
        <v>50</v>
      </c>
      <c r="E17" s="134" t="s">
        <v>51</v>
      </c>
      <c r="F17" s="134">
        <f>'зп. за 1 мин.(1)'!G10</f>
        <v>7.0000000000000007E-2</v>
      </c>
      <c r="G17" s="146">
        <f t="shared" si="0"/>
        <v>7</v>
      </c>
      <c r="H17" s="146">
        <f t="shared" si="1"/>
        <v>3.5</v>
      </c>
      <c r="I17" s="147">
        <f>+G17+G18</f>
        <v>10</v>
      </c>
      <c r="J17" s="147">
        <f>+H17+H18</f>
        <v>5.5</v>
      </c>
    </row>
    <row r="18" spans="1:12" s="79" customFormat="1" ht="46.5" customHeight="1" x14ac:dyDescent="0.25">
      <c r="A18" s="214"/>
      <c r="B18" s="242"/>
      <c r="C18" s="130">
        <v>60</v>
      </c>
      <c r="D18" s="130">
        <v>40</v>
      </c>
      <c r="E18" s="130" t="s">
        <v>49</v>
      </c>
      <c r="F18" s="146">
        <f>'зп. за 1 мин.(1)'!G11</f>
        <v>0.05</v>
      </c>
      <c r="G18" s="146">
        <f t="shared" si="0"/>
        <v>3</v>
      </c>
      <c r="H18" s="146">
        <f t="shared" si="1"/>
        <v>2</v>
      </c>
      <c r="I18" s="147"/>
      <c r="J18" s="148"/>
    </row>
    <row r="19" spans="1:12" s="79" customFormat="1" ht="46.5" customHeight="1" x14ac:dyDescent="0.25">
      <c r="A19" s="214" t="s">
        <v>94</v>
      </c>
      <c r="B19" s="241" t="s">
        <v>96</v>
      </c>
      <c r="C19" s="130">
        <v>105</v>
      </c>
      <c r="D19" s="130">
        <v>55</v>
      </c>
      <c r="E19" s="134" t="s">
        <v>51</v>
      </c>
      <c r="F19" s="134">
        <f>'зп. за 1 мин.(1)'!G10</f>
        <v>7.0000000000000007E-2</v>
      </c>
      <c r="G19" s="146">
        <f t="shared" si="0"/>
        <v>7.35</v>
      </c>
      <c r="H19" s="146">
        <f t="shared" si="1"/>
        <v>3.85</v>
      </c>
      <c r="I19" s="147">
        <f>+G19+G20</f>
        <v>10.6</v>
      </c>
      <c r="J19" s="147">
        <f>+H19+H20</f>
        <v>6.1</v>
      </c>
    </row>
    <row r="20" spans="1:12" s="79" customFormat="1" ht="46.5" customHeight="1" x14ac:dyDescent="0.25">
      <c r="A20" s="214"/>
      <c r="B20" s="242"/>
      <c r="C20" s="130">
        <v>65</v>
      </c>
      <c r="D20" s="130">
        <v>45</v>
      </c>
      <c r="E20" s="130" t="s">
        <v>49</v>
      </c>
      <c r="F20" s="146">
        <f>'зп. за 1 мин.(1)'!G11</f>
        <v>0.05</v>
      </c>
      <c r="G20" s="146">
        <f t="shared" si="0"/>
        <v>3.25</v>
      </c>
      <c r="H20" s="146">
        <f t="shared" si="1"/>
        <v>2.25</v>
      </c>
      <c r="I20" s="147"/>
      <c r="J20" s="148"/>
    </row>
    <row r="21" spans="1:12" s="79" customFormat="1" ht="46.5" customHeight="1" x14ac:dyDescent="0.25">
      <c r="A21" s="214" t="s">
        <v>97</v>
      </c>
      <c r="B21" s="241" t="s">
        <v>98</v>
      </c>
      <c r="C21" s="194">
        <v>100</v>
      </c>
      <c r="D21" s="194">
        <v>45</v>
      </c>
      <c r="E21" s="194" t="s">
        <v>49</v>
      </c>
      <c r="F21" s="236">
        <f>'зп. за 1 мин.(1)'!G11</f>
        <v>0.05</v>
      </c>
      <c r="G21" s="236">
        <f>+C21*F21</f>
        <v>5</v>
      </c>
      <c r="H21" s="236">
        <f>+D21*F21</f>
        <v>2.25</v>
      </c>
      <c r="I21" s="147">
        <f>G21</f>
        <v>5</v>
      </c>
      <c r="J21" s="147">
        <f>H21</f>
        <v>2.25</v>
      </c>
    </row>
    <row r="22" spans="1:12" s="79" customFormat="1" ht="21.75" customHeight="1" x14ac:dyDescent="0.25">
      <c r="A22" s="214"/>
      <c r="B22" s="242"/>
      <c r="C22" s="203"/>
      <c r="D22" s="203"/>
      <c r="E22" s="199"/>
      <c r="F22" s="238"/>
      <c r="G22" s="237"/>
      <c r="H22" s="237"/>
      <c r="I22" s="147"/>
      <c r="J22" s="147"/>
    </row>
    <row r="23" spans="1:12" ht="54.75" customHeight="1" x14ac:dyDescent="0.25">
      <c r="A23" s="240" t="s">
        <v>99</v>
      </c>
      <c r="B23" s="241" t="s">
        <v>122</v>
      </c>
      <c r="C23" s="194">
        <v>90</v>
      </c>
      <c r="D23" s="194">
        <v>50</v>
      </c>
      <c r="E23" s="194" t="s">
        <v>49</v>
      </c>
      <c r="F23" s="236">
        <f>'зп. за 1 мин.(1)'!G11</f>
        <v>0.05</v>
      </c>
      <c r="G23" s="239">
        <f>+C23*F23</f>
        <v>4.5</v>
      </c>
      <c r="H23" s="239">
        <f>+D23*F23</f>
        <v>2.5</v>
      </c>
      <c r="I23" s="149">
        <f>G23</f>
        <v>4.5</v>
      </c>
      <c r="J23" s="149">
        <f>H23</f>
        <v>2.5</v>
      </c>
    </row>
    <row r="24" spans="1:12" ht="15" customHeight="1" x14ac:dyDescent="0.25">
      <c r="A24" s="214"/>
      <c r="B24" s="242"/>
      <c r="C24" s="203"/>
      <c r="D24" s="203"/>
      <c r="E24" s="199"/>
      <c r="F24" s="224"/>
      <c r="G24" s="224"/>
      <c r="H24" s="224"/>
      <c r="I24" s="149"/>
      <c r="J24" s="149"/>
    </row>
    <row r="25" spans="1:12" ht="47.25" customHeight="1" x14ac:dyDescent="0.25">
      <c r="A25" s="214" t="s">
        <v>101</v>
      </c>
      <c r="B25" s="241" t="s">
        <v>102</v>
      </c>
      <c r="C25" s="130">
        <v>50</v>
      </c>
      <c r="D25" s="130">
        <v>35</v>
      </c>
      <c r="E25" s="134" t="s">
        <v>51</v>
      </c>
      <c r="F25" s="134">
        <f>'зп. за 1 мин.(1)'!G10</f>
        <v>7.0000000000000007E-2</v>
      </c>
      <c r="G25" s="146">
        <f t="shared" ref="G25:G38" si="2">+C25*F25</f>
        <v>3.5</v>
      </c>
      <c r="H25" s="146">
        <f t="shared" ref="H25:H38" si="3">+D25*F25</f>
        <v>2.4500000000000002</v>
      </c>
      <c r="I25" s="147">
        <f t="shared" ref="I25:I37" si="4">+G25+G26</f>
        <v>4.75</v>
      </c>
      <c r="J25" s="147">
        <f t="shared" ref="J25:J37" si="5">+H25+H26</f>
        <v>3.45</v>
      </c>
      <c r="K25" s="106"/>
      <c r="L25" s="103"/>
    </row>
    <row r="26" spans="1:12" ht="45" customHeight="1" x14ac:dyDescent="0.25">
      <c r="A26" s="214"/>
      <c r="B26" s="242"/>
      <c r="C26" s="130">
        <v>25</v>
      </c>
      <c r="D26" s="130">
        <v>20</v>
      </c>
      <c r="E26" s="130" t="s">
        <v>49</v>
      </c>
      <c r="F26" s="146">
        <f>'зп. за 1 мин.(1)'!G11</f>
        <v>0.05</v>
      </c>
      <c r="G26" s="146">
        <f t="shared" si="2"/>
        <v>1.25</v>
      </c>
      <c r="H26" s="146">
        <f t="shared" si="3"/>
        <v>1</v>
      </c>
      <c r="I26" s="147"/>
      <c r="J26" s="147"/>
      <c r="K26" s="106"/>
      <c r="L26" s="103"/>
    </row>
    <row r="27" spans="1:12" ht="49.5" customHeight="1" x14ac:dyDescent="0.25">
      <c r="A27" s="214" t="s">
        <v>103</v>
      </c>
      <c r="B27" s="241" t="s">
        <v>104</v>
      </c>
      <c r="C27" s="130">
        <v>130</v>
      </c>
      <c r="D27" s="130">
        <v>55</v>
      </c>
      <c r="E27" s="134" t="s">
        <v>51</v>
      </c>
      <c r="F27" s="134">
        <f>'зп. за 1 мин.(1)'!G10</f>
        <v>7.0000000000000007E-2</v>
      </c>
      <c r="G27" s="146">
        <f t="shared" si="2"/>
        <v>9.1</v>
      </c>
      <c r="H27" s="146">
        <f t="shared" si="3"/>
        <v>3.85</v>
      </c>
      <c r="I27" s="147">
        <f t="shared" si="4"/>
        <v>13.1</v>
      </c>
      <c r="J27" s="147">
        <f t="shared" si="5"/>
        <v>6.1</v>
      </c>
      <c r="K27" s="106"/>
      <c r="L27" s="103"/>
    </row>
    <row r="28" spans="1:12" ht="52.5" customHeight="1" x14ac:dyDescent="0.25">
      <c r="A28" s="214"/>
      <c r="B28" s="242"/>
      <c r="C28" s="130">
        <v>80</v>
      </c>
      <c r="D28" s="130">
        <v>45</v>
      </c>
      <c r="E28" s="130" t="s">
        <v>49</v>
      </c>
      <c r="F28" s="146">
        <f>'зп. за 1 мин.(1)'!G11</f>
        <v>0.05</v>
      </c>
      <c r="G28" s="146">
        <f t="shared" si="2"/>
        <v>4</v>
      </c>
      <c r="H28" s="146">
        <f t="shared" si="3"/>
        <v>2.25</v>
      </c>
      <c r="I28" s="147"/>
      <c r="J28" s="147"/>
      <c r="K28" s="106"/>
      <c r="L28" s="103"/>
    </row>
    <row r="29" spans="1:12" ht="46.5" customHeight="1" x14ac:dyDescent="0.25">
      <c r="A29" s="214" t="s">
        <v>105</v>
      </c>
      <c r="B29" s="241" t="s">
        <v>106</v>
      </c>
      <c r="C29" s="130">
        <v>150</v>
      </c>
      <c r="D29" s="130">
        <v>75</v>
      </c>
      <c r="E29" s="134" t="s">
        <v>51</v>
      </c>
      <c r="F29" s="134">
        <f>'зп. за 1 мин.(1)'!G10</f>
        <v>7.0000000000000007E-2</v>
      </c>
      <c r="G29" s="146">
        <f t="shared" si="2"/>
        <v>10.5</v>
      </c>
      <c r="H29" s="146">
        <f t="shared" si="3"/>
        <v>5.25</v>
      </c>
      <c r="I29" s="147">
        <f t="shared" si="4"/>
        <v>14.75</v>
      </c>
      <c r="J29" s="147">
        <f t="shared" si="5"/>
        <v>7.75</v>
      </c>
      <c r="K29" s="106"/>
      <c r="L29" s="103"/>
    </row>
    <row r="30" spans="1:12" ht="44.25" customHeight="1" x14ac:dyDescent="0.25">
      <c r="A30" s="214"/>
      <c r="B30" s="242"/>
      <c r="C30" s="130">
        <v>85</v>
      </c>
      <c r="D30" s="130">
        <v>50</v>
      </c>
      <c r="E30" s="130" t="s">
        <v>49</v>
      </c>
      <c r="F30" s="146">
        <f>'зп. за 1 мин.(1)'!G11</f>
        <v>0.05</v>
      </c>
      <c r="G30" s="146">
        <f t="shared" si="2"/>
        <v>4.25</v>
      </c>
      <c r="H30" s="146">
        <f t="shared" si="3"/>
        <v>2.5</v>
      </c>
      <c r="I30" s="147"/>
      <c r="J30" s="147"/>
      <c r="K30" s="103"/>
      <c r="L30" s="103"/>
    </row>
    <row r="31" spans="1:12" ht="46.5" customHeight="1" x14ac:dyDescent="0.25">
      <c r="A31" s="243" t="s">
        <v>107</v>
      </c>
      <c r="B31" s="241" t="s">
        <v>108</v>
      </c>
      <c r="C31" s="130">
        <v>170</v>
      </c>
      <c r="D31" s="130">
        <v>95</v>
      </c>
      <c r="E31" s="134" t="s">
        <v>51</v>
      </c>
      <c r="F31" s="134">
        <f>'зп. за 1 мин.(1)'!G10</f>
        <v>7.0000000000000007E-2</v>
      </c>
      <c r="G31" s="146">
        <f t="shared" si="2"/>
        <v>11.9</v>
      </c>
      <c r="H31" s="146">
        <f t="shared" si="3"/>
        <v>6.65</v>
      </c>
      <c r="I31" s="147">
        <f t="shared" si="4"/>
        <v>16.899999999999999</v>
      </c>
      <c r="J31" s="147">
        <f t="shared" si="5"/>
        <v>9.9</v>
      </c>
    </row>
    <row r="32" spans="1:12" ht="46.5" customHeight="1" x14ac:dyDescent="0.25">
      <c r="A32" s="244"/>
      <c r="B32" s="242"/>
      <c r="C32" s="130">
        <v>100</v>
      </c>
      <c r="D32" s="130">
        <v>65</v>
      </c>
      <c r="E32" s="130" t="s">
        <v>49</v>
      </c>
      <c r="F32" s="146">
        <f>'зп. за 1 мин.(1)'!G11</f>
        <v>0.05</v>
      </c>
      <c r="G32" s="146">
        <f t="shared" si="2"/>
        <v>5</v>
      </c>
      <c r="H32" s="146">
        <f t="shared" si="3"/>
        <v>3.25</v>
      </c>
      <c r="I32" s="147"/>
      <c r="J32" s="147"/>
    </row>
    <row r="33" spans="1:10" ht="46.5" customHeight="1" x14ac:dyDescent="0.25">
      <c r="A33" s="194" t="s">
        <v>109</v>
      </c>
      <c r="B33" s="241" t="s">
        <v>110</v>
      </c>
      <c r="C33" s="130">
        <v>190</v>
      </c>
      <c r="D33" s="130">
        <v>115</v>
      </c>
      <c r="E33" s="134" t="s">
        <v>51</v>
      </c>
      <c r="F33" s="134">
        <f>'зп. за 1 мин.(1)'!G10</f>
        <v>7.0000000000000007E-2</v>
      </c>
      <c r="G33" s="146">
        <f t="shared" si="2"/>
        <v>13.3</v>
      </c>
      <c r="H33" s="146">
        <f t="shared" si="3"/>
        <v>8.0500000000000007</v>
      </c>
      <c r="I33" s="147">
        <f t="shared" si="4"/>
        <v>19.3</v>
      </c>
      <c r="J33" s="147">
        <f t="shared" si="5"/>
        <v>12.3</v>
      </c>
    </row>
    <row r="34" spans="1:10" ht="46.5" customHeight="1" x14ac:dyDescent="0.25">
      <c r="A34" s="203"/>
      <c r="B34" s="242"/>
      <c r="C34" s="130">
        <v>120</v>
      </c>
      <c r="D34" s="130">
        <v>85</v>
      </c>
      <c r="E34" s="130" t="s">
        <v>49</v>
      </c>
      <c r="F34" s="146">
        <f>'зп. за 1 мин.(1)'!G11</f>
        <v>0.05</v>
      </c>
      <c r="G34" s="146">
        <f t="shared" si="2"/>
        <v>6</v>
      </c>
      <c r="H34" s="146">
        <f t="shared" si="3"/>
        <v>4.25</v>
      </c>
      <c r="I34" s="147"/>
      <c r="J34" s="147"/>
    </row>
    <row r="35" spans="1:10" ht="46.5" customHeight="1" x14ac:dyDescent="0.25">
      <c r="A35" s="194" t="s">
        <v>111</v>
      </c>
      <c r="B35" s="241" t="s">
        <v>112</v>
      </c>
      <c r="C35" s="130">
        <v>120</v>
      </c>
      <c r="D35" s="130">
        <v>60</v>
      </c>
      <c r="E35" s="134" t="s">
        <v>51</v>
      </c>
      <c r="F35" s="134">
        <f>'зп. за 1 мин.(1)'!G10</f>
        <v>7.0000000000000007E-2</v>
      </c>
      <c r="G35" s="146">
        <f t="shared" si="2"/>
        <v>8.4</v>
      </c>
      <c r="H35" s="146">
        <f t="shared" si="3"/>
        <v>4.2</v>
      </c>
      <c r="I35" s="147">
        <f t="shared" si="4"/>
        <v>11.9</v>
      </c>
      <c r="J35" s="147">
        <f t="shared" si="5"/>
        <v>6.45</v>
      </c>
    </row>
    <row r="36" spans="1:10" ht="46.5" customHeight="1" x14ac:dyDescent="0.25">
      <c r="A36" s="203"/>
      <c r="B36" s="242"/>
      <c r="C36" s="130">
        <v>70</v>
      </c>
      <c r="D36" s="130">
        <v>45</v>
      </c>
      <c r="E36" s="130" t="s">
        <v>49</v>
      </c>
      <c r="F36" s="146">
        <f>'зп. за 1 мин.(1)'!G11</f>
        <v>0.05</v>
      </c>
      <c r="G36" s="146">
        <f t="shared" si="2"/>
        <v>3.5</v>
      </c>
      <c r="H36" s="146">
        <f t="shared" si="3"/>
        <v>2.25</v>
      </c>
      <c r="I36" s="147"/>
      <c r="J36" s="147"/>
    </row>
    <row r="37" spans="1:10" ht="46.5" customHeight="1" x14ac:dyDescent="0.25">
      <c r="A37" s="194" t="s">
        <v>113</v>
      </c>
      <c r="B37" s="241" t="s">
        <v>114</v>
      </c>
      <c r="C37" s="130">
        <v>120</v>
      </c>
      <c r="D37" s="130">
        <v>60</v>
      </c>
      <c r="E37" s="134" t="s">
        <v>51</v>
      </c>
      <c r="F37" s="134">
        <f>'зп. за 1 мин.(1)'!G10</f>
        <v>7.0000000000000007E-2</v>
      </c>
      <c r="G37" s="146">
        <f t="shared" si="2"/>
        <v>8.4</v>
      </c>
      <c r="H37" s="146">
        <f t="shared" si="3"/>
        <v>4.2</v>
      </c>
      <c r="I37" s="147">
        <f t="shared" si="4"/>
        <v>11.9</v>
      </c>
      <c r="J37" s="147">
        <f t="shared" si="5"/>
        <v>6.45</v>
      </c>
    </row>
    <row r="38" spans="1:10" ht="46.5" customHeight="1" x14ac:dyDescent="0.25">
      <c r="A38" s="203"/>
      <c r="B38" s="242"/>
      <c r="C38" s="130">
        <v>70</v>
      </c>
      <c r="D38" s="130">
        <v>45</v>
      </c>
      <c r="E38" s="130" t="s">
        <v>49</v>
      </c>
      <c r="F38" s="146">
        <f>'зп. за 1 мин.(1)'!G11</f>
        <v>0.05</v>
      </c>
      <c r="G38" s="146">
        <f t="shared" si="2"/>
        <v>3.5</v>
      </c>
      <c r="H38" s="146">
        <f t="shared" si="3"/>
        <v>2.25</v>
      </c>
      <c r="I38" s="147"/>
      <c r="J38" s="147"/>
    </row>
    <row r="39" spans="1:10" ht="46.5" customHeight="1" x14ac:dyDescent="0.25">
      <c r="A39" s="194" t="s">
        <v>115</v>
      </c>
      <c r="B39" s="241" t="s">
        <v>116</v>
      </c>
      <c r="C39" s="194">
        <v>30</v>
      </c>
      <c r="D39" s="194">
        <v>10</v>
      </c>
      <c r="E39" s="194" t="s">
        <v>118</v>
      </c>
      <c r="F39" s="236">
        <f>'зп. за 1 мин.(1)'!G10</f>
        <v>7.0000000000000007E-2</v>
      </c>
      <c r="G39" s="236">
        <f>+C39*F39</f>
        <v>2.1</v>
      </c>
      <c r="H39" s="236">
        <f>D39*F39</f>
        <v>0.7</v>
      </c>
      <c r="I39" s="147">
        <f>G39</f>
        <v>2.1</v>
      </c>
      <c r="J39" s="147">
        <f>H39</f>
        <v>0.7</v>
      </c>
    </row>
    <row r="40" spans="1:10" ht="76.5" customHeight="1" x14ac:dyDescent="0.25">
      <c r="A40" s="203"/>
      <c r="B40" s="242"/>
      <c r="C40" s="203"/>
      <c r="D40" s="203"/>
      <c r="E40" s="199"/>
      <c r="F40" s="224"/>
      <c r="G40" s="237"/>
      <c r="H40" s="237"/>
      <c r="I40" s="147"/>
      <c r="J40" s="147"/>
    </row>
    <row r="47" spans="1:10" ht="15.75" customHeight="1" x14ac:dyDescent="0.25"/>
  </sheetData>
  <mergeCells count="58">
    <mergeCell ref="A3:H5"/>
    <mergeCell ref="A13:A14"/>
    <mergeCell ref="B13:B14"/>
    <mergeCell ref="A15:A16"/>
    <mergeCell ref="B15:B16"/>
    <mergeCell ref="A11:A12"/>
    <mergeCell ref="B11:B12"/>
    <mergeCell ref="A19:A20"/>
    <mergeCell ref="A29:A30"/>
    <mergeCell ref="B29:B30"/>
    <mergeCell ref="A17:A18"/>
    <mergeCell ref="A21:A22"/>
    <mergeCell ref="B21:B22"/>
    <mergeCell ref="B19:B20"/>
    <mergeCell ref="B27:B28"/>
    <mergeCell ref="B35:B36"/>
    <mergeCell ref="A37:A38"/>
    <mergeCell ref="B37:B38"/>
    <mergeCell ref="G1:H1"/>
    <mergeCell ref="B6:B7"/>
    <mergeCell ref="A6:A7"/>
    <mergeCell ref="C6:D6"/>
    <mergeCell ref="E6:E7"/>
    <mergeCell ref="F6:F7"/>
    <mergeCell ref="G6:H6"/>
    <mergeCell ref="A2:G2"/>
    <mergeCell ref="B10:G10"/>
    <mergeCell ref="B17:B18"/>
    <mergeCell ref="C21:C22"/>
    <mergeCell ref="D21:D22"/>
    <mergeCell ref="E23:E24"/>
    <mergeCell ref="C39:C40"/>
    <mergeCell ref="D39:D40"/>
    <mergeCell ref="A23:A24"/>
    <mergeCell ref="B23:B24"/>
    <mergeCell ref="A25:A26"/>
    <mergeCell ref="B25:B26"/>
    <mergeCell ref="A27:A28"/>
    <mergeCell ref="B31:B32"/>
    <mergeCell ref="B33:B34"/>
    <mergeCell ref="A31:A32"/>
    <mergeCell ref="A33:A34"/>
    <mergeCell ref="A35:A36"/>
    <mergeCell ref="A39:A40"/>
    <mergeCell ref="B39:B40"/>
    <mergeCell ref="C23:C24"/>
    <mergeCell ref="D23:D24"/>
    <mergeCell ref="H39:H40"/>
    <mergeCell ref="E21:E22"/>
    <mergeCell ref="F21:F22"/>
    <mergeCell ref="G21:G22"/>
    <mergeCell ref="H21:H22"/>
    <mergeCell ref="H23:H24"/>
    <mergeCell ref="F23:F24"/>
    <mergeCell ref="G23:G24"/>
    <mergeCell ref="E39:E40"/>
    <mergeCell ref="F39:F40"/>
    <mergeCell ref="G39:G40"/>
  </mergeCells>
  <phoneticPr fontId="0" type="noConversion"/>
  <pageMargins left="0.55118110236220474" right="0.15748031496062992" top="0.49" bottom="0.56999999999999995" header="0.15748031496062992" footer="0.15748031496062992"/>
  <pageSetup paperSize="9" scale="70" orientation="portrait" horizontalDpi="300" verticalDpi="300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T877"/>
  <sheetViews>
    <sheetView zoomScale="75" workbookViewId="0">
      <selection activeCell="S13" sqref="S13"/>
    </sheetView>
  </sheetViews>
  <sheetFormatPr defaultColWidth="9.109375" defaultRowHeight="13.2" x14ac:dyDescent="0.25"/>
  <cols>
    <col min="1" max="1" width="9.88671875" style="93" customWidth="1"/>
    <col min="2" max="2" width="38.109375" style="89" customWidth="1"/>
    <col min="3" max="3" width="11.88671875" style="90" customWidth="1"/>
    <col min="4" max="5" width="9.33203125" style="89" bestFit="1" customWidth="1"/>
    <col min="6" max="6" width="9.33203125" style="89" customWidth="1"/>
    <col min="7" max="7" width="11.6640625" style="89" customWidth="1"/>
    <col min="8" max="8" width="11.88671875" style="89" customWidth="1"/>
    <col min="9" max="9" width="9.33203125" style="89" bestFit="1" customWidth="1"/>
    <col min="10" max="10" width="12.5546875" style="89" customWidth="1"/>
    <col min="11" max="11" width="6.6640625" style="89" customWidth="1"/>
    <col min="12" max="12" width="10" style="89" customWidth="1"/>
    <col min="13" max="13" width="11" style="89" customWidth="1"/>
    <col min="14" max="14" width="9.33203125" style="89" bestFit="1" customWidth="1"/>
    <col min="15" max="15" width="7.5546875" style="89" customWidth="1"/>
    <col min="16" max="16" width="9.109375" style="89"/>
    <col min="17" max="17" width="10.5546875" style="89" customWidth="1"/>
    <col min="18" max="16384" width="9.109375" style="89"/>
  </cols>
  <sheetData>
    <row r="1" spans="1:17" ht="27.75" customHeight="1" x14ac:dyDescent="0.25">
      <c r="M1" s="263" t="s">
        <v>61</v>
      </c>
      <c r="N1" s="263"/>
      <c r="O1" s="263"/>
      <c r="P1" s="263"/>
    </row>
    <row r="2" spans="1:17" ht="71.25" customHeight="1" x14ac:dyDescent="0.25">
      <c r="E2" s="126">
        <v>0.11</v>
      </c>
      <c r="M2" s="264"/>
      <c r="N2" s="264"/>
      <c r="O2" s="264"/>
      <c r="P2" s="264"/>
    </row>
    <row r="3" spans="1:17" ht="17.399999999999999" x14ac:dyDescent="0.25">
      <c r="A3" s="268" t="s">
        <v>132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</row>
    <row r="4" spans="1:17" ht="66" customHeight="1" x14ac:dyDescent="0.25">
      <c r="A4" s="115"/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92"/>
      <c r="N4" s="92"/>
      <c r="O4" s="92"/>
      <c r="P4" s="92"/>
    </row>
    <row r="5" spans="1:17" ht="18.75" customHeight="1" x14ac:dyDescent="0.25">
      <c r="B5" s="94"/>
      <c r="E5" s="95">
        <f>'2 Расчет доп. ФОТ '!C6</f>
        <v>12</v>
      </c>
      <c r="I5" s="96">
        <f>'1 накл. расходы '!C32</f>
        <v>146.9</v>
      </c>
      <c r="Q5" s="97"/>
    </row>
    <row r="6" spans="1:17" s="40" customFormat="1" ht="165" customHeight="1" x14ac:dyDescent="0.25">
      <c r="A6" s="47" t="s">
        <v>1</v>
      </c>
      <c r="B6" s="167" t="s">
        <v>135</v>
      </c>
      <c r="C6" s="41" t="s">
        <v>14</v>
      </c>
      <c r="D6" s="53" t="s">
        <v>47</v>
      </c>
      <c r="E6" s="41" t="s">
        <v>45</v>
      </c>
      <c r="F6" s="41" t="s">
        <v>46</v>
      </c>
      <c r="G6" s="50" t="s">
        <v>50</v>
      </c>
      <c r="H6" s="55" t="s">
        <v>127</v>
      </c>
      <c r="I6" s="41" t="s">
        <v>40</v>
      </c>
      <c r="J6" s="41" t="s">
        <v>6</v>
      </c>
      <c r="K6" s="41" t="s">
        <v>7</v>
      </c>
      <c r="L6" s="53" t="s">
        <v>8</v>
      </c>
      <c r="M6" s="53" t="s">
        <v>41</v>
      </c>
      <c r="N6" s="53" t="s">
        <v>42</v>
      </c>
      <c r="O6" s="53" t="s">
        <v>43</v>
      </c>
      <c r="P6" s="53" t="s">
        <v>44</v>
      </c>
    </row>
    <row r="7" spans="1:17" s="100" customFormat="1" ht="19.5" customHeight="1" x14ac:dyDescent="0.25">
      <c r="A7" s="109">
        <v>1</v>
      </c>
      <c r="B7" s="98">
        <v>2</v>
      </c>
      <c r="C7" s="99">
        <v>3</v>
      </c>
      <c r="D7" s="98">
        <v>4</v>
      </c>
      <c r="E7" s="98">
        <v>5</v>
      </c>
      <c r="F7" s="98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14</v>
      </c>
      <c r="N7" s="98">
        <v>15</v>
      </c>
      <c r="O7" s="98">
        <v>16</v>
      </c>
      <c r="P7" s="98">
        <v>17</v>
      </c>
    </row>
    <row r="8" spans="1:17" s="100" customFormat="1" ht="24" customHeight="1" x14ac:dyDescent="0.25">
      <c r="A8" s="76" t="s">
        <v>84</v>
      </c>
      <c r="B8" s="266" t="s">
        <v>85</v>
      </c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</row>
    <row r="9" spans="1:17" ht="60" customHeight="1" x14ac:dyDescent="0.25">
      <c r="A9" s="214" t="s">
        <v>86</v>
      </c>
      <c r="B9" s="261" t="s">
        <v>87</v>
      </c>
      <c r="C9" s="150" t="s">
        <v>56</v>
      </c>
      <c r="D9" s="151">
        <f>'5 зарплата(2)'!I11</f>
        <v>9.5</v>
      </c>
      <c r="E9" s="151">
        <f>D9*12%</f>
        <v>1.1399999999999999</v>
      </c>
      <c r="F9" s="151">
        <f t="shared" ref="F9:F38" si="0">+G9+H9</f>
        <v>3.63</v>
      </c>
      <c r="G9" s="151">
        <f>(D9+E9)*34%</f>
        <v>3.62</v>
      </c>
      <c r="H9" s="151">
        <f>(D9+E9)*0.09%</f>
        <v>0.01</v>
      </c>
      <c r="I9" s="151">
        <f>D9*146.9%</f>
        <v>13.96</v>
      </c>
      <c r="J9" s="151">
        <f t="shared" ref="J9:J20" si="1">+D9+E9+F9+I9</f>
        <v>28.23</v>
      </c>
      <c r="K9" s="151">
        <v>30</v>
      </c>
      <c r="L9" s="151">
        <f t="shared" ref="L9:L20" si="2">+J9*K9/100+J9</f>
        <v>36.700000000000003</v>
      </c>
      <c r="M9" s="151">
        <f>L9</f>
        <v>36.700000000000003</v>
      </c>
      <c r="N9" s="151">
        <f>20</f>
        <v>20</v>
      </c>
      <c r="O9" s="151">
        <f t="shared" ref="O9:O20" si="3">+M9*N9/100</f>
        <v>7.34</v>
      </c>
      <c r="P9" s="151">
        <f t="shared" ref="P9:P20" si="4">+M9+O9</f>
        <v>44.04</v>
      </c>
    </row>
    <row r="10" spans="1:17" ht="77.25" customHeight="1" x14ac:dyDescent="0.25">
      <c r="A10" s="214"/>
      <c r="B10" s="262"/>
      <c r="C10" s="150" t="s">
        <v>57</v>
      </c>
      <c r="D10" s="151">
        <f>'5 зарплата(2)'!J11</f>
        <v>5.6</v>
      </c>
      <c r="E10" s="151">
        <f t="shared" ref="E10:E38" si="5">D10*12%</f>
        <v>0.67</v>
      </c>
      <c r="F10" s="151">
        <f t="shared" si="0"/>
        <v>2.14</v>
      </c>
      <c r="G10" s="151">
        <f t="shared" ref="G10:G38" si="6">(D10+E10)*34%</f>
        <v>2.13</v>
      </c>
      <c r="H10" s="151">
        <f t="shared" ref="H10:H38" si="7">(D10+E10)*0.09%</f>
        <v>0.01</v>
      </c>
      <c r="I10" s="151">
        <f t="shared" ref="I10:I38" si="8">D10*146.9%</f>
        <v>8.23</v>
      </c>
      <c r="J10" s="151">
        <f t="shared" si="1"/>
        <v>16.64</v>
      </c>
      <c r="K10" s="151">
        <v>30</v>
      </c>
      <c r="L10" s="151">
        <f t="shared" si="2"/>
        <v>21.63</v>
      </c>
      <c r="M10" s="151">
        <f t="shared" ref="M10:M38" si="9">L10</f>
        <v>21.63</v>
      </c>
      <c r="N10" s="151">
        <f>20</f>
        <v>20</v>
      </c>
      <c r="O10" s="151">
        <f t="shared" si="3"/>
        <v>4.33</v>
      </c>
      <c r="P10" s="151">
        <f t="shared" si="4"/>
        <v>25.96</v>
      </c>
    </row>
    <row r="11" spans="1:17" ht="66" customHeight="1" x14ac:dyDescent="0.25">
      <c r="A11" s="214" t="s">
        <v>89</v>
      </c>
      <c r="B11" s="261" t="s">
        <v>90</v>
      </c>
      <c r="C11" s="150" t="s">
        <v>56</v>
      </c>
      <c r="D11" s="151">
        <f>'5 зарплата(2)'!I13</f>
        <v>13.55</v>
      </c>
      <c r="E11" s="151">
        <f t="shared" si="5"/>
        <v>1.63</v>
      </c>
      <c r="F11" s="151">
        <f t="shared" si="0"/>
        <v>5.17</v>
      </c>
      <c r="G11" s="151">
        <f t="shared" si="6"/>
        <v>5.16</v>
      </c>
      <c r="H11" s="151">
        <f t="shared" si="7"/>
        <v>0.01</v>
      </c>
      <c r="I11" s="151">
        <f t="shared" si="8"/>
        <v>19.899999999999999</v>
      </c>
      <c r="J11" s="151">
        <f t="shared" si="1"/>
        <v>40.25</v>
      </c>
      <c r="K11" s="151">
        <v>30</v>
      </c>
      <c r="L11" s="151">
        <f t="shared" si="2"/>
        <v>52.33</v>
      </c>
      <c r="M11" s="151">
        <f t="shared" si="9"/>
        <v>52.33</v>
      </c>
      <c r="N11" s="151">
        <f>20</f>
        <v>20</v>
      </c>
      <c r="O11" s="151">
        <f t="shared" si="3"/>
        <v>10.47</v>
      </c>
      <c r="P11" s="151">
        <f t="shared" si="4"/>
        <v>62.8</v>
      </c>
    </row>
    <row r="12" spans="1:17" ht="77.25" customHeight="1" x14ac:dyDescent="0.25">
      <c r="A12" s="214"/>
      <c r="B12" s="262"/>
      <c r="C12" s="150" t="s">
        <v>57</v>
      </c>
      <c r="D12" s="151">
        <f>'5 зарплата(2)'!J13</f>
        <v>7.5</v>
      </c>
      <c r="E12" s="151">
        <f t="shared" si="5"/>
        <v>0.9</v>
      </c>
      <c r="F12" s="151">
        <f t="shared" si="0"/>
        <v>2.87</v>
      </c>
      <c r="G12" s="151">
        <f t="shared" si="6"/>
        <v>2.86</v>
      </c>
      <c r="H12" s="151">
        <f t="shared" si="7"/>
        <v>0.01</v>
      </c>
      <c r="I12" s="151">
        <f t="shared" si="8"/>
        <v>11.02</v>
      </c>
      <c r="J12" s="151">
        <f t="shared" si="1"/>
        <v>22.29</v>
      </c>
      <c r="K12" s="151">
        <v>30</v>
      </c>
      <c r="L12" s="151">
        <f t="shared" si="2"/>
        <v>28.98</v>
      </c>
      <c r="M12" s="151">
        <f t="shared" si="9"/>
        <v>28.98</v>
      </c>
      <c r="N12" s="151">
        <f>20</f>
        <v>20</v>
      </c>
      <c r="O12" s="151">
        <f t="shared" si="3"/>
        <v>5.8</v>
      </c>
      <c r="P12" s="151">
        <f t="shared" si="4"/>
        <v>34.78</v>
      </c>
    </row>
    <row r="13" spans="1:17" ht="77.25" customHeight="1" x14ac:dyDescent="0.25">
      <c r="A13" s="214" t="s">
        <v>91</v>
      </c>
      <c r="B13" s="261" t="s">
        <v>92</v>
      </c>
      <c r="C13" s="150" t="s">
        <v>56</v>
      </c>
      <c r="D13" s="151">
        <f>'5 зарплата(2)'!I15</f>
        <v>9.25</v>
      </c>
      <c r="E13" s="151">
        <f t="shared" si="5"/>
        <v>1.1100000000000001</v>
      </c>
      <c r="F13" s="151">
        <f t="shared" si="0"/>
        <v>3.53</v>
      </c>
      <c r="G13" s="151">
        <f t="shared" si="6"/>
        <v>3.52</v>
      </c>
      <c r="H13" s="151">
        <f t="shared" si="7"/>
        <v>0.01</v>
      </c>
      <c r="I13" s="151">
        <f t="shared" si="8"/>
        <v>13.59</v>
      </c>
      <c r="J13" s="151">
        <f t="shared" si="1"/>
        <v>27.48</v>
      </c>
      <c r="K13" s="151">
        <v>30</v>
      </c>
      <c r="L13" s="151">
        <f t="shared" si="2"/>
        <v>35.72</v>
      </c>
      <c r="M13" s="151">
        <f t="shared" si="9"/>
        <v>35.72</v>
      </c>
      <c r="N13" s="151">
        <f>20</f>
        <v>20</v>
      </c>
      <c r="O13" s="151">
        <f t="shared" si="3"/>
        <v>7.14</v>
      </c>
      <c r="P13" s="151">
        <f t="shared" si="4"/>
        <v>42.86</v>
      </c>
    </row>
    <row r="14" spans="1:17" ht="77.25" customHeight="1" x14ac:dyDescent="0.25">
      <c r="A14" s="214"/>
      <c r="B14" s="262"/>
      <c r="C14" s="150" t="s">
        <v>57</v>
      </c>
      <c r="D14" s="151">
        <f>'5 зарплата(2)'!J15</f>
        <v>4.75</v>
      </c>
      <c r="E14" s="151">
        <f t="shared" si="5"/>
        <v>0.56999999999999995</v>
      </c>
      <c r="F14" s="151">
        <f t="shared" si="0"/>
        <v>1.81</v>
      </c>
      <c r="G14" s="151">
        <f t="shared" si="6"/>
        <v>1.81</v>
      </c>
      <c r="H14" s="151">
        <f t="shared" si="7"/>
        <v>0</v>
      </c>
      <c r="I14" s="151">
        <f t="shared" si="8"/>
        <v>6.98</v>
      </c>
      <c r="J14" s="151">
        <f t="shared" si="1"/>
        <v>14.11</v>
      </c>
      <c r="K14" s="151">
        <v>30</v>
      </c>
      <c r="L14" s="151">
        <f t="shared" si="2"/>
        <v>18.34</v>
      </c>
      <c r="M14" s="151">
        <f t="shared" si="9"/>
        <v>18.34</v>
      </c>
      <c r="N14" s="151">
        <f>20</f>
        <v>20</v>
      </c>
      <c r="O14" s="151">
        <f t="shared" si="3"/>
        <v>3.67</v>
      </c>
      <c r="P14" s="151">
        <f t="shared" si="4"/>
        <v>22.01</v>
      </c>
    </row>
    <row r="15" spans="1:17" ht="61.5" customHeight="1" x14ac:dyDescent="0.25">
      <c r="A15" s="214" t="s">
        <v>93</v>
      </c>
      <c r="B15" s="261" t="s">
        <v>95</v>
      </c>
      <c r="C15" s="150" t="s">
        <v>56</v>
      </c>
      <c r="D15" s="151">
        <f>'5 зарплата(2)'!I17</f>
        <v>10</v>
      </c>
      <c r="E15" s="151">
        <f t="shared" si="5"/>
        <v>1.2</v>
      </c>
      <c r="F15" s="151">
        <f t="shared" si="0"/>
        <v>3.82</v>
      </c>
      <c r="G15" s="151">
        <f t="shared" si="6"/>
        <v>3.81</v>
      </c>
      <c r="H15" s="151">
        <f t="shared" si="7"/>
        <v>0.01</v>
      </c>
      <c r="I15" s="151">
        <f t="shared" si="8"/>
        <v>14.69</v>
      </c>
      <c r="J15" s="151">
        <f t="shared" si="1"/>
        <v>29.71</v>
      </c>
      <c r="K15" s="151">
        <v>30</v>
      </c>
      <c r="L15" s="151">
        <f t="shared" si="2"/>
        <v>38.619999999999997</v>
      </c>
      <c r="M15" s="151">
        <f t="shared" si="9"/>
        <v>38.619999999999997</v>
      </c>
      <c r="N15" s="151">
        <f>20</f>
        <v>20</v>
      </c>
      <c r="O15" s="151">
        <f t="shared" si="3"/>
        <v>7.72</v>
      </c>
      <c r="P15" s="151">
        <f t="shared" si="4"/>
        <v>46.34</v>
      </c>
    </row>
    <row r="16" spans="1:17" ht="77.25" customHeight="1" x14ac:dyDescent="0.25">
      <c r="A16" s="214"/>
      <c r="B16" s="262"/>
      <c r="C16" s="150" t="s">
        <v>57</v>
      </c>
      <c r="D16" s="151">
        <f>'5 зарплата(2)'!J17</f>
        <v>5.5</v>
      </c>
      <c r="E16" s="151">
        <f t="shared" si="5"/>
        <v>0.66</v>
      </c>
      <c r="F16" s="151">
        <f t="shared" si="0"/>
        <v>2.1</v>
      </c>
      <c r="G16" s="151">
        <f t="shared" si="6"/>
        <v>2.09</v>
      </c>
      <c r="H16" s="151">
        <f t="shared" si="7"/>
        <v>0.01</v>
      </c>
      <c r="I16" s="151">
        <f t="shared" si="8"/>
        <v>8.08</v>
      </c>
      <c r="J16" s="151">
        <f t="shared" si="1"/>
        <v>16.34</v>
      </c>
      <c r="K16" s="151">
        <v>30</v>
      </c>
      <c r="L16" s="151">
        <f t="shared" si="2"/>
        <v>21.24</v>
      </c>
      <c r="M16" s="151">
        <f t="shared" si="9"/>
        <v>21.24</v>
      </c>
      <c r="N16" s="151">
        <f>20</f>
        <v>20</v>
      </c>
      <c r="O16" s="151">
        <f t="shared" si="3"/>
        <v>4.25</v>
      </c>
      <c r="P16" s="151">
        <f t="shared" si="4"/>
        <v>25.49</v>
      </c>
    </row>
    <row r="17" spans="1:20" ht="77.25" customHeight="1" x14ac:dyDescent="0.25">
      <c r="A17" s="214" t="s">
        <v>94</v>
      </c>
      <c r="B17" s="261" t="s">
        <v>96</v>
      </c>
      <c r="C17" s="150" t="s">
        <v>56</v>
      </c>
      <c r="D17" s="151">
        <f>'5 зарплата(2)'!I19</f>
        <v>10.6</v>
      </c>
      <c r="E17" s="151">
        <f t="shared" si="5"/>
        <v>1.27</v>
      </c>
      <c r="F17" s="151">
        <f t="shared" si="0"/>
        <v>4.05</v>
      </c>
      <c r="G17" s="151">
        <f t="shared" si="6"/>
        <v>4.04</v>
      </c>
      <c r="H17" s="151">
        <f t="shared" si="7"/>
        <v>0.01</v>
      </c>
      <c r="I17" s="151">
        <f t="shared" si="8"/>
        <v>15.57</v>
      </c>
      <c r="J17" s="151">
        <f t="shared" si="1"/>
        <v>31.49</v>
      </c>
      <c r="K17" s="151">
        <v>30</v>
      </c>
      <c r="L17" s="151">
        <f t="shared" si="2"/>
        <v>40.94</v>
      </c>
      <c r="M17" s="151">
        <f t="shared" si="9"/>
        <v>40.94</v>
      </c>
      <c r="N17" s="151">
        <f>20</f>
        <v>20</v>
      </c>
      <c r="O17" s="151">
        <f t="shared" si="3"/>
        <v>8.19</v>
      </c>
      <c r="P17" s="151">
        <f t="shared" si="4"/>
        <v>49.13</v>
      </c>
    </row>
    <row r="18" spans="1:20" ht="77.25" customHeight="1" x14ac:dyDescent="0.25">
      <c r="A18" s="214"/>
      <c r="B18" s="262"/>
      <c r="C18" s="150" t="s">
        <v>57</v>
      </c>
      <c r="D18" s="151">
        <f>'5 зарплата(2)'!J19</f>
        <v>6.1</v>
      </c>
      <c r="E18" s="151">
        <f t="shared" si="5"/>
        <v>0.73</v>
      </c>
      <c r="F18" s="151">
        <f t="shared" si="0"/>
        <v>2.33</v>
      </c>
      <c r="G18" s="151">
        <f t="shared" si="6"/>
        <v>2.3199999999999998</v>
      </c>
      <c r="H18" s="151">
        <f t="shared" si="7"/>
        <v>0.01</v>
      </c>
      <c r="I18" s="151">
        <f t="shared" si="8"/>
        <v>8.9600000000000009</v>
      </c>
      <c r="J18" s="151">
        <f t="shared" si="1"/>
        <v>18.12</v>
      </c>
      <c r="K18" s="151">
        <v>30</v>
      </c>
      <c r="L18" s="151">
        <f t="shared" si="2"/>
        <v>23.56</v>
      </c>
      <c r="M18" s="151">
        <f t="shared" si="9"/>
        <v>23.56</v>
      </c>
      <c r="N18" s="151">
        <f>20</f>
        <v>20</v>
      </c>
      <c r="O18" s="151">
        <f t="shared" si="3"/>
        <v>4.71</v>
      </c>
      <c r="P18" s="151">
        <f t="shared" si="4"/>
        <v>28.27</v>
      </c>
    </row>
    <row r="19" spans="1:20" ht="65.25" customHeight="1" x14ac:dyDescent="0.25">
      <c r="A19" s="214" t="s">
        <v>97</v>
      </c>
      <c r="B19" s="261" t="s">
        <v>98</v>
      </c>
      <c r="C19" s="150" t="s">
        <v>56</v>
      </c>
      <c r="D19" s="151">
        <f>'5 зарплата(2)'!I21</f>
        <v>5</v>
      </c>
      <c r="E19" s="151">
        <f t="shared" si="5"/>
        <v>0.6</v>
      </c>
      <c r="F19" s="151">
        <f t="shared" si="0"/>
        <v>1.91</v>
      </c>
      <c r="G19" s="151">
        <f t="shared" si="6"/>
        <v>1.9</v>
      </c>
      <c r="H19" s="151">
        <f t="shared" si="7"/>
        <v>0.01</v>
      </c>
      <c r="I19" s="151">
        <f t="shared" si="8"/>
        <v>7.35</v>
      </c>
      <c r="J19" s="151">
        <f t="shared" si="1"/>
        <v>14.86</v>
      </c>
      <c r="K19" s="151">
        <v>30</v>
      </c>
      <c r="L19" s="151">
        <f t="shared" si="2"/>
        <v>19.32</v>
      </c>
      <c r="M19" s="151">
        <f t="shared" si="9"/>
        <v>19.32</v>
      </c>
      <c r="N19" s="151">
        <f>20</f>
        <v>20</v>
      </c>
      <c r="O19" s="151">
        <f t="shared" si="3"/>
        <v>3.86</v>
      </c>
      <c r="P19" s="151">
        <f t="shared" si="4"/>
        <v>23.18</v>
      </c>
    </row>
    <row r="20" spans="1:20" ht="77.25" customHeight="1" x14ac:dyDescent="0.25">
      <c r="A20" s="214"/>
      <c r="B20" s="262"/>
      <c r="C20" s="150" t="s">
        <v>57</v>
      </c>
      <c r="D20" s="151">
        <f>'5 зарплата(2)'!J21</f>
        <v>2.25</v>
      </c>
      <c r="E20" s="151">
        <f t="shared" si="5"/>
        <v>0.27</v>
      </c>
      <c r="F20" s="151">
        <f t="shared" si="0"/>
        <v>0.86</v>
      </c>
      <c r="G20" s="151">
        <f t="shared" si="6"/>
        <v>0.86</v>
      </c>
      <c r="H20" s="151">
        <f t="shared" si="7"/>
        <v>0</v>
      </c>
      <c r="I20" s="151">
        <f t="shared" si="8"/>
        <v>3.31</v>
      </c>
      <c r="J20" s="151">
        <f t="shared" si="1"/>
        <v>6.69</v>
      </c>
      <c r="K20" s="151">
        <v>30</v>
      </c>
      <c r="L20" s="151">
        <f t="shared" si="2"/>
        <v>8.6999999999999993</v>
      </c>
      <c r="M20" s="151">
        <f t="shared" si="9"/>
        <v>8.6999999999999993</v>
      </c>
      <c r="N20" s="151">
        <f>20</f>
        <v>20</v>
      </c>
      <c r="O20" s="151">
        <f t="shared" si="3"/>
        <v>1.74</v>
      </c>
      <c r="P20" s="151">
        <f t="shared" si="4"/>
        <v>10.44</v>
      </c>
    </row>
    <row r="21" spans="1:20" ht="77.25" customHeight="1" x14ac:dyDescent="0.25">
      <c r="A21" s="214" t="s">
        <v>99</v>
      </c>
      <c r="B21" s="261" t="s">
        <v>122</v>
      </c>
      <c r="C21" s="150" t="s">
        <v>56</v>
      </c>
      <c r="D21" s="151">
        <f>'5 зарплата(2)'!I23</f>
        <v>4.5</v>
      </c>
      <c r="E21" s="151">
        <f t="shared" si="5"/>
        <v>0.54</v>
      </c>
      <c r="F21" s="151">
        <f t="shared" si="0"/>
        <v>1.71</v>
      </c>
      <c r="G21" s="151">
        <f t="shared" si="6"/>
        <v>1.71</v>
      </c>
      <c r="H21" s="151">
        <f t="shared" si="7"/>
        <v>0</v>
      </c>
      <c r="I21" s="151">
        <f t="shared" si="8"/>
        <v>6.61</v>
      </c>
      <c r="J21" s="151">
        <f t="shared" ref="J21:J38" si="10">+D21+E21+F21+I21</f>
        <v>13.36</v>
      </c>
      <c r="K21" s="151">
        <v>30</v>
      </c>
      <c r="L21" s="151">
        <f t="shared" ref="L21:L38" si="11">+J21*K21/100+J21</f>
        <v>17.37</v>
      </c>
      <c r="M21" s="151">
        <f t="shared" si="9"/>
        <v>17.37</v>
      </c>
      <c r="N21" s="151">
        <f>20</f>
        <v>20</v>
      </c>
      <c r="O21" s="151">
        <f t="shared" ref="O21:O38" si="12">+M21*N21/100</f>
        <v>3.47</v>
      </c>
      <c r="P21" s="151">
        <f t="shared" ref="P21:P38" si="13">+M21+O21</f>
        <v>20.84</v>
      </c>
      <c r="Q21" s="103"/>
      <c r="R21" s="105"/>
      <c r="S21" s="105"/>
      <c r="T21" s="105"/>
    </row>
    <row r="22" spans="1:20" ht="77.25" customHeight="1" x14ac:dyDescent="0.25">
      <c r="A22" s="214"/>
      <c r="B22" s="262"/>
      <c r="C22" s="150" t="s">
        <v>57</v>
      </c>
      <c r="D22" s="151">
        <f>'5 зарплата(2)'!J23</f>
        <v>2.5</v>
      </c>
      <c r="E22" s="151">
        <f t="shared" si="5"/>
        <v>0.3</v>
      </c>
      <c r="F22" s="151">
        <f t="shared" si="0"/>
        <v>0.95</v>
      </c>
      <c r="G22" s="151">
        <f t="shared" si="6"/>
        <v>0.95</v>
      </c>
      <c r="H22" s="151">
        <f t="shared" si="7"/>
        <v>0</v>
      </c>
      <c r="I22" s="151">
        <f t="shared" si="8"/>
        <v>3.67</v>
      </c>
      <c r="J22" s="151">
        <f t="shared" si="10"/>
        <v>7.42</v>
      </c>
      <c r="K22" s="151">
        <v>30</v>
      </c>
      <c r="L22" s="151">
        <f t="shared" si="11"/>
        <v>9.65</v>
      </c>
      <c r="M22" s="151">
        <f t="shared" si="9"/>
        <v>9.65</v>
      </c>
      <c r="N22" s="151">
        <f>20</f>
        <v>20</v>
      </c>
      <c r="O22" s="151">
        <f t="shared" si="12"/>
        <v>1.93</v>
      </c>
      <c r="P22" s="151">
        <f t="shared" si="13"/>
        <v>11.58</v>
      </c>
      <c r="Q22" s="103"/>
      <c r="R22" s="105"/>
      <c r="S22" s="105"/>
      <c r="T22" s="105"/>
    </row>
    <row r="23" spans="1:20" ht="62.25" customHeight="1" x14ac:dyDescent="0.25">
      <c r="A23" s="214" t="s">
        <v>101</v>
      </c>
      <c r="B23" s="261" t="s">
        <v>102</v>
      </c>
      <c r="C23" s="150" t="s">
        <v>56</v>
      </c>
      <c r="D23" s="151">
        <f>'5 зарплата(2)'!I25</f>
        <v>4.75</v>
      </c>
      <c r="E23" s="151">
        <f t="shared" si="5"/>
        <v>0.56999999999999995</v>
      </c>
      <c r="F23" s="151">
        <f t="shared" si="0"/>
        <v>1.81</v>
      </c>
      <c r="G23" s="151">
        <f t="shared" si="6"/>
        <v>1.81</v>
      </c>
      <c r="H23" s="151">
        <f t="shared" si="7"/>
        <v>0</v>
      </c>
      <c r="I23" s="151">
        <f t="shared" si="8"/>
        <v>6.98</v>
      </c>
      <c r="J23" s="151">
        <f t="shared" si="10"/>
        <v>14.11</v>
      </c>
      <c r="K23" s="151">
        <v>30</v>
      </c>
      <c r="L23" s="151">
        <f t="shared" si="11"/>
        <v>18.34</v>
      </c>
      <c r="M23" s="151">
        <f t="shared" si="9"/>
        <v>18.34</v>
      </c>
      <c r="N23" s="151">
        <f>20</f>
        <v>20</v>
      </c>
      <c r="O23" s="151">
        <f t="shared" si="12"/>
        <v>3.67</v>
      </c>
      <c r="P23" s="151">
        <f t="shared" si="13"/>
        <v>22.01</v>
      </c>
      <c r="Q23" s="103"/>
      <c r="R23" s="105"/>
      <c r="S23" s="105"/>
      <c r="T23" s="105"/>
    </row>
    <row r="24" spans="1:20" ht="77.25" customHeight="1" x14ac:dyDescent="0.25">
      <c r="A24" s="214"/>
      <c r="B24" s="262"/>
      <c r="C24" s="150" t="s">
        <v>57</v>
      </c>
      <c r="D24" s="151">
        <f>'5 зарплата(2)'!J25</f>
        <v>3.45</v>
      </c>
      <c r="E24" s="151">
        <f t="shared" si="5"/>
        <v>0.41</v>
      </c>
      <c r="F24" s="151">
        <f t="shared" si="0"/>
        <v>1.31</v>
      </c>
      <c r="G24" s="151">
        <f t="shared" si="6"/>
        <v>1.31</v>
      </c>
      <c r="H24" s="151">
        <f t="shared" si="7"/>
        <v>0</v>
      </c>
      <c r="I24" s="151">
        <f t="shared" si="8"/>
        <v>5.07</v>
      </c>
      <c r="J24" s="151">
        <f t="shared" si="10"/>
        <v>10.24</v>
      </c>
      <c r="K24" s="151">
        <v>30</v>
      </c>
      <c r="L24" s="151">
        <f t="shared" si="11"/>
        <v>13.31</v>
      </c>
      <c r="M24" s="151">
        <f t="shared" si="9"/>
        <v>13.31</v>
      </c>
      <c r="N24" s="151">
        <f>20</f>
        <v>20</v>
      </c>
      <c r="O24" s="151">
        <f t="shared" si="12"/>
        <v>2.66</v>
      </c>
      <c r="P24" s="151">
        <f t="shared" si="13"/>
        <v>15.97</v>
      </c>
      <c r="Q24" s="103"/>
      <c r="R24" s="105"/>
      <c r="S24" s="105"/>
      <c r="T24" s="105"/>
    </row>
    <row r="25" spans="1:20" ht="77.25" customHeight="1" x14ac:dyDescent="0.25">
      <c r="A25" s="214" t="s">
        <v>103</v>
      </c>
      <c r="B25" s="261" t="s">
        <v>104</v>
      </c>
      <c r="C25" s="150" t="s">
        <v>56</v>
      </c>
      <c r="D25" s="151">
        <f>'5 зарплата(2)'!I27</f>
        <v>13.1</v>
      </c>
      <c r="E25" s="151">
        <f t="shared" si="5"/>
        <v>1.57</v>
      </c>
      <c r="F25" s="151">
        <f t="shared" si="0"/>
        <v>5</v>
      </c>
      <c r="G25" s="151">
        <f t="shared" si="6"/>
        <v>4.99</v>
      </c>
      <c r="H25" s="151">
        <f t="shared" si="7"/>
        <v>0.01</v>
      </c>
      <c r="I25" s="151">
        <f t="shared" si="8"/>
        <v>19.239999999999998</v>
      </c>
      <c r="J25" s="151">
        <f t="shared" si="10"/>
        <v>38.909999999999997</v>
      </c>
      <c r="K25" s="151">
        <v>30</v>
      </c>
      <c r="L25" s="151">
        <f t="shared" si="11"/>
        <v>50.58</v>
      </c>
      <c r="M25" s="151">
        <f t="shared" si="9"/>
        <v>50.58</v>
      </c>
      <c r="N25" s="151">
        <f>20</f>
        <v>20</v>
      </c>
      <c r="O25" s="151">
        <f t="shared" si="12"/>
        <v>10.119999999999999</v>
      </c>
      <c r="P25" s="151">
        <f t="shared" si="13"/>
        <v>60.7</v>
      </c>
      <c r="Q25" s="103"/>
      <c r="R25" s="105"/>
      <c r="S25" s="105"/>
      <c r="T25" s="105"/>
    </row>
    <row r="26" spans="1:20" ht="77.25" customHeight="1" x14ac:dyDescent="0.25">
      <c r="A26" s="214"/>
      <c r="B26" s="262"/>
      <c r="C26" s="150" t="s">
        <v>57</v>
      </c>
      <c r="D26" s="151">
        <f>'5 зарплата(2)'!J27</f>
        <v>6.1</v>
      </c>
      <c r="E26" s="151">
        <f t="shared" si="5"/>
        <v>0.73</v>
      </c>
      <c r="F26" s="151">
        <f t="shared" si="0"/>
        <v>2.33</v>
      </c>
      <c r="G26" s="151">
        <f t="shared" si="6"/>
        <v>2.3199999999999998</v>
      </c>
      <c r="H26" s="151">
        <f t="shared" si="7"/>
        <v>0.01</v>
      </c>
      <c r="I26" s="151">
        <f t="shared" si="8"/>
        <v>8.9600000000000009</v>
      </c>
      <c r="J26" s="151">
        <f t="shared" si="10"/>
        <v>18.12</v>
      </c>
      <c r="K26" s="151">
        <v>30</v>
      </c>
      <c r="L26" s="151">
        <f t="shared" si="11"/>
        <v>23.56</v>
      </c>
      <c r="M26" s="151">
        <f t="shared" si="9"/>
        <v>23.56</v>
      </c>
      <c r="N26" s="151">
        <f>20</f>
        <v>20</v>
      </c>
      <c r="O26" s="151">
        <f t="shared" si="12"/>
        <v>4.71</v>
      </c>
      <c r="P26" s="151">
        <f t="shared" si="13"/>
        <v>28.27</v>
      </c>
      <c r="Q26" s="103"/>
      <c r="R26" s="105"/>
      <c r="S26" s="105"/>
      <c r="T26" s="105"/>
    </row>
    <row r="27" spans="1:20" ht="64.5" customHeight="1" x14ac:dyDescent="0.25">
      <c r="A27" s="214" t="s">
        <v>105</v>
      </c>
      <c r="B27" s="261" t="s">
        <v>106</v>
      </c>
      <c r="C27" s="150" t="s">
        <v>56</v>
      </c>
      <c r="D27" s="151">
        <f>'5 зарплата(2)'!I29</f>
        <v>14.75</v>
      </c>
      <c r="E27" s="151">
        <f t="shared" si="5"/>
        <v>1.77</v>
      </c>
      <c r="F27" s="151">
        <f t="shared" si="0"/>
        <v>5.63</v>
      </c>
      <c r="G27" s="151">
        <f t="shared" si="6"/>
        <v>5.62</v>
      </c>
      <c r="H27" s="151">
        <f t="shared" si="7"/>
        <v>0.01</v>
      </c>
      <c r="I27" s="151">
        <f t="shared" si="8"/>
        <v>21.67</v>
      </c>
      <c r="J27" s="151">
        <f t="shared" si="10"/>
        <v>43.82</v>
      </c>
      <c r="K27" s="151">
        <v>30</v>
      </c>
      <c r="L27" s="151">
        <f t="shared" si="11"/>
        <v>56.97</v>
      </c>
      <c r="M27" s="151">
        <f t="shared" si="9"/>
        <v>56.97</v>
      </c>
      <c r="N27" s="151">
        <f>20</f>
        <v>20</v>
      </c>
      <c r="O27" s="151">
        <f t="shared" si="12"/>
        <v>11.39</v>
      </c>
      <c r="P27" s="151">
        <f t="shared" si="13"/>
        <v>68.36</v>
      </c>
      <c r="Q27" s="103"/>
      <c r="R27" s="105"/>
      <c r="S27" s="105"/>
      <c r="T27" s="105"/>
    </row>
    <row r="28" spans="1:20" ht="77.25" customHeight="1" x14ac:dyDescent="0.25">
      <c r="A28" s="214"/>
      <c r="B28" s="262"/>
      <c r="C28" s="150" t="s">
        <v>57</v>
      </c>
      <c r="D28" s="151">
        <f>'5 зарплата(2)'!J29</f>
        <v>7.75</v>
      </c>
      <c r="E28" s="151">
        <f t="shared" si="5"/>
        <v>0.93</v>
      </c>
      <c r="F28" s="151">
        <f t="shared" si="0"/>
        <v>2.96</v>
      </c>
      <c r="G28" s="151">
        <f t="shared" si="6"/>
        <v>2.95</v>
      </c>
      <c r="H28" s="151">
        <f t="shared" si="7"/>
        <v>0.01</v>
      </c>
      <c r="I28" s="151">
        <f t="shared" si="8"/>
        <v>11.38</v>
      </c>
      <c r="J28" s="151">
        <f t="shared" si="10"/>
        <v>23.02</v>
      </c>
      <c r="K28" s="151">
        <v>30</v>
      </c>
      <c r="L28" s="151">
        <f t="shared" si="11"/>
        <v>29.93</v>
      </c>
      <c r="M28" s="151">
        <f t="shared" si="9"/>
        <v>29.93</v>
      </c>
      <c r="N28" s="151">
        <f>20</f>
        <v>20</v>
      </c>
      <c r="O28" s="151">
        <f t="shared" si="12"/>
        <v>5.99</v>
      </c>
      <c r="P28" s="151">
        <f t="shared" si="13"/>
        <v>35.92</v>
      </c>
      <c r="Q28" s="103"/>
      <c r="R28" s="105"/>
      <c r="S28" s="105"/>
      <c r="T28" s="105"/>
    </row>
    <row r="29" spans="1:20" ht="77.25" customHeight="1" x14ac:dyDescent="0.25">
      <c r="A29" s="214" t="s">
        <v>107</v>
      </c>
      <c r="B29" s="261" t="s">
        <v>108</v>
      </c>
      <c r="C29" s="150" t="s">
        <v>56</v>
      </c>
      <c r="D29" s="151">
        <f>'5 зарплата(2)'!I31</f>
        <v>16.899999999999999</v>
      </c>
      <c r="E29" s="151">
        <f t="shared" si="5"/>
        <v>2.0299999999999998</v>
      </c>
      <c r="F29" s="151">
        <f t="shared" si="0"/>
        <v>6.46</v>
      </c>
      <c r="G29" s="151">
        <f t="shared" si="6"/>
        <v>6.44</v>
      </c>
      <c r="H29" s="151">
        <f t="shared" si="7"/>
        <v>0.02</v>
      </c>
      <c r="I29" s="151">
        <f t="shared" si="8"/>
        <v>24.83</v>
      </c>
      <c r="J29" s="151">
        <f t="shared" si="10"/>
        <v>50.22</v>
      </c>
      <c r="K29" s="151">
        <v>30</v>
      </c>
      <c r="L29" s="151">
        <f t="shared" si="11"/>
        <v>65.290000000000006</v>
      </c>
      <c r="M29" s="151">
        <f t="shared" si="9"/>
        <v>65.290000000000006</v>
      </c>
      <c r="N29" s="151">
        <f>20</f>
        <v>20</v>
      </c>
      <c r="O29" s="151">
        <f t="shared" si="12"/>
        <v>13.06</v>
      </c>
      <c r="P29" s="151">
        <f t="shared" si="13"/>
        <v>78.349999999999994</v>
      </c>
      <c r="Q29" s="103"/>
      <c r="R29" s="105"/>
      <c r="S29" s="105"/>
      <c r="T29" s="105"/>
    </row>
    <row r="30" spans="1:20" ht="77.25" customHeight="1" x14ac:dyDescent="0.25">
      <c r="A30" s="214"/>
      <c r="B30" s="262"/>
      <c r="C30" s="150" t="s">
        <v>57</v>
      </c>
      <c r="D30" s="151">
        <f>'5 зарплата(2)'!J31</f>
        <v>9.9</v>
      </c>
      <c r="E30" s="151">
        <f t="shared" si="5"/>
        <v>1.19</v>
      </c>
      <c r="F30" s="151">
        <f t="shared" si="0"/>
        <v>3.78</v>
      </c>
      <c r="G30" s="151">
        <f t="shared" si="6"/>
        <v>3.77</v>
      </c>
      <c r="H30" s="151">
        <f t="shared" si="7"/>
        <v>0.01</v>
      </c>
      <c r="I30" s="151">
        <f t="shared" si="8"/>
        <v>14.54</v>
      </c>
      <c r="J30" s="151">
        <f t="shared" si="10"/>
        <v>29.41</v>
      </c>
      <c r="K30" s="151">
        <v>30</v>
      </c>
      <c r="L30" s="151">
        <f t="shared" si="11"/>
        <v>38.229999999999997</v>
      </c>
      <c r="M30" s="151">
        <f t="shared" si="9"/>
        <v>38.229999999999997</v>
      </c>
      <c r="N30" s="151">
        <f>20</f>
        <v>20</v>
      </c>
      <c r="O30" s="151">
        <f t="shared" si="12"/>
        <v>7.65</v>
      </c>
      <c r="P30" s="151">
        <f t="shared" si="13"/>
        <v>45.88</v>
      </c>
      <c r="Q30" s="103"/>
      <c r="R30" s="105"/>
      <c r="S30" s="105"/>
      <c r="T30" s="105"/>
    </row>
    <row r="31" spans="1:20" ht="67.5" customHeight="1" x14ac:dyDescent="0.25">
      <c r="A31" s="214" t="s">
        <v>109</v>
      </c>
      <c r="B31" s="261" t="s">
        <v>110</v>
      </c>
      <c r="C31" s="150" t="s">
        <v>56</v>
      </c>
      <c r="D31" s="151">
        <f>'5 зарплата(2)'!I33</f>
        <v>19.3</v>
      </c>
      <c r="E31" s="151">
        <f t="shared" si="5"/>
        <v>2.3199999999999998</v>
      </c>
      <c r="F31" s="151">
        <f t="shared" si="0"/>
        <v>7.37</v>
      </c>
      <c r="G31" s="151">
        <f t="shared" si="6"/>
        <v>7.35</v>
      </c>
      <c r="H31" s="151">
        <f t="shared" si="7"/>
        <v>0.02</v>
      </c>
      <c r="I31" s="151">
        <f t="shared" si="8"/>
        <v>28.35</v>
      </c>
      <c r="J31" s="151">
        <f t="shared" si="10"/>
        <v>57.34</v>
      </c>
      <c r="K31" s="151">
        <v>30</v>
      </c>
      <c r="L31" s="151">
        <f t="shared" si="11"/>
        <v>74.540000000000006</v>
      </c>
      <c r="M31" s="151">
        <f t="shared" si="9"/>
        <v>74.540000000000006</v>
      </c>
      <c r="N31" s="151">
        <f>20</f>
        <v>20</v>
      </c>
      <c r="O31" s="151">
        <f t="shared" si="12"/>
        <v>14.91</v>
      </c>
      <c r="P31" s="151">
        <f t="shared" si="13"/>
        <v>89.45</v>
      </c>
      <c r="Q31" s="103"/>
      <c r="R31" s="105"/>
      <c r="S31" s="105"/>
      <c r="T31" s="105"/>
    </row>
    <row r="32" spans="1:20" ht="77.25" customHeight="1" x14ac:dyDescent="0.25">
      <c r="A32" s="214"/>
      <c r="B32" s="262"/>
      <c r="C32" s="150" t="s">
        <v>57</v>
      </c>
      <c r="D32" s="151">
        <f>'5 зарплата(2)'!J33</f>
        <v>12.3</v>
      </c>
      <c r="E32" s="151">
        <f t="shared" si="5"/>
        <v>1.48</v>
      </c>
      <c r="F32" s="151">
        <f t="shared" si="0"/>
        <v>4.7</v>
      </c>
      <c r="G32" s="151">
        <f t="shared" si="6"/>
        <v>4.6900000000000004</v>
      </c>
      <c r="H32" s="151">
        <f t="shared" si="7"/>
        <v>0.01</v>
      </c>
      <c r="I32" s="151">
        <f t="shared" si="8"/>
        <v>18.07</v>
      </c>
      <c r="J32" s="151">
        <f t="shared" si="10"/>
        <v>36.549999999999997</v>
      </c>
      <c r="K32" s="151">
        <v>30</v>
      </c>
      <c r="L32" s="151">
        <f t="shared" si="11"/>
        <v>47.52</v>
      </c>
      <c r="M32" s="151">
        <f t="shared" si="9"/>
        <v>47.52</v>
      </c>
      <c r="N32" s="151">
        <f>20</f>
        <v>20</v>
      </c>
      <c r="O32" s="151">
        <f t="shared" si="12"/>
        <v>9.5</v>
      </c>
      <c r="P32" s="151">
        <f t="shared" si="13"/>
        <v>57.02</v>
      </c>
      <c r="Q32" s="103"/>
      <c r="R32" s="105"/>
      <c r="S32" s="105"/>
      <c r="T32" s="105"/>
    </row>
    <row r="33" spans="1:20" ht="63" customHeight="1" x14ac:dyDescent="0.25">
      <c r="A33" s="214" t="s">
        <v>111</v>
      </c>
      <c r="B33" s="261" t="s">
        <v>112</v>
      </c>
      <c r="C33" s="150" t="s">
        <v>56</v>
      </c>
      <c r="D33" s="151">
        <f>'5 зарплата(2)'!I35</f>
        <v>11.9</v>
      </c>
      <c r="E33" s="151">
        <f t="shared" si="5"/>
        <v>1.43</v>
      </c>
      <c r="F33" s="151">
        <f t="shared" si="0"/>
        <v>4.54</v>
      </c>
      <c r="G33" s="151">
        <f t="shared" si="6"/>
        <v>4.53</v>
      </c>
      <c r="H33" s="151">
        <f t="shared" si="7"/>
        <v>0.01</v>
      </c>
      <c r="I33" s="151">
        <f t="shared" si="8"/>
        <v>17.48</v>
      </c>
      <c r="J33" s="151">
        <f t="shared" si="10"/>
        <v>35.35</v>
      </c>
      <c r="K33" s="151">
        <v>30</v>
      </c>
      <c r="L33" s="151">
        <f t="shared" si="11"/>
        <v>45.96</v>
      </c>
      <c r="M33" s="151">
        <f t="shared" si="9"/>
        <v>45.96</v>
      </c>
      <c r="N33" s="151">
        <f>20</f>
        <v>20</v>
      </c>
      <c r="O33" s="151">
        <f t="shared" si="12"/>
        <v>9.19</v>
      </c>
      <c r="P33" s="151">
        <f t="shared" si="13"/>
        <v>55.15</v>
      </c>
      <c r="Q33" s="103"/>
      <c r="R33" s="105"/>
      <c r="S33" s="105"/>
      <c r="T33" s="105"/>
    </row>
    <row r="34" spans="1:20" ht="77.25" customHeight="1" x14ac:dyDescent="0.25">
      <c r="A34" s="214"/>
      <c r="B34" s="262"/>
      <c r="C34" s="150" t="s">
        <v>57</v>
      </c>
      <c r="D34" s="151">
        <f>'5 зарплата(2)'!J35</f>
        <v>6.45</v>
      </c>
      <c r="E34" s="151">
        <f t="shared" si="5"/>
        <v>0.77</v>
      </c>
      <c r="F34" s="151">
        <f t="shared" si="0"/>
        <v>2.46</v>
      </c>
      <c r="G34" s="151">
        <f t="shared" si="6"/>
        <v>2.4500000000000002</v>
      </c>
      <c r="H34" s="151">
        <f t="shared" si="7"/>
        <v>0.01</v>
      </c>
      <c r="I34" s="151">
        <f t="shared" si="8"/>
        <v>9.48</v>
      </c>
      <c r="J34" s="151">
        <f t="shared" si="10"/>
        <v>19.16</v>
      </c>
      <c r="K34" s="151">
        <v>30</v>
      </c>
      <c r="L34" s="151">
        <f t="shared" si="11"/>
        <v>24.91</v>
      </c>
      <c r="M34" s="151">
        <f t="shared" si="9"/>
        <v>24.91</v>
      </c>
      <c r="N34" s="151">
        <f>20</f>
        <v>20</v>
      </c>
      <c r="O34" s="151">
        <f t="shared" si="12"/>
        <v>4.9800000000000004</v>
      </c>
      <c r="P34" s="151">
        <f t="shared" si="13"/>
        <v>29.89</v>
      </c>
      <c r="Q34" s="103"/>
      <c r="R34" s="105"/>
      <c r="S34" s="105"/>
      <c r="T34" s="105"/>
    </row>
    <row r="35" spans="1:20" ht="66" customHeight="1" x14ac:dyDescent="0.25">
      <c r="A35" s="214" t="s">
        <v>113</v>
      </c>
      <c r="B35" s="261" t="s">
        <v>114</v>
      </c>
      <c r="C35" s="150" t="s">
        <v>56</v>
      </c>
      <c r="D35" s="151">
        <f>'5 зарплата(2)'!I37</f>
        <v>11.9</v>
      </c>
      <c r="E35" s="151">
        <f t="shared" si="5"/>
        <v>1.43</v>
      </c>
      <c r="F35" s="151">
        <f t="shared" si="0"/>
        <v>4.54</v>
      </c>
      <c r="G35" s="151">
        <f t="shared" si="6"/>
        <v>4.53</v>
      </c>
      <c r="H35" s="151">
        <f t="shared" si="7"/>
        <v>0.01</v>
      </c>
      <c r="I35" s="151">
        <f t="shared" si="8"/>
        <v>17.48</v>
      </c>
      <c r="J35" s="151">
        <f t="shared" si="10"/>
        <v>35.35</v>
      </c>
      <c r="K35" s="151">
        <v>30</v>
      </c>
      <c r="L35" s="151">
        <f t="shared" si="11"/>
        <v>45.96</v>
      </c>
      <c r="M35" s="151">
        <f t="shared" si="9"/>
        <v>45.96</v>
      </c>
      <c r="N35" s="151">
        <f>20</f>
        <v>20</v>
      </c>
      <c r="O35" s="151">
        <f t="shared" si="12"/>
        <v>9.19</v>
      </c>
      <c r="P35" s="151">
        <f t="shared" si="13"/>
        <v>55.15</v>
      </c>
      <c r="Q35" s="103"/>
      <c r="R35" s="105"/>
      <c r="S35" s="105"/>
      <c r="T35" s="105"/>
    </row>
    <row r="36" spans="1:20" ht="77.25" customHeight="1" x14ac:dyDescent="0.25">
      <c r="A36" s="214"/>
      <c r="B36" s="262"/>
      <c r="C36" s="150" t="s">
        <v>57</v>
      </c>
      <c r="D36" s="151">
        <f>'5 зарплата(2)'!J37</f>
        <v>6.45</v>
      </c>
      <c r="E36" s="151">
        <f t="shared" si="5"/>
        <v>0.77</v>
      </c>
      <c r="F36" s="151">
        <f t="shared" si="0"/>
        <v>2.46</v>
      </c>
      <c r="G36" s="151">
        <f t="shared" si="6"/>
        <v>2.4500000000000002</v>
      </c>
      <c r="H36" s="151">
        <f t="shared" si="7"/>
        <v>0.01</v>
      </c>
      <c r="I36" s="151">
        <f t="shared" si="8"/>
        <v>9.48</v>
      </c>
      <c r="J36" s="151">
        <f t="shared" si="10"/>
        <v>19.16</v>
      </c>
      <c r="K36" s="151">
        <v>30</v>
      </c>
      <c r="L36" s="151">
        <f t="shared" si="11"/>
        <v>24.91</v>
      </c>
      <c r="M36" s="151">
        <f t="shared" si="9"/>
        <v>24.91</v>
      </c>
      <c r="N36" s="151">
        <f>20</f>
        <v>20</v>
      </c>
      <c r="O36" s="151">
        <f t="shared" si="12"/>
        <v>4.9800000000000004</v>
      </c>
      <c r="P36" s="151">
        <f t="shared" si="13"/>
        <v>29.89</v>
      </c>
      <c r="Q36" s="103"/>
      <c r="R36" s="105"/>
      <c r="S36" s="105"/>
      <c r="T36" s="105"/>
    </row>
    <row r="37" spans="1:20" ht="71.25" customHeight="1" x14ac:dyDescent="0.25">
      <c r="A37" s="214" t="s">
        <v>115</v>
      </c>
      <c r="B37" s="261" t="s">
        <v>116</v>
      </c>
      <c r="C37" s="150" t="s">
        <v>56</v>
      </c>
      <c r="D37" s="151">
        <f>'5 зарплата(2)'!I39</f>
        <v>2.1</v>
      </c>
      <c r="E37" s="151">
        <f t="shared" si="5"/>
        <v>0.25</v>
      </c>
      <c r="F37" s="151">
        <f t="shared" si="0"/>
        <v>0.8</v>
      </c>
      <c r="G37" s="151">
        <f t="shared" si="6"/>
        <v>0.8</v>
      </c>
      <c r="H37" s="151">
        <f t="shared" si="7"/>
        <v>0</v>
      </c>
      <c r="I37" s="151">
        <f t="shared" si="8"/>
        <v>3.08</v>
      </c>
      <c r="J37" s="151">
        <f t="shared" si="10"/>
        <v>6.23</v>
      </c>
      <c r="K37" s="151">
        <v>30</v>
      </c>
      <c r="L37" s="151">
        <f t="shared" si="11"/>
        <v>8.1</v>
      </c>
      <c r="M37" s="151">
        <f t="shared" si="9"/>
        <v>8.1</v>
      </c>
      <c r="N37" s="151">
        <f>20</f>
        <v>20</v>
      </c>
      <c r="O37" s="151">
        <f t="shared" si="12"/>
        <v>1.62</v>
      </c>
      <c r="P37" s="151">
        <f t="shared" si="13"/>
        <v>9.7200000000000006</v>
      </c>
      <c r="Q37" s="103"/>
      <c r="R37" s="105"/>
      <c r="S37" s="105"/>
      <c r="T37" s="105"/>
    </row>
    <row r="38" spans="1:20" ht="91.2" customHeight="1" x14ac:dyDescent="0.25">
      <c r="A38" s="214"/>
      <c r="B38" s="262"/>
      <c r="C38" s="150" t="s">
        <v>57</v>
      </c>
      <c r="D38" s="151">
        <f>'5 зарплата(2)'!J39</f>
        <v>0.7</v>
      </c>
      <c r="E38" s="151">
        <f t="shared" si="5"/>
        <v>0.08</v>
      </c>
      <c r="F38" s="151">
        <f t="shared" si="0"/>
        <v>0.27</v>
      </c>
      <c r="G38" s="151">
        <f t="shared" si="6"/>
        <v>0.27</v>
      </c>
      <c r="H38" s="151">
        <f t="shared" si="7"/>
        <v>0</v>
      </c>
      <c r="I38" s="151">
        <f t="shared" si="8"/>
        <v>1.03</v>
      </c>
      <c r="J38" s="151">
        <f t="shared" si="10"/>
        <v>2.08</v>
      </c>
      <c r="K38" s="151">
        <v>30</v>
      </c>
      <c r="L38" s="151">
        <f t="shared" si="11"/>
        <v>2.7</v>
      </c>
      <c r="M38" s="151">
        <f t="shared" si="9"/>
        <v>2.7</v>
      </c>
      <c r="N38" s="151">
        <f>20</f>
        <v>20</v>
      </c>
      <c r="O38" s="151">
        <f t="shared" si="12"/>
        <v>0.54</v>
      </c>
      <c r="P38" s="151">
        <f t="shared" si="13"/>
        <v>3.24</v>
      </c>
      <c r="Q38" s="103"/>
      <c r="R38" s="105"/>
      <c r="S38" s="105"/>
      <c r="T38" s="105"/>
    </row>
    <row r="39" spans="1:20" ht="16.8" x14ac:dyDescent="0.25">
      <c r="A39" s="110"/>
      <c r="B39" s="101"/>
      <c r="C39" s="102"/>
      <c r="D39" s="103"/>
      <c r="E39" s="103"/>
      <c r="F39" s="103"/>
      <c r="G39" s="103"/>
      <c r="H39" s="103"/>
      <c r="I39" s="103"/>
      <c r="J39" s="103"/>
      <c r="K39" s="104"/>
      <c r="L39" s="103"/>
      <c r="M39" s="103"/>
      <c r="N39" s="103"/>
      <c r="O39" s="104"/>
      <c r="P39" s="103"/>
      <c r="Q39" s="103"/>
      <c r="R39" s="105"/>
      <c r="S39" s="105"/>
      <c r="T39" s="105"/>
    </row>
    <row r="40" spans="1:20" ht="16.8" x14ac:dyDescent="0.25">
      <c r="A40" s="110"/>
      <c r="B40" s="101"/>
      <c r="C40" s="102"/>
      <c r="D40" s="103"/>
      <c r="E40" s="103"/>
      <c r="F40" s="103"/>
      <c r="G40" s="103"/>
      <c r="H40" s="103"/>
      <c r="I40" s="103"/>
      <c r="J40" s="103"/>
      <c r="K40" s="104"/>
      <c r="L40" s="103"/>
      <c r="M40" s="103"/>
      <c r="N40" s="103"/>
      <c r="O40" s="104"/>
      <c r="P40" s="103"/>
      <c r="Q40" s="103"/>
      <c r="R40" s="105"/>
      <c r="S40" s="105"/>
      <c r="T40" s="105"/>
    </row>
    <row r="41" spans="1:20" ht="16.8" x14ac:dyDescent="0.25">
      <c r="A41" s="110"/>
      <c r="B41" s="101"/>
      <c r="C41" s="102"/>
      <c r="D41" s="103"/>
      <c r="E41" s="103"/>
      <c r="F41" s="103"/>
      <c r="G41" s="116"/>
      <c r="H41" s="103"/>
      <c r="I41" s="103"/>
      <c r="J41" s="103"/>
      <c r="K41" s="104"/>
      <c r="L41" s="103"/>
      <c r="M41" s="103"/>
      <c r="N41" s="103"/>
      <c r="O41" s="104"/>
      <c r="P41" s="103"/>
      <c r="Q41" s="103"/>
      <c r="R41" s="105"/>
      <c r="S41" s="105"/>
      <c r="T41" s="105"/>
    </row>
    <row r="42" spans="1:20" ht="16.8" x14ac:dyDescent="0.25">
      <c r="A42" s="110"/>
      <c r="B42" s="101"/>
      <c r="C42" s="102"/>
      <c r="D42" s="103"/>
      <c r="E42" s="103"/>
      <c r="F42" s="103"/>
      <c r="G42" s="116"/>
      <c r="H42" s="103"/>
      <c r="I42" s="103"/>
      <c r="J42" s="103"/>
      <c r="K42" s="104"/>
      <c r="L42" s="103"/>
      <c r="M42" s="103"/>
      <c r="N42" s="103"/>
      <c r="O42" s="104"/>
      <c r="P42" s="103"/>
      <c r="Q42" s="103"/>
      <c r="R42" s="105"/>
      <c r="S42" s="105"/>
      <c r="T42" s="105"/>
    </row>
    <row r="43" spans="1:20" ht="16.8" x14ac:dyDescent="0.25">
      <c r="A43" s="110"/>
      <c r="B43" s="101"/>
      <c r="C43" s="102"/>
      <c r="D43" s="103"/>
      <c r="E43" s="103"/>
      <c r="F43" s="103"/>
      <c r="G43" s="116"/>
      <c r="H43" s="103"/>
      <c r="I43" s="103"/>
      <c r="J43" s="103"/>
      <c r="K43" s="104"/>
      <c r="L43" s="103"/>
      <c r="M43" s="103"/>
      <c r="N43" s="103"/>
      <c r="O43" s="104"/>
      <c r="P43" s="103"/>
      <c r="Q43" s="103"/>
      <c r="R43" s="105"/>
      <c r="S43" s="105"/>
      <c r="T43" s="105"/>
    </row>
    <row r="44" spans="1:20" ht="16.8" x14ac:dyDescent="0.25">
      <c r="A44" s="110"/>
      <c r="B44" s="101"/>
      <c r="C44" s="102"/>
      <c r="D44" s="103"/>
      <c r="E44" s="103"/>
      <c r="F44" s="103"/>
      <c r="G44" s="116"/>
      <c r="H44" s="103"/>
      <c r="I44" s="103"/>
      <c r="J44" s="103"/>
      <c r="K44" s="104"/>
      <c r="L44" s="103"/>
      <c r="M44" s="103"/>
      <c r="N44" s="103"/>
      <c r="O44" s="104"/>
      <c r="P44" s="103"/>
      <c r="Q44" s="103"/>
      <c r="R44" s="105"/>
      <c r="S44" s="105"/>
      <c r="T44" s="105"/>
    </row>
    <row r="45" spans="1:20" ht="16.8" x14ac:dyDescent="0.25">
      <c r="A45" s="110"/>
      <c r="B45" s="101"/>
      <c r="C45" s="102"/>
      <c r="D45" s="103"/>
      <c r="E45" s="103"/>
      <c r="F45" s="103"/>
      <c r="G45" s="103"/>
      <c r="H45" s="103"/>
      <c r="I45" s="103"/>
      <c r="J45" s="103"/>
      <c r="K45" s="104"/>
      <c r="L45" s="103"/>
      <c r="M45" s="103"/>
      <c r="N45" s="103"/>
      <c r="O45" s="104"/>
      <c r="P45" s="103"/>
      <c r="Q45" s="103"/>
      <c r="R45" s="105"/>
      <c r="S45" s="105"/>
      <c r="T45" s="105"/>
    </row>
    <row r="46" spans="1:20" ht="16.8" x14ac:dyDescent="0.25">
      <c r="A46" s="110"/>
      <c r="B46" s="101"/>
      <c r="C46" s="102"/>
      <c r="D46" s="103"/>
      <c r="E46" s="103"/>
      <c r="F46" s="103"/>
      <c r="G46" s="103"/>
      <c r="H46" s="103"/>
      <c r="I46" s="103"/>
      <c r="J46" s="103"/>
      <c r="K46" s="104"/>
      <c r="L46" s="103"/>
      <c r="M46" s="103"/>
      <c r="N46" s="103"/>
      <c r="O46" s="104"/>
      <c r="P46" s="103"/>
      <c r="Q46" s="103"/>
      <c r="R46" s="105"/>
      <c r="S46" s="105"/>
      <c r="T46" s="105"/>
    </row>
    <row r="47" spans="1:20" ht="16.8" x14ac:dyDescent="0.25">
      <c r="A47" s="110"/>
      <c r="B47" s="101"/>
      <c r="C47" s="102"/>
      <c r="D47" s="103"/>
      <c r="E47" s="103"/>
      <c r="F47" s="103"/>
      <c r="G47" s="103"/>
      <c r="H47" s="103"/>
      <c r="I47" s="103"/>
      <c r="J47" s="103"/>
      <c r="K47" s="104"/>
      <c r="L47" s="103"/>
      <c r="M47" s="103"/>
      <c r="N47" s="103"/>
      <c r="O47" s="104"/>
      <c r="P47" s="103"/>
      <c r="Q47" s="103"/>
      <c r="R47" s="105"/>
      <c r="S47" s="105"/>
      <c r="T47" s="105"/>
    </row>
    <row r="48" spans="1:20" ht="16.8" x14ac:dyDescent="0.25">
      <c r="A48" s="110"/>
      <c r="B48" s="101"/>
      <c r="C48" s="102"/>
      <c r="D48" s="103"/>
      <c r="E48" s="103"/>
      <c r="F48" s="103"/>
      <c r="G48" s="103"/>
      <c r="H48" s="103"/>
      <c r="I48" s="103"/>
      <c r="J48" s="103"/>
      <c r="K48" s="104"/>
      <c r="L48" s="103"/>
      <c r="M48" s="103"/>
      <c r="N48" s="103"/>
      <c r="O48" s="104"/>
      <c r="P48" s="103"/>
      <c r="Q48" s="103"/>
      <c r="R48" s="105"/>
      <c r="S48" s="105"/>
      <c r="T48" s="105"/>
    </row>
    <row r="49" spans="1:20" ht="16.8" x14ac:dyDescent="0.25">
      <c r="A49" s="110"/>
      <c r="B49" s="101"/>
      <c r="C49" s="102"/>
      <c r="D49" s="103"/>
      <c r="E49" s="103"/>
      <c r="F49" s="103"/>
      <c r="G49" s="103"/>
      <c r="H49" s="103"/>
      <c r="I49" s="103"/>
      <c r="J49" s="103"/>
      <c r="K49" s="104"/>
      <c r="L49" s="103"/>
      <c r="M49" s="103"/>
      <c r="N49" s="103"/>
      <c r="O49" s="104"/>
      <c r="P49" s="103"/>
      <c r="Q49" s="103"/>
      <c r="R49" s="105"/>
      <c r="S49" s="105"/>
      <c r="T49" s="105"/>
    </row>
    <row r="50" spans="1:20" ht="16.8" x14ac:dyDescent="0.25">
      <c r="A50" s="110"/>
      <c r="B50" s="101"/>
      <c r="C50" s="102"/>
      <c r="D50" s="103"/>
      <c r="E50" s="103"/>
      <c r="F50" s="103"/>
      <c r="G50" s="103"/>
      <c r="H50" s="103"/>
      <c r="I50" s="103"/>
      <c r="J50" s="103"/>
      <c r="K50" s="104"/>
      <c r="L50" s="103"/>
      <c r="M50" s="103"/>
      <c r="N50" s="103"/>
      <c r="O50" s="104"/>
      <c r="P50" s="103"/>
      <c r="Q50" s="103"/>
      <c r="R50" s="105"/>
      <c r="S50" s="105"/>
      <c r="T50" s="105"/>
    </row>
    <row r="51" spans="1:20" ht="16.8" x14ac:dyDescent="0.25">
      <c r="A51" s="110"/>
      <c r="B51" s="101"/>
      <c r="C51" s="102"/>
      <c r="D51" s="103"/>
      <c r="E51" s="103"/>
      <c r="F51" s="103"/>
      <c r="G51" s="103"/>
      <c r="H51" s="103"/>
      <c r="I51" s="103"/>
      <c r="J51" s="103"/>
      <c r="K51" s="104"/>
      <c r="L51" s="103"/>
      <c r="M51" s="103"/>
      <c r="N51" s="103"/>
      <c r="O51" s="104"/>
      <c r="P51" s="103"/>
      <c r="Q51" s="103"/>
      <c r="R51" s="105"/>
      <c r="S51" s="105"/>
      <c r="T51" s="105"/>
    </row>
    <row r="52" spans="1:20" ht="16.8" x14ac:dyDescent="0.25">
      <c r="A52" s="110"/>
      <c r="B52" s="101"/>
      <c r="C52" s="102"/>
      <c r="D52" s="103"/>
      <c r="E52" s="103"/>
      <c r="F52" s="103"/>
      <c r="G52" s="103"/>
      <c r="H52" s="103"/>
      <c r="I52" s="103"/>
      <c r="J52" s="103"/>
      <c r="K52" s="104"/>
      <c r="L52" s="103"/>
      <c r="M52" s="103"/>
      <c r="N52" s="103"/>
      <c r="O52" s="104"/>
      <c r="P52" s="103"/>
      <c r="Q52" s="103"/>
      <c r="R52" s="105"/>
      <c r="S52" s="105"/>
      <c r="T52" s="105"/>
    </row>
    <row r="53" spans="1:20" ht="16.8" x14ac:dyDescent="0.25">
      <c r="A53" s="110"/>
      <c r="B53" s="101"/>
      <c r="C53" s="102"/>
      <c r="D53" s="103"/>
      <c r="E53" s="103"/>
      <c r="F53" s="103"/>
      <c r="G53" s="103"/>
      <c r="H53" s="103"/>
      <c r="I53" s="103"/>
      <c r="J53" s="103"/>
      <c r="K53" s="104"/>
      <c r="L53" s="103"/>
      <c r="M53" s="103"/>
      <c r="N53" s="103"/>
      <c r="O53" s="104"/>
      <c r="P53" s="103"/>
      <c r="Q53" s="103"/>
      <c r="R53" s="105"/>
      <c r="S53" s="105"/>
      <c r="T53" s="105"/>
    </row>
    <row r="54" spans="1:20" ht="16.8" x14ac:dyDescent="0.25">
      <c r="A54" s="110"/>
      <c r="B54" s="101"/>
      <c r="C54" s="102"/>
      <c r="D54" s="103"/>
      <c r="E54" s="103"/>
      <c r="F54" s="103"/>
      <c r="G54" s="103"/>
      <c r="H54" s="103"/>
      <c r="I54" s="103"/>
      <c r="J54" s="103"/>
      <c r="K54" s="104"/>
      <c r="L54" s="103"/>
      <c r="M54" s="103"/>
      <c r="N54" s="103"/>
      <c r="O54" s="104"/>
      <c r="P54" s="103"/>
      <c r="Q54" s="103"/>
      <c r="R54" s="105"/>
      <c r="S54" s="105"/>
      <c r="T54" s="105"/>
    </row>
    <row r="55" spans="1:20" ht="16.8" x14ac:dyDescent="0.25">
      <c r="A55" s="110"/>
      <c r="B55" s="101"/>
      <c r="C55" s="102"/>
      <c r="D55" s="103"/>
      <c r="E55" s="103"/>
      <c r="F55" s="103"/>
      <c r="G55" s="103"/>
      <c r="H55" s="103"/>
      <c r="I55" s="103"/>
      <c r="J55" s="103"/>
      <c r="K55" s="104"/>
      <c r="L55" s="103"/>
      <c r="M55" s="103"/>
      <c r="N55" s="103"/>
      <c r="O55" s="104"/>
      <c r="P55" s="103"/>
      <c r="Q55" s="103"/>
      <c r="R55" s="105"/>
      <c r="S55" s="105"/>
      <c r="T55" s="105"/>
    </row>
    <row r="56" spans="1:20" ht="16.8" x14ac:dyDescent="0.25">
      <c r="A56" s="110"/>
      <c r="B56" s="101"/>
      <c r="C56" s="102"/>
      <c r="D56" s="103"/>
      <c r="E56" s="103"/>
      <c r="F56" s="103"/>
      <c r="G56" s="103"/>
      <c r="H56" s="103"/>
      <c r="I56" s="103"/>
      <c r="J56" s="103"/>
      <c r="K56" s="104"/>
      <c r="L56" s="103"/>
      <c r="M56" s="103"/>
      <c r="N56" s="103"/>
      <c r="O56" s="104"/>
      <c r="P56" s="103"/>
      <c r="Q56" s="103"/>
      <c r="R56" s="105"/>
      <c r="S56" s="105"/>
      <c r="T56" s="105"/>
    </row>
    <row r="57" spans="1:20" ht="16.8" x14ac:dyDescent="0.25">
      <c r="A57" s="110"/>
      <c r="B57" s="101"/>
      <c r="C57" s="102"/>
      <c r="D57" s="103"/>
      <c r="E57" s="103"/>
      <c r="F57" s="103"/>
      <c r="G57" s="103"/>
      <c r="H57" s="103"/>
      <c r="I57" s="103"/>
      <c r="J57" s="103"/>
      <c r="K57" s="104"/>
      <c r="L57" s="103"/>
      <c r="M57" s="103"/>
      <c r="N57" s="103"/>
      <c r="O57" s="104"/>
      <c r="P57" s="103"/>
      <c r="Q57" s="103"/>
      <c r="R57" s="105"/>
      <c r="S57" s="105"/>
      <c r="T57" s="105"/>
    </row>
    <row r="58" spans="1:20" ht="16.8" x14ac:dyDescent="0.25">
      <c r="A58" s="110"/>
      <c r="B58" s="101"/>
      <c r="C58" s="102"/>
      <c r="D58" s="103"/>
      <c r="E58" s="103"/>
      <c r="F58" s="103"/>
      <c r="G58" s="103"/>
      <c r="H58" s="103"/>
      <c r="I58" s="103"/>
      <c r="J58" s="103"/>
      <c r="K58" s="104"/>
      <c r="L58" s="103"/>
      <c r="M58" s="103"/>
      <c r="N58" s="103"/>
      <c r="O58" s="104"/>
      <c r="P58" s="103"/>
      <c r="Q58" s="103"/>
      <c r="R58" s="105"/>
      <c r="S58" s="105"/>
      <c r="T58" s="105"/>
    </row>
    <row r="59" spans="1:20" ht="16.8" x14ac:dyDescent="0.25">
      <c r="A59" s="110"/>
      <c r="B59" s="101"/>
      <c r="C59" s="102"/>
      <c r="D59" s="103"/>
      <c r="E59" s="103"/>
      <c r="F59" s="103"/>
      <c r="G59" s="103"/>
      <c r="H59" s="103"/>
      <c r="I59" s="103"/>
      <c r="J59" s="103"/>
      <c r="K59" s="104"/>
      <c r="L59" s="103"/>
      <c r="M59" s="103"/>
      <c r="N59" s="103"/>
      <c r="O59" s="104"/>
      <c r="P59" s="103"/>
      <c r="Q59" s="103"/>
      <c r="R59" s="105"/>
      <c r="S59" s="105"/>
      <c r="T59" s="105"/>
    </row>
    <row r="60" spans="1:20" ht="16.8" x14ac:dyDescent="0.25">
      <c r="A60" s="110"/>
      <c r="B60" s="101"/>
      <c r="C60" s="102"/>
      <c r="D60" s="103"/>
      <c r="E60" s="103"/>
      <c r="F60" s="103"/>
      <c r="G60" s="103"/>
      <c r="H60" s="103"/>
      <c r="I60" s="103"/>
      <c r="J60" s="103"/>
      <c r="K60" s="104"/>
      <c r="L60" s="103"/>
      <c r="M60" s="103"/>
      <c r="N60" s="103"/>
      <c r="O60" s="104"/>
      <c r="P60" s="103"/>
      <c r="Q60" s="103"/>
      <c r="R60" s="105"/>
      <c r="S60" s="105"/>
      <c r="T60" s="105"/>
    </row>
    <row r="61" spans="1:20" ht="16.8" x14ac:dyDescent="0.25">
      <c r="A61" s="110"/>
      <c r="B61" s="101"/>
      <c r="C61" s="102"/>
      <c r="D61" s="103"/>
      <c r="E61" s="103"/>
      <c r="F61" s="103"/>
      <c r="G61" s="103"/>
      <c r="H61" s="103"/>
      <c r="I61" s="103"/>
      <c r="J61" s="103"/>
      <c r="K61" s="104"/>
      <c r="L61" s="103"/>
      <c r="M61" s="103"/>
      <c r="N61" s="103"/>
      <c r="O61" s="104"/>
      <c r="P61" s="103"/>
      <c r="Q61" s="103"/>
      <c r="R61" s="105"/>
      <c r="S61" s="105"/>
      <c r="T61" s="105"/>
    </row>
    <row r="62" spans="1:20" ht="16.8" x14ac:dyDescent="0.25">
      <c r="A62" s="110"/>
      <c r="B62" s="101"/>
      <c r="C62" s="102"/>
      <c r="D62" s="103"/>
      <c r="E62" s="103"/>
      <c r="F62" s="103"/>
      <c r="G62" s="103"/>
      <c r="H62" s="103"/>
      <c r="I62" s="103"/>
      <c r="J62" s="103"/>
      <c r="K62" s="104"/>
      <c r="L62" s="103"/>
      <c r="M62" s="103"/>
      <c r="N62" s="103"/>
      <c r="O62" s="104"/>
      <c r="P62" s="103"/>
      <c r="Q62" s="103"/>
      <c r="R62" s="105"/>
      <c r="S62" s="105"/>
      <c r="T62" s="105"/>
    </row>
    <row r="63" spans="1:20" ht="16.8" x14ac:dyDescent="0.25">
      <c r="A63" s="110"/>
      <c r="B63" s="101"/>
      <c r="C63" s="102"/>
      <c r="D63" s="103"/>
      <c r="E63" s="103"/>
      <c r="F63" s="103"/>
      <c r="G63" s="103"/>
      <c r="H63" s="103"/>
      <c r="I63" s="103"/>
      <c r="J63" s="103"/>
      <c r="K63" s="104"/>
      <c r="L63" s="103"/>
      <c r="M63" s="103"/>
      <c r="N63" s="103"/>
      <c r="O63" s="104"/>
      <c r="P63" s="103"/>
      <c r="Q63" s="103"/>
      <c r="R63" s="105"/>
      <c r="S63" s="105"/>
      <c r="T63" s="105"/>
    </row>
    <row r="64" spans="1:20" ht="16.8" x14ac:dyDescent="0.25">
      <c r="A64" s="110"/>
      <c r="B64" s="101"/>
      <c r="C64" s="102"/>
      <c r="D64" s="103"/>
      <c r="E64" s="103"/>
      <c r="F64" s="103"/>
      <c r="G64" s="103"/>
      <c r="H64" s="103"/>
      <c r="I64" s="103"/>
      <c r="J64" s="103"/>
      <c r="K64" s="104"/>
      <c r="L64" s="103"/>
      <c r="M64" s="103"/>
      <c r="N64" s="103"/>
      <c r="O64" s="104"/>
      <c r="P64" s="103"/>
      <c r="Q64" s="103"/>
      <c r="R64" s="105"/>
      <c r="S64" s="105"/>
      <c r="T64" s="105"/>
    </row>
    <row r="65" spans="1:20" ht="16.8" x14ac:dyDescent="0.25">
      <c r="A65" s="110"/>
      <c r="B65" s="101"/>
      <c r="C65" s="102"/>
      <c r="D65" s="103"/>
      <c r="E65" s="103"/>
      <c r="F65" s="103"/>
      <c r="G65" s="103"/>
      <c r="H65" s="103"/>
      <c r="I65" s="103"/>
      <c r="J65" s="103"/>
      <c r="K65" s="104"/>
      <c r="L65" s="103"/>
      <c r="M65" s="103"/>
      <c r="N65" s="103"/>
      <c r="O65" s="104"/>
      <c r="P65" s="103"/>
      <c r="Q65" s="103"/>
      <c r="R65" s="105"/>
      <c r="S65" s="105"/>
      <c r="T65" s="105"/>
    </row>
    <row r="66" spans="1:20" ht="16.8" x14ac:dyDescent="0.25">
      <c r="A66" s="110"/>
      <c r="B66" s="101"/>
      <c r="C66" s="102"/>
      <c r="D66" s="103"/>
      <c r="E66" s="103"/>
      <c r="F66" s="103"/>
      <c r="G66" s="103"/>
      <c r="H66" s="103"/>
      <c r="I66" s="103"/>
      <c r="J66" s="103"/>
      <c r="K66" s="104"/>
      <c r="L66" s="103"/>
      <c r="M66" s="103"/>
      <c r="N66" s="103"/>
      <c r="O66" s="104"/>
      <c r="P66" s="103"/>
      <c r="Q66" s="103"/>
      <c r="R66" s="105"/>
      <c r="S66" s="105"/>
      <c r="T66" s="105"/>
    </row>
    <row r="67" spans="1:20" ht="16.8" x14ac:dyDescent="0.25">
      <c r="A67" s="110"/>
      <c r="B67" s="101"/>
      <c r="C67" s="102"/>
      <c r="D67" s="103"/>
      <c r="E67" s="103"/>
      <c r="F67" s="103"/>
      <c r="G67" s="103"/>
      <c r="H67" s="103"/>
      <c r="I67" s="103"/>
      <c r="J67" s="103"/>
      <c r="K67" s="104"/>
      <c r="L67" s="103"/>
      <c r="M67" s="103"/>
      <c r="N67" s="103"/>
      <c r="O67" s="104"/>
      <c r="P67" s="103"/>
      <c r="Q67" s="103"/>
      <c r="R67" s="105"/>
      <c r="S67" s="105"/>
      <c r="T67" s="105"/>
    </row>
    <row r="68" spans="1:20" ht="16.8" x14ac:dyDescent="0.25">
      <c r="A68" s="110"/>
      <c r="B68" s="101"/>
      <c r="C68" s="102"/>
      <c r="D68" s="103"/>
      <c r="E68" s="103"/>
      <c r="F68" s="103"/>
      <c r="G68" s="103"/>
      <c r="H68" s="103"/>
      <c r="I68" s="103"/>
      <c r="J68" s="103"/>
      <c r="K68" s="104"/>
      <c r="L68" s="103"/>
      <c r="M68" s="103"/>
      <c r="N68" s="103"/>
      <c r="O68" s="104"/>
      <c r="P68" s="103"/>
      <c r="Q68" s="103"/>
      <c r="R68" s="105"/>
      <c r="S68" s="105"/>
      <c r="T68" s="105"/>
    </row>
    <row r="69" spans="1:20" ht="16.8" x14ac:dyDescent="0.25">
      <c r="A69" s="110"/>
      <c r="B69" s="101"/>
      <c r="C69" s="102"/>
      <c r="D69" s="103"/>
      <c r="E69" s="103"/>
      <c r="F69" s="103"/>
      <c r="G69" s="103"/>
      <c r="H69" s="103"/>
      <c r="I69" s="103"/>
      <c r="J69" s="103"/>
      <c r="K69" s="104"/>
      <c r="L69" s="103"/>
      <c r="M69" s="103"/>
      <c r="N69" s="103"/>
      <c r="O69" s="104"/>
      <c r="P69" s="103"/>
      <c r="Q69" s="103"/>
      <c r="R69" s="105"/>
      <c r="S69" s="105"/>
      <c r="T69" s="105"/>
    </row>
    <row r="70" spans="1:20" ht="16.8" x14ac:dyDescent="0.25">
      <c r="A70" s="110"/>
      <c r="B70" s="101"/>
      <c r="C70" s="102"/>
      <c r="D70" s="103"/>
      <c r="E70" s="103"/>
      <c r="F70" s="103"/>
      <c r="G70" s="103"/>
      <c r="H70" s="103"/>
      <c r="I70" s="103"/>
      <c r="J70" s="103"/>
      <c r="K70" s="104"/>
      <c r="L70" s="103"/>
      <c r="M70" s="103"/>
      <c r="N70" s="103"/>
      <c r="O70" s="104"/>
      <c r="P70" s="103"/>
      <c r="Q70" s="103"/>
      <c r="R70" s="105"/>
      <c r="S70" s="105"/>
      <c r="T70" s="105"/>
    </row>
    <row r="71" spans="1:20" ht="16.8" x14ac:dyDescent="0.25">
      <c r="A71" s="110"/>
      <c r="B71" s="101"/>
      <c r="C71" s="102"/>
      <c r="D71" s="103"/>
      <c r="E71" s="103"/>
      <c r="F71" s="103"/>
      <c r="G71" s="103"/>
      <c r="H71" s="103"/>
      <c r="I71" s="103"/>
      <c r="J71" s="103"/>
      <c r="K71" s="104"/>
      <c r="L71" s="103"/>
      <c r="M71" s="103"/>
      <c r="N71" s="103"/>
      <c r="O71" s="104"/>
      <c r="P71" s="103"/>
      <c r="Q71" s="103"/>
      <c r="R71" s="105"/>
      <c r="S71" s="105"/>
      <c r="T71" s="105"/>
    </row>
    <row r="72" spans="1:20" ht="16.8" x14ac:dyDescent="0.25">
      <c r="A72" s="110"/>
      <c r="B72" s="101"/>
      <c r="C72" s="102"/>
      <c r="D72" s="103"/>
      <c r="E72" s="103"/>
      <c r="F72" s="103"/>
      <c r="G72" s="103"/>
      <c r="H72" s="103"/>
      <c r="I72" s="103"/>
      <c r="J72" s="103"/>
      <c r="K72" s="104"/>
      <c r="L72" s="103"/>
      <c r="M72" s="103"/>
      <c r="N72" s="103"/>
      <c r="O72" s="104"/>
      <c r="P72" s="103"/>
      <c r="Q72" s="103"/>
      <c r="R72" s="105"/>
      <c r="S72" s="105"/>
      <c r="T72" s="105"/>
    </row>
    <row r="73" spans="1:20" ht="16.8" x14ac:dyDescent="0.25">
      <c r="A73" s="110"/>
      <c r="B73" s="101"/>
      <c r="C73" s="102"/>
      <c r="D73" s="103"/>
      <c r="E73" s="103"/>
      <c r="F73" s="103"/>
      <c r="G73" s="103"/>
      <c r="H73" s="103"/>
      <c r="I73" s="103"/>
      <c r="J73" s="103"/>
      <c r="K73" s="104"/>
      <c r="L73" s="103"/>
      <c r="M73" s="103"/>
      <c r="N73" s="103"/>
      <c r="O73" s="104"/>
      <c r="P73" s="103"/>
      <c r="Q73" s="103"/>
      <c r="R73" s="105"/>
      <c r="S73" s="105"/>
      <c r="T73" s="105"/>
    </row>
    <row r="74" spans="1:20" ht="16.8" x14ac:dyDescent="0.25">
      <c r="A74" s="110"/>
      <c r="B74" s="101"/>
      <c r="C74" s="102"/>
      <c r="D74" s="103"/>
      <c r="E74" s="103"/>
      <c r="F74" s="103"/>
      <c r="G74" s="103"/>
      <c r="H74" s="103"/>
      <c r="I74" s="103"/>
      <c r="J74" s="103"/>
      <c r="K74" s="104"/>
      <c r="L74" s="103"/>
      <c r="M74" s="103"/>
      <c r="N74" s="103"/>
      <c r="O74" s="104"/>
      <c r="P74" s="103"/>
      <c r="Q74" s="103"/>
      <c r="R74" s="105"/>
      <c r="S74" s="105"/>
      <c r="T74" s="105"/>
    </row>
    <row r="75" spans="1:20" ht="16.8" x14ac:dyDescent="0.25">
      <c r="A75" s="110"/>
      <c r="B75" s="101"/>
      <c r="C75" s="102"/>
      <c r="D75" s="103"/>
      <c r="E75" s="103"/>
      <c r="F75" s="103"/>
      <c r="G75" s="103"/>
      <c r="H75" s="103"/>
      <c r="I75" s="103"/>
      <c r="J75" s="103"/>
      <c r="K75" s="104"/>
      <c r="L75" s="103"/>
      <c r="M75" s="103"/>
      <c r="N75" s="103"/>
      <c r="O75" s="104"/>
      <c r="P75" s="103"/>
      <c r="Q75" s="103"/>
      <c r="R75" s="105"/>
      <c r="S75" s="105"/>
      <c r="T75" s="105"/>
    </row>
    <row r="76" spans="1:20" ht="16.8" x14ac:dyDescent="0.25">
      <c r="A76" s="110"/>
      <c r="B76" s="101"/>
      <c r="C76" s="102"/>
      <c r="D76" s="103"/>
      <c r="E76" s="103"/>
      <c r="F76" s="103"/>
      <c r="G76" s="103"/>
      <c r="H76" s="103"/>
      <c r="I76" s="103"/>
      <c r="J76" s="103"/>
      <c r="K76" s="104"/>
      <c r="L76" s="103"/>
      <c r="M76" s="103"/>
      <c r="N76" s="103"/>
      <c r="O76" s="104"/>
      <c r="P76" s="103"/>
      <c r="Q76" s="103"/>
      <c r="R76" s="105"/>
      <c r="S76" s="105"/>
      <c r="T76" s="105"/>
    </row>
    <row r="77" spans="1:20" ht="16.8" x14ac:dyDescent="0.25">
      <c r="A77" s="110"/>
      <c r="B77" s="101"/>
      <c r="C77" s="102"/>
      <c r="D77" s="103"/>
      <c r="E77" s="103"/>
      <c r="F77" s="103"/>
      <c r="G77" s="103"/>
      <c r="H77" s="103"/>
      <c r="I77" s="103"/>
      <c r="J77" s="103"/>
      <c r="K77" s="104"/>
      <c r="L77" s="103"/>
      <c r="M77" s="103"/>
      <c r="N77" s="103"/>
      <c r="O77" s="104"/>
      <c r="P77" s="103"/>
      <c r="Q77" s="103"/>
      <c r="R77" s="105"/>
      <c r="S77" s="105"/>
      <c r="T77" s="105"/>
    </row>
    <row r="78" spans="1:20" ht="16.8" x14ac:dyDescent="0.25">
      <c r="A78" s="110"/>
      <c r="B78" s="101"/>
      <c r="C78" s="102"/>
      <c r="D78" s="103"/>
      <c r="E78" s="103"/>
      <c r="F78" s="103"/>
      <c r="G78" s="103"/>
      <c r="H78" s="103"/>
      <c r="I78" s="103"/>
      <c r="J78" s="103"/>
      <c r="K78" s="104"/>
      <c r="L78" s="103"/>
      <c r="M78" s="103"/>
      <c r="N78" s="103"/>
      <c r="O78" s="104"/>
      <c r="P78" s="103"/>
      <c r="Q78" s="103"/>
      <c r="R78" s="105"/>
      <c r="S78" s="105"/>
      <c r="T78" s="105"/>
    </row>
    <row r="79" spans="1:20" ht="16.8" x14ac:dyDescent="0.25">
      <c r="A79" s="110"/>
      <c r="B79" s="101"/>
      <c r="C79" s="102"/>
      <c r="D79" s="103"/>
      <c r="E79" s="103"/>
      <c r="F79" s="103"/>
      <c r="G79" s="103"/>
      <c r="H79" s="103"/>
      <c r="I79" s="103"/>
      <c r="J79" s="103"/>
      <c r="K79" s="104"/>
      <c r="L79" s="103"/>
      <c r="M79" s="103"/>
      <c r="N79" s="103"/>
      <c r="O79" s="104"/>
      <c r="P79" s="103"/>
      <c r="Q79" s="103"/>
      <c r="R79" s="105"/>
      <c r="S79" s="105"/>
      <c r="T79" s="105"/>
    </row>
    <row r="80" spans="1:20" ht="16.8" x14ac:dyDescent="0.25">
      <c r="A80" s="110"/>
      <c r="B80" s="101"/>
      <c r="C80" s="102"/>
      <c r="D80" s="103"/>
      <c r="E80" s="103"/>
      <c r="F80" s="103"/>
      <c r="G80" s="103"/>
      <c r="H80" s="103"/>
      <c r="I80" s="103"/>
      <c r="J80" s="103"/>
      <c r="K80" s="104"/>
      <c r="L80" s="103"/>
      <c r="M80" s="103"/>
      <c r="N80" s="103"/>
      <c r="O80" s="104"/>
      <c r="P80" s="103"/>
      <c r="Q80" s="103"/>
      <c r="R80" s="105"/>
      <c r="S80" s="105"/>
      <c r="T80" s="105"/>
    </row>
    <row r="81" spans="1:20" ht="16.8" x14ac:dyDescent="0.25">
      <c r="A81" s="110"/>
      <c r="B81" s="101"/>
      <c r="C81" s="102"/>
      <c r="D81" s="103"/>
      <c r="E81" s="103"/>
      <c r="F81" s="103"/>
      <c r="G81" s="103"/>
      <c r="H81" s="103"/>
      <c r="I81" s="103"/>
      <c r="J81" s="103"/>
      <c r="K81" s="104"/>
      <c r="L81" s="103"/>
      <c r="M81" s="103"/>
      <c r="N81" s="103"/>
      <c r="O81" s="104"/>
      <c r="P81" s="103"/>
      <c r="Q81" s="103"/>
      <c r="R81" s="105"/>
      <c r="S81" s="105"/>
      <c r="T81" s="105"/>
    </row>
    <row r="82" spans="1:20" ht="16.8" x14ac:dyDescent="0.25">
      <c r="A82" s="110"/>
      <c r="B82" s="101"/>
      <c r="C82" s="102"/>
      <c r="D82" s="103"/>
      <c r="E82" s="103"/>
      <c r="F82" s="103"/>
      <c r="G82" s="103"/>
      <c r="H82" s="103"/>
      <c r="I82" s="103"/>
      <c r="J82" s="103"/>
      <c r="K82" s="104"/>
      <c r="L82" s="103"/>
      <c r="M82" s="103"/>
      <c r="N82" s="103"/>
      <c r="O82" s="104"/>
      <c r="P82" s="103"/>
      <c r="Q82" s="103"/>
      <c r="R82" s="105"/>
      <c r="S82" s="105"/>
      <c r="T82" s="105"/>
    </row>
    <row r="83" spans="1:20" ht="16.8" x14ac:dyDescent="0.25">
      <c r="A83" s="110"/>
      <c r="B83" s="101"/>
      <c r="C83" s="102"/>
      <c r="D83" s="103"/>
      <c r="E83" s="103"/>
      <c r="F83" s="103"/>
      <c r="G83" s="103"/>
      <c r="H83" s="103"/>
      <c r="I83" s="103"/>
      <c r="J83" s="103"/>
      <c r="K83" s="104"/>
      <c r="L83" s="103"/>
      <c r="M83" s="103"/>
      <c r="N83" s="103"/>
      <c r="O83" s="104"/>
      <c r="P83" s="103"/>
      <c r="Q83" s="103"/>
      <c r="R83" s="105"/>
      <c r="S83" s="105"/>
      <c r="T83" s="105"/>
    </row>
    <row r="84" spans="1:20" ht="16.8" x14ac:dyDescent="0.25">
      <c r="A84" s="110"/>
      <c r="B84" s="101"/>
      <c r="C84" s="102"/>
      <c r="D84" s="103"/>
      <c r="E84" s="103"/>
      <c r="F84" s="103"/>
      <c r="G84" s="103"/>
      <c r="H84" s="103"/>
      <c r="I84" s="103"/>
      <c r="J84" s="103"/>
      <c r="K84" s="104"/>
      <c r="L84" s="103"/>
      <c r="M84" s="103"/>
      <c r="N84" s="103"/>
      <c r="O84" s="104"/>
      <c r="P84" s="103"/>
      <c r="Q84" s="103"/>
      <c r="R84" s="105"/>
      <c r="S84" s="105"/>
      <c r="T84" s="105"/>
    </row>
    <row r="85" spans="1:20" ht="16.8" x14ac:dyDescent="0.25">
      <c r="A85" s="110"/>
      <c r="B85" s="101"/>
      <c r="C85" s="102"/>
      <c r="D85" s="103"/>
      <c r="E85" s="103"/>
      <c r="F85" s="103"/>
      <c r="G85" s="103"/>
      <c r="H85" s="103"/>
      <c r="I85" s="103"/>
      <c r="J85" s="103"/>
      <c r="K85" s="104"/>
      <c r="L85" s="103"/>
      <c r="M85" s="103"/>
      <c r="N85" s="103"/>
      <c r="O85" s="104"/>
      <c r="P85" s="103"/>
      <c r="Q85" s="103"/>
      <c r="R85" s="105"/>
      <c r="S85" s="105"/>
      <c r="T85" s="105"/>
    </row>
    <row r="86" spans="1:20" ht="16.8" x14ac:dyDescent="0.25">
      <c r="A86" s="110"/>
      <c r="B86" s="101"/>
      <c r="C86" s="102"/>
      <c r="D86" s="103"/>
      <c r="E86" s="103"/>
      <c r="F86" s="103"/>
      <c r="G86" s="103"/>
      <c r="H86" s="103"/>
      <c r="I86" s="103"/>
      <c r="J86" s="103"/>
      <c r="K86" s="104"/>
      <c r="L86" s="103"/>
      <c r="M86" s="103"/>
      <c r="N86" s="103"/>
      <c r="O86" s="104"/>
      <c r="P86" s="103"/>
      <c r="Q86" s="103"/>
      <c r="R86" s="105"/>
      <c r="S86" s="105"/>
      <c r="T86" s="105"/>
    </row>
    <row r="87" spans="1:20" ht="16.8" x14ac:dyDescent="0.25">
      <c r="A87" s="110"/>
      <c r="B87" s="101"/>
      <c r="C87" s="102"/>
      <c r="D87" s="103"/>
      <c r="E87" s="103"/>
      <c r="F87" s="103"/>
      <c r="G87" s="103"/>
      <c r="H87" s="103"/>
      <c r="I87" s="103"/>
      <c r="J87" s="103"/>
      <c r="K87" s="104"/>
      <c r="L87" s="103"/>
      <c r="M87" s="103"/>
      <c r="N87" s="103"/>
      <c r="O87" s="104"/>
      <c r="P87" s="103"/>
      <c r="Q87" s="103"/>
      <c r="R87" s="105"/>
      <c r="S87" s="105"/>
      <c r="T87" s="105"/>
    </row>
    <row r="88" spans="1:20" ht="16.8" x14ac:dyDescent="0.25">
      <c r="A88" s="110"/>
      <c r="B88" s="101"/>
      <c r="C88" s="102"/>
      <c r="D88" s="103"/>
      <c r="E88" s="103"/>
      <c r="F88" s="103"/>
      <c r="G88" s="103"/>
      <c r="H88" s="103"/>
      <c r="I88" s="103"/>
      <c r="J88" s="103"/>
      <c r="K88" s="104"/>
      <c r="L88" s="103"/>
      <c r="M88" s="103"/>
      <c r="N88" s="103"/>
      <c r="O88" s="104"/>
      <c r="P88" s="103"/>
      <c r="Q88" s="103"/>
      <c r="R88" s="105"/>
      <c r="S88" s="105"/>
      <c r="T88" s="105"/>
    </row>
    <row r="89" spans="1:20" ht="16.8" x14ac:dyDescent="0.25">
      <c r="A89" s="110"/>
      <c r="B89" s="101"/>
      <c r="C89" s="102"/>
      <c r="D89" s="103"/>
      <c r="E89" s="103"/>
      <c r="F89" s="103"/>
      <c r="G89" s="103"/>
      <c r="H89" s="103"/>
      <c r="I89" s="103"/>
      <c r="J89" s="103"/>
      <c r="K89" s="104"/>
      <c r="L89" s="103"/>
      <c r="M89" s="103"/>
      <c r="N89" s="103"/>
      <c r="O89" s="104"/>
      <c r="P89" s="103"/>
      <c r="Q89" s="103"/>
      <c r="R89" s="105"/>
      <c r="S89" s="105"/>
      <c r="T89" s="105"/>
    </row>
    <row r="90" spans="1:20" ht="16.8" x14ac:dyDescent="0.25">
      <c r="A90" s="110"/>
      <c r="B90" s="101"/>
      <c r="C90" s="102"/>
      <c r="D90" s="103"/>
      <c r="E90" s="103"/>
      <c r="F90" s="103"/>
      <c r="G90" s="103"/>
      <c r="H90" s="103"/>
      <c r="I90" s="103"/>
      <c r="J90" s="103"/>
      <c r="K90" s="104"/>
      <c r="L90" s="103"/>
      <c r="M90" s="103"/>
      <c r="N90" s="103"/>
      <c r="O90" s="104"/>
      <c r="P90" s="103"/>
      <c r="Q90" s="103"/>
      <c r="R90" s="105"/>
      <c r="S90" s="105"/>
      <c r="T90" s="105"/>
    </row>
    <row r="91" spans="1:20" ht="16.8" x14ac:dyDescent="0.25">
      <c r="A91" s="110"/>
      <c r="B91" s="101"/>
      <c r="C91" s="102"/>
      <c r="D91" s="103"/>
      <c r="E91" s="103"/>
      <c r="F91" s="103"/>
      <c r="G91" s="103"/>
      <c r="H91" s="103"/>
      <c r="I91" s="103"/>
      <c r="J91" s="103"/>
      <c r="K91" s="104"/>
      <c r="L91" s="103"/>
      <c r="M91" s="103"/>
      <c r="N91" s="103"/>
      <c r="O91" s="104"/>
      <c r="P91" s="103"/>
      <c r="Q91" s="103"/>
      <c r="R91" s="105"/>
      <c r="S91" s="105"/>
      <c r="T91" s="105"/>
    </row>
    <row r="92" spans="1:20" ht="16.8" x14ac:dyDescent="0.25">
      <c r="A92" s="110"/>
      <c r="B92" s="101"/>
      <c r="C92" s="102"/>
      <c r="D92" s="103"/>
      <c r="E92" s="103"/>
      <c r="F92" s="103"/>
      <c r="G92" s="103"/>
      <c r="H92" s="103"/>
      <c r="I92" s="103"/>
      <c r="J92" s="103"/>
      <c r="K92" s="104"/>
      <c r="L92" s="103"/>
      <c r="M92" s="103"/>
      <c r="N92" s="103"/>
      <c r="O92" s="104"/>
      <c r="P92" s="103"/>
      <c r="Q92" s="103"/>
      <c r="R92" s="105"/>
      <c r="S92" s="105"/>
      <c r="T92" s="105"/>
    </row>
    <row r="93" spans="1:20" ht="16.8" x14ac:dyDescent="0.25">
      <c r="A93" s="110"/>
      <c r="B93" s="101"/>
      <c r="C93" s="102"/>
      <c r="D93" s="103"/>
      <c r="E93" s="103"/>
      <c r="F93" s="103"/>
      <c r="G93" s="103"/>
      <c r="H93" s="103"/>
      <c r="I93" s="103"/>
      <c r="J93" s="103"/>
      <c r="K93" s="104"/>
      <c r="L93" s="103"/>
      <c r="M93" s="103"/>
      <c r="N93" s="103"/>
      <c r="O93" s="104"/>
      <c r="P93" s="103"/>
      <c r="Q93" s="103"/>
      <c r="R93" s="105"/>
      <c r="S93" s="105"/>
      <c r="T93" s="105"/>
    </row>
    <row r="94" spans="1:20" ht="16.8" x14ac:dyDescent="0.25">
      <c r="A94" s="110"/>
      <c r="B94" s="101"/>
      <c r="C94" s="102"/>
      <c r="D94" s="103"/>
      <c r="E94" s="103"/>
      <c r="F94" s="103"/>
      <c r="G94" s="103"/>
      <c r="H94" s="103"/>
      <c r="I94" s="103"/>
      <c r="J94" s="103"/>
      <c r="K94" s="104"/>
      <c r="L94" s="103"/>
      <c r="M94" s="103"/>
      <c r="N94" s="103"/>
      <c r="O94" s="104"/>
      <c r="P94" s="103"/>
      <c r="Q94" s="103"/>
      <c r="R94" s="105"/>
      <c r="S94" s="105"/>
      <c r="T94" s="105"/>
    </row>
    <row r="95" spans="1:20" ht="16.8" x14ac:dyDescent="0.25">
      <c r="A95" s="110"/>
      <c r="B95" s="101"/>
      <c r="C95" s="102"/>
      <c r="D95" s="103"/>
      <c r="E95" s="103"/>
      <c r="F95" s="103"/>
      <c r="G95" s="103"/>
      <c r="H95" s="103"/>
      <c r="I95" s="103"/>
      <c r="J95" s="103"/>
      <c r="K95" s="104"/>
      <c r="L95" s="103"/>
      <c r="M95" s="103"/>
      <c r="N95" s="103"/>
      <c r="O95" s="104"/>
      <c r="P95" s="103"/>
      <c r="Q95" s="103"/>
      <c r="R95" s="105"/>
      <c r="S95" s="105"/>
      <c r="T95" s="105"/>
    </row>
    <row r="96" spans="1:20" ht="16.8" x14ac:dyDescent="0.25">
      <c r="A96" s="110"/>
      <c r="B96" s="101"/>
      <c r="C96" s="102"/>
      <c r="D96" s="103"/>
      <c r="E96" s="103"/>
      <c r="F96" s="103"/>
      <c r="G96" s="103"/>
      <c r="H96" s="103"/>
      <c r="I96" s="103"/>
      <c r="J96" s="103"/>
      <c r="K96" s="104"/>
      <c r="L96" s="103"/>
      <c r="M96" s="103"/>
      <c r="N96" s="103"/>
      <c r="O96" s="104"/>
      <c r="P96" s="103"/>
      <c r="Q96" s="103"/>
      <c r="R96" s="105"/>
      <c r="S96" s="105"/>
      <c r="T96" s="105"/>
    </row>
    <row r="97" spans="1:20" ht="16.8" x14ac:dyDescent="0.25">
      <c r="A97" s="110"/>
      <c r="B97" s="101"/>
      <c r="C97" s="102"/>
      <c r="D97" s="103"/>
      <c r="E97" s="103"/>
      <c r="F97" s="103"/>
      <c r="G97" s="103"/>
      <c r="H97" s="103"/>
      <c r="I97" s="103"/>
      <c r="J97" s="103"/>
      <c r="K97" s="104"/>
      <c r="L97" s="103"/>
      <c r="M97" s="103"/>
      <c r="N97" s="103"/>
      <c r="O97" s="104"/>
      <c r="P97" s="103"/>
      <c r="Q97" s="103"/>
      <c r="R97" s="105"/>
      <c r="S97" s="105"/>
      <c r="T97" s="105"/>
    </row>
    <row r="98" spans="1:20" ht="16.8" x14ac:dyDescent="0.25">
      <c r="A98" s="110"/>
      <c r="B98" s="101"/>
      <c r="C98" s="102"/>
      <c r="D98" s="103"/>
      <c r="E98" s="103"/>
      <c r="F98" s="103"/>
      <c r="G98" s="103"/>
      <c r="H98" s="103"/>
      <c r="I98" s="103"/>
      <c r="J98" s="103"/>
      <c r="K98" s="104"/>
      <c r="L98" s="103"/>
      <c r="M98" s="103"/>
      <c r="N98" s="103"/>
      <c r="O98" s="104"/>
      <c r="P98" s="103"/>
      <c r="Q98" s="103"/>
      <c r="R98" s="105"/>
      <c r="S98" s="105"/>
      <c r="T98" s="105"/>
    </row>
    <row r="99" spans="1:20" ht="16.8" x14ac:dyDescent="0.25">
      <c r="A99" s="110"/>
      <c r="B99" s="101"/>
      <c r="C99" s="102"/>
      <c r="D99" s="103"/>
      <c r="E99" s="103"/>
      <c r="F99" s="103"/>
      <c r="G99" s="103"/>
      <c r="H99" s="103"/>
      <c r="I99" s="103"/>
      <c r="J99" s="103"/>
      <c r="K99" s="104"/>
      <c r="L99" s="103"/>
      <c r="M99" s="103"/>
      <c r="N99" s="103"/>
      <c r="O99" s="104"/>
      <c r="P99" s="103"/>
      <c r="Q99" s="103"/>
      <c r="R99" s="105"/>
      <c r="S99" s="105"/>
      <c r="T99" s="105"/>
    </row>
    <row r="100" spans="1:20" ht="16.8" x14ac:dyDescent="0.25">
      <c r="A100" s="110"/>
      <c r="B100" s="101"/>
      <c r="C100" s="102"/>
      <c r="D100" s="103"/>
      <c r="E100" s="103"/>
      <c r="F100" s="103"/>
      <c r="G100" s="103"/>
      <c r="H100" s="103"/>
      <c r="I100" s="103"/>
      <c r="J100" s="103"/>
      <c r="K100" s="104"/>
      <c r="L100" s="103"/>
      <c r="M100" s="103"/>
      <c r="N100" s="103"/>
      <c r="O100" s="104"/>
      <c r="P100" s="103"/>
      <c r="Q100" s="103"/>
      <c r="R100" s="105"/>
      <c r="S100" s="105"/>
      <c r="T100" s="105"/>
    </row>
    <row r="101" spans="1:20" ht="16.8" x14ac:dyDescent="0.25">
      <c r="A101" s="110"/>
      <c r="B101" s="101"/>
      <c r="C101" s="102"/>
      <c r="D101" s="103"/>
      <c r="E101" s="103"/>
      <c r="F101" s="103"/>
      <c r="G101" s="103"/>
      <c r="H101" s="103"/>
      <c r="I101" s="103"/>
      <c r="J101" s="103"/>
      <c r="K101" s="104"/>
      <c r="L101" s="103"/>
      <c r="M101" s="103"/>
      <c r="N101" s="103"/>
      <c r="O101" s="104"/>
      <c r="P101" s="103"/>
      <c r="Q101" s="103"/>
      <c r="R101" s="105"/>
      <c r="S101" s="105"/>
      <c r="T101" s="105"/>
    </row>
    <row r="102" spans="1:20" ht="16.8" x14ac:dyDescent="0.25">
      <c r="A102" s="110"/>
      <c r="B102" s="101"/>
      <c r="C102" s="102"/>
      <c r="D102" s="103"/>
      <c r="E102" s="103"/>
      <c r="F102" s="103"/>
      <c r="G102" s="103"/>
      <c r="H102" s="103"/>
      <c r="I102" s="103"/>
      <c r="J102" s="103"/>
      <c r="K102" s="104"/>
      <c r="L102" s="103"/>
      <c r="M102" s="103"/>
      <c r="N102" s="103"/>
      <c r="O102" s="104"/>
      <c r="P102" s="103"/>
      <c r="Q102" s="103"/>
      <c r="R102" s="105"/>
      <c r="S102" s="105"/>
      <c r="T102" s="105"/>
    </row>
    <row r="103" spans="1:20" ht="16.8" x14ac:dyDescent="0.25">
      <c r="A103" s="110"/>
      <c r="B103" s="101"/>
      <c r="C103" s="102"/>
      <c r="D103" s="103"/>
      <c r="E103" s="103"/>
      <c r="F103" s="103"/>
      <c r="G103" s="103"/>
      <c r="H103" s="103"/>
      <c r="I103" s="103"/>
      <c r="J103" s="103"/>
      <c r="K103" s="104"/>
      <c r="L103" s="103"/>
      <c r="M103" s="103"/>
      <c r="N103" s="103"/>
      <c r="O103" s="104"/>
      <c r="P103" s="103"/>
      <c r="Q103" s="103"/>
      <c r="R103" s="105"/>
      <c r="S103" s="105"/>
      <c r="T103" s="105"/>
    </row>
    <row r="104" spans="1:20" ht="16.8" x14ac:dyDescent="0.25">
      <c r="A104" s="110"/>
      <c r="B104" s="101"/>
      <c r="C104" s="102"/>
      <c r="D104" s="103"/>
      <c r="E104" s="103"/>
      <c r="F104" s="103"/>
      <c r="G104" s="103"/>
      <c r="H104" s="103"/>
      <c r="I104" s="103"/>
      <c r="J104" s="103"/>
      <c r="K104" s="104"/>
      <c r="L104" s="103"/>
      <c r="M104" s="103"/>
      <c r="N104" s="103"/>
      <c r="O104" s="104"/>
      <c r="P104" s="103"/>
      <c r="Q104" s="103"/>
      <c r="R104" s="105"/>
      <c r="S104" s="105"/>
      <c r="T104" s="105"/>
    </row>
    <row r="105" spans="1:20" ht="16.8" x14ac:dyDescent="0.25">
      <c r="A105" s="110"/>
      <c r="B105" s="101"/>
      <c r="C105" s="102"/>
      <c r="D105" s="103"/>
      <c r="E105" s="103"/>
      <c r="F105" s="103"/>
      <c r="G105" s="103"/>
      <c r="H105" s="103"/>
      <c r="I105" s="103"/>
      <c r="J105" s="103"/>
      <c r="K105" s="104"/>
      <c r="L105" s="103"/>
      <c r="M105" s="103"/>
      <c r="N105" s="103"/>
      <c r="O105" s="104"/>
      <c r="P105" s="103"/>
      <c r="Q105" s="103"/>
      <c r="R105" s="105"/>
      <c r="S105" s="105"/>
      <c r="T105" s="105"/>
    </row>
    <row r="106" spans="1:20" ht="16.8" x14ac:dyDescent="0.25">
      <c r="A106" s="110"/>
      <c r="B106" s="101"/>
      <c r="C106" s="102"/>
      <c r="D106" s="103"/>
      <c r="E106" s="103"/>
      <c r="F106" s="103"/>
      <c r="G106" s="103"/>
      <c r="H106" s="103"/>
      <c r="I106" s="103"/>
      <c r="J106" s="103"/>
      <c r="K106" s="104"/>
      <c r="L106" s="103"/>
      <c r="M106" s="103"/>
      <c r="N106" s="103"/>
      <c r="O106" s="104"/>
      <c r="P106" s="103"/>
      <c r="Q106" s="103"/>
      <c r="R106" s="105"/>
      <c r="S106" s="105"/>
      <c r="T106" s="105"/>
    </row>
    <row r="107" spans="1:20" ht="16.8" x14ac:dyDescent="0.25">
      <c r="A107" s="110"/>
      <c r="B107" s="101"/>
      <c r="C107" s="102"/>
      <c r="D107" s="103"/>
      <c r="E107" s="103"/>
      <c r="F107" s="103"/>
      <c r="G107" s="103"/>
      <c r="H107" s="103"/>
      <c r="I107" s="103"/>
      <c r="J107" s="103"/>
      <c r="K107" s="104"/>
      <c r="L107" s="103"/>
      <c r="M107" s="103"/>
      <c r="N107" s="103"/>
      <c r="O107" s="104"/>
      <c r="P107" s="103"/>
      <c r="Q107" s="103"/>
      <c r="R107" s="105"/>
      <c r="S107" s="105"/>
      <c r="T107" s="105"/>
    </row>
    <row r="108" spans="1:20" ht="16.8" x14ac:dyDescent="0.25">
      <c r="A108" s="110"/>
      <c r="B108" s="101"/>
      <c r="C108" s="102"/>
      <c r="D108" s="103"/>
      <c r="E108" s="103"/>
      <c r="F108" s="103"/>
      <c r="G108" s="103"/>
      <c r="H108" s="103"/>
      <c r="I108" s="103"/>
      <c r="J108" s="103"/>
      <c r="K108" s="104"/>
      <c r="L108" s="103"/>
      <c r="M108" s="103"/>
      <c r="N108" s="103"/>
      <c r="O108" s="104"/>
      <c r="P108" s="103"/>
      <c r="Q108" s="103"/>
      <c r="R108" s="105"/>
      <c r="S108" s="105"/>
      <c r="T108" s="105"/>
    </row>
    <row r="109" spans="1:20" ht="16.8" x14ac:dyDescent="0.25">
      <c r="A109" s="110"/>
      <c r="B109" s="101"/>
      <c r="C109" s="102"/>
      <c r="D109" s="103"/>
      <c r="E109" s="103"/>
      <c r="F109" s="103"/>
      <c r="G109" s="103"/>
      <c r="H109" s="103"/>
      <c r="I109" s="103"/>
      <c r="J109" s="103"/>
      <c r="K109" s="104"/>
      <c r="L109" s="103"/>
      <c r="M109" s="103"/>
      <c r="N109" s="103"/>
      <c r="O109" s="104"/>
      <c r="P109" s="103"/>
      <c r="Q109" s="103"/>
      <c r="R109" s="105"/>
      <c r="S109" s="105"/>
      <c r="T109" s="105"/>
    </row>
    <row r="110" spans="1:20" ht="16.8" x14ac:dyDescent="0.25">
      <c r="A110" s="110"/>
      <c r="B110" s="101"/>
      <c r="C110" s="102"/>
      <c r="D110" s="103"/>
      <c r="E110" s="103"/>
      <c r="F110" s="103"/>
      <c r="G110" s="103"/>
      <c r="H110" s="103"/>
      <c r="I110" s="103"/>
      <c r="J110" s="103"/>
      <c r="K110" s="104"/>
      <c r="L110" s="103"/>
      <c r="M110" s="103"/>
      <c r="N110" s="103"/>
      <c r="O110" s="104"/>
      <c r="P110" s="103"/>
      <c r="Q110" s="103"/>
      <c r="R110" s="105"/>
      <c r="S110" s="105"/>
      <c r="T110" s="105"/>
    </row>
    <row r="111" spans="1:20" ht="16.8" x14ac:dyDescent="0.25">
      <c r="A111" s="110"/>
      <c r="B111" s="101"/>
      <c r="C111" s="102"/>
      <c r="D111" s="103"/>
      <c r="E111" s="103"/>
      <c r="F111" s="103"/>
      <c r="G111" s="103"/>
      <c r="H111" s="103"/>
      <c r="I111" s="103"/>
      <c r="J111" s="103"/>
      <c r="K111" s="104"/>
      <c r="L111" s="103"/>
      <c r="M111" s="103"/>
      <c r="N111" s="103"/>
      <c r="O111" s="104"/>
      <c r="P111" s="103"/>
      <c r="Q111" s="103"/>
      <c r="R111" s="105"/>
      <c r="S111" s="105"/>
      <c r="T111" s="105"/>
    </row>
    <row r="112" spans="1:20" ht="16.8" x14ac:dyDescent="0.25">
      <c r="A112" s="110"/>
      <c r="B112" s="101"/>
      <c r="C112" s="102"/>
      <c r="D112" s="103"/>
      <c r="E112" s="103"/>
      <c r="F112" s="103"/>
      <c r="G112" s="103"/>
      <c r="H112" s="103"/>
      <c r="I112" s="103"/>
      <c r="J112" s="103"/>
      <c r="K112" s="104"/>
      <c r="L112" s="103"/>
      <c r="M112" s="103"/>
      <c r="N112" s="103"/>
      <c r="O112" s="104"/>
      <c r="P112" s="103"/>
      <c r="Q112" s="103"/>
      <c r="R112" s="105"/>
      <c r="S112" s="105"/>
      <c r="T112" s="105"/>
    </row>
    <row r="113" spans="1:20" ht="16.8" x14ac:dyDescent="0.25">
      <c r="A113" s="110"/>
      <c r="B113" s="101"/>
      <c r="C113" s="102"/>
      <c r="D113" s="103"/>
      <c r="E113" s="103"/>
      <c r="F113" s="103"/>
      <c r="G113" s="103"/>
      <c r="H113" s="103"/>
      <c r="I113" s="103"/>
      <c r="J113" s="103"/>
      <c r="K113" s="104"/>
      <c r="L113" s="103"/>
      <c r="M113" s="103"/>
      <c r="N113" s="103"/>
      <c r="O113" s="104"/>
      <c r="P113" s="103"/>
      <c r="Q113" s="103"/>
      <c r="R113" s="105"/>
      <c r="S113" s="105"/>
      <c r="T113" s="105"/>
    </row>
    <row r="114" spans="1:20" x14ac:dyDescent="0.25">
      <c r="A114" s="111"/>
      <c r="B114" s="105"/>
      <c r="C114" s="107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</row>
    <row r="115" spans="1:20" x14ac:dyDescent="0.25">
      <c r="A115" s="111"/>
      <c r="B115" s="105"/>
      <c r="C115" s="107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</row>
    <row r="116" spans="1:20" x14ac:dyDescent="0.25">
      <c r="A116" s="111"/>
      <c r="B116" s="105"/>
      <c r="C116" s="107"/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</row>
    <row r="117" spans="1:20" x14ac:dyDescent="0.25">
      <c r="A117" s="111"/>
      <c r="B117" s="105"/>
      <c r="C117" s="107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</row>
    <row r="118" spans="1:20" x14ac:dyDescent="0.25">
      <c r="A118" s="111"/>
      <c r="B118" s="105"/>
      <c r="C118" s="107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</row>
    <row r="119" spans="1:20" x14ac:dyDescent="0.25">
      <c r="A119" s="111"/>
      <c r="B119" s="105"/>
      <c r="C119" s="107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</row>
    <row r="120" spans="1:20" x14ac:dyDescent="0.25">
      <c r="A120" s="111"/>
      <c r="B120" s="105"/>
      <c r="C120" s="107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</row>
    <row r="121" spans="1:20" x14ac:dyDescent="0.25">
      <c r="A121" s="111"/>
      <c r="B121" s="105"/>
      <c r="C121" s="107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</row>
    <row r="122" spans="1:20" x14ac:dyDescent="0.25">
      <c r="A122" s="111"/>
      <c r="B122" s="105"/>
      <c r="C122" s="107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</row>
    <row r="123" spans="1:20" x14ac:dyDescent="0.25">
      <c r="A123" s="111"/>
      <c r="B123" s="105"/>
      <c r="C123" s="107"/>
      <c r="D123" s="105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</row>
    <row r="124" spans="1:20" x14ac:dyDescent="0.25">
      <c r="A124" s="111"/>
      <c r="B124" s="105"/>
      <c r="C124" s="107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</row>
    <row r="125" spans="1:20" x14ac:dyDescent="0.25">
      <c r="A125" s="111"/>
      <c r="B125" s="105"/>
      <c r="C125" s="107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</row>
    <row r="126" spans="1:20" x14ac:dyDescent="0.25">
      <c r="A126" s="111"/>
      <c r="B126" s="105"/>
      <c r="C126" s="107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</row>
    <row r="127" spans="1:20" x14ac:dyDescent="0.25">
      <c r="A127" s="111"/>
      <c r="B127" s="105"/>
      <c r="C127" s="107"/>
      <c r="D127" s="105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</row>
    <row r="128" spans="1:20" x14ac:dyDescent="0.25">
      <c r="A128" s="111"/>
      <c r="B128" s="105"/>
      <c r="C128" s="107"/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</row>
    <row r="129" spans="1:20" x14ac:dyDescent="0.25">
      <c r="A129" s="111"/>
      <c r="B129" s="105"/>
      <c r="C129" s="107"/>
      <c r="D129" s="105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</row>
    <row r="130" spans="1:20" x14ac:dyDescent="0.25">
      <c r="A130" s="111"/>
      <c r="B130" s="105"/>
      <c r="C130" s="107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</row>
    <row r="131" spans="1:20" x14ac:dyDescent="0.25">
      <c r="A131" s="111"/>
      <c r="B131" s="105"/>
      <c r="C131" s="107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</row>
    <row r="132" spans="1:20" x14ac:dyDescent="0.25">
      <c r="A132" s="111"/>
      <c r="B132" s="105"/>
      <c r="C132" s="107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</row>
    <row r="133" spans="1:20" x14ac:dyDescent="0.25">
      <c r="A133" s="111"/>
      <c r="B133" s="105"/>
      <c r="C133" s="107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</row>
    <row r="134" spans="1:20" x14ac:dyDescent="0.25">
      <c r="A134" s="111"/>
      <c r="B134" s="105"/>
      <c r="C134" s="107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</row>
    <row r="135" spans="1:20" x14ac:dyDescent="0.25">
      <c r="A135" s="111"/>
      <c r="B135" s="105"/>
      <c r="C135" s="107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</row>
    <row r="136" spans="1:20" x14ac:dyDescent="0.25">
      <c r="A136" s="111"/>
      <c r="B136" s="105"/>
      <c r="C136" s="107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</row>
    <row r="137" spans="1:20" x14ac:dyDescent="0.25">
      <c r="A137" s="111"/>
      <c r="B137" s="105"/>
      <c r="C137" s="107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</row>
    <row r="138" spans="1:20" x14ac:dyDescent="0.25">
      <c r="A138" s="111"/>
      <c r="B138" s="105"/>
      <c r="C138" s="107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</row>
    <row r="139" spans="1:20" x14ac:dyDescent="0.25">
      <c r="A139" s="111"/>
      <c r="B139" s="105"/>
      <c r="C139" s="107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</row>
    <row r="140" spans="1:20" x14ac:dyDescent="0.25">
      <c r="A140" s="111"/>
      <c r="B140" s="105"/>
      <c r="C140" s="107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</row>
    <row r="141" spans="1:20" x14ac:dyDescent="0.25">
      <c r="A141" s="111"/>
      <c r="B141" s="105"/>
      <c r="C141" s="107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</row>
    <row r="142" spans="1:20" x14ac:dyDescent="0.25">
      <c r="A142" s="111"/>
      <c r="B142" s="105"/>
      <c r="C142" s="107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</row>
    <row r="143" spans="1:20" x14ac:dyDescent="0.25">
      <c r="A143" s="111"/>
      <c r="B143" s="105"/>
      <c r="C143" s="107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</row>
    <row r="144" spans="1:20" x14ac:dyDescent="0.25">
      <c r="A144" s="111"/>
      <c r="B144" s="105"/>
      <c r="C144" s="107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</row>
    <row r="145" spans="1:20" x14ac:dyDescent="0.25">
      <c r="A145" s="111"/>
      <c r="B145" s="105"/>
      <c r="C145" s="107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</row>
    <row r="146" spans="1:20" x14ac:dyDescent="0.25">
      <c r="A146" s="111"/>
      <c r="B146" s="105"/>
      <c r="C146" s="107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</row>
    <row r="147" spans="1:20" x14ac:dyDescent="0.25">
      <c r="A147" s="111"/>
      <c r="B147" s="105"/>
      <c r="C147" s="107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</row>
    <row r="148" spans="1:20" x14ac:dyDescent="0.25">
      <c r="A148" s="111"/>
      <c r="B148" s="105"/>
      <c r="C148" s="107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</row>
    <row r="149" spans="1:20" x14ac:dyDescent="0.25">
      <c r="A149" s="111"/>
      <c r="B149" s="105"/>
      <c r="C149" s="107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</row>
    <row r="150" spans="1:20" x14ac:dyDescent="0.25">
      <c r="A150" s="111"/>
      <c r="B150" s="105"/>
      <c r="C150" s="107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</row>
    <row r="151" spans="1:20" x14ac:dyDescent="0.25">
      <c r="A151" s="111"/>
      <c r="B151" s="105"/>
      <c r="C151" s="107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</row>
    <row r="152" spans="1:20" x14ac:dyDescent="0.25">
      <c r="A152" s="111"/>
      <c r="B152" s="105"/>
      <c r="C152" s="107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</row>
    <row r="153" spans="1:20" x14ac:dyDescent="0.25">
      <c r="A153" s="111"/>
      <c r="B153" s="105"/>
      <c r="C153" s="107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</row>
    <row r="154" spans="1:20" x14ac:dyDescent="0.25">
      <c r="A154" s="111"/>
      <c r="B154" s="105"/>
      <c r="C154" s="107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</row>
    <row r="155" spans="1:20" x14ac:dyDescent="0.25">
      <c r="A155" s="111"/>
      <c r="B155" s="105"/>
      <c r="C155" s="107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</row>
    <row r="156" spans="1:20" x14ac:dyDescent="0.25">
      <c r="A156" s="111"/>
      <c r="B156" s="105"/>
      <c r="C156" s="107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</row>
    <row r="157" spans="1:20" x14ac:dyDescent="0.25">
      <c r="A157" s="111"/>
      <c r="B157" s="105"/>
      <c r="C157" s="107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</row>
    <row r="158" spans="1:20" x14ac:dyDescent="0.25">
      <c r="A158" s="111"/>
      <c r="B158" s="105"/>
      <c r="C158" s="107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</row>
    <row r="159" spans="1:20" x14ac:dyDescent="0.25">
      <c r="A159" s="111"/>
      <c r="B159" s="105"/>
      <c r="C159" s="107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</row>
    <row r="160" spans="1:20" x14ac:dyDescent="0.25">
      <c r="A160" s="111"/>
      <c r="B160" s="105"/>
      <c r="C160" s="107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</row>
    <row r="161" spans="1:20" x14ac:dyDescent="0.25">
      <c r="A161" s="111"/>
      <c r="B161" s="105"/>
      <c r="C161" s="107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</row>
    <row r="162" spans="1:20" x14ac:dyDescent="0.25">
      <c r="A162" s="111"/>
      <c r="B162" s="105"/>
      <c r="C162" s="107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</row>
    <row r="163" spans="1:20" x14ac:dyDescent="0.25">
      <c r="A163" s="111"/>
      <c r="B163" s="105"/>
      <c r="C163" s="107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</row>
    <row r="164" spans="1:20" x14ac:dyDescent="0.25">
      <c r="A164" s="111"/>
      <c r="B164" s="105"/>
      <c r="C164" s="107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</row>
    <row r="165" spans="1:20" x14ac:dyDescent="0.25">
      <c r="A165" s="111"/>
      <c r="B165" s="105"/>
      <c r="C165" s="107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</row>
    <row r="166" spans="1:20" x14ac:dyDescent="0.25">
      <c r="A166" s="111"/>
      <c r="B166" s="105"/>
      <c r="C166" s="107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</row>
    <row r="167" spans="1:20" x14ac:dyDescent="0.25">
      <c r="A167" s="111"/>
      <c r="B167" s="105"/>
      <c r="C167" s="107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</row>
    <row r="168" spans="1:20" x14ac:dyDescent="0.25">
      <c r="A168" s="111"/>
      <c r="B168" s="105"/>
      <c r="C168" s="107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</row>
    <row r="169" spans="1:20" x14ac:dyDescent="0.25">
      <c r="A169" s="111"/>
      <c r="B169" s="105"/>
      <c r="C169" s="107"/>
      <c r="D169" s="105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</row>
    <row r="170" spans="1:20" x14ac:dyDescent="0.25">
      <c r="A170" s="111"/>
      <c r="B170" s="105"/>
      <c r="C170" s="107"/>
      <c r="D170" s="105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</row>
    <row r="171" spans="1:20" x14ac:dyDescent="0.25">
      <c r="A171" s="111"/>
      <c r="B171" s="105"/>
      <c r="C171" s="107"/>
      <c r="D171" s="105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</row>
    <row r="172" spans="1:20" x14ac:dyDescent="0.25">
      <c r="A172" s="111"/>
      <c r="B172" s="105"/>
      <c r="C172" s="107"/>
      <c r="D172" s="105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</row>
    <row r="173" spans="1:20" x14ac:dyDescent="0.25">
      <c r="A173" s="111"/>
      <c r="B173" s="105"/>
      <c r="C173" s="107"/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</row>
    <row r="174" spans="1:20" x14ac:dyDescent="0.25">
      <c r="A174" s="111"/>
      <c r="B174" s="105"/>
      <c r="C174" s="107"/>
      <c r="D174" s="105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</row>
    <row r="175" spans="1:20" x14ac:dyDescent="0.25">
      <c r="A175" s="111"/>
      <c r="B175" s="105"/>
      <c r="C175" s="107"/>
      <c r="D175" s="105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</row>
    <row r="176" spans="1:20" x14ac:dyDescent="0.25">
      <c r="A176" s="111"/>
      <c r="B176" s="105"/>
      <c r="C176" s="107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</row>
    <row r="177" spans="1:20" x14ac:dyDescent="0.25">
      <c r="A177" s="111"/>
      <c r="B177" s="105"/>
      <c r="C177" s="107"/>
      <c r="D177" s="105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</row>
    <row r="178" spans="1:20" x14ac:dyDescent="0.25">
      <c r="A178" s="111"/>
      <c r="B178" s="105"/>
      <c r="C178" s="107"/>
      <c r="D178" s="105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</row>
    <row r="179" spans="1:20" x14ac:dyDescent="0.25">
      <c r="A179" s="111"/>
      <c r="B179" s="105"/>
      <c r="C179" s="107"/>
      <c r="D179" s="105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</row>
    <row r="180" spans="1:20" x14ac:dyDescent="0.25">
      <c r="A180" s="111"/>
      <c r="B180" s="105"/>
      <c r="C180" s="107"/>
      <c r="D180" s="105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</row>
    <row r="181" spans="1:20" x14ac:dyDescent="0.25">
      <c r="A181" s="111"/>
      <c r="B181" s="105"/>
      <c r="C181" s="107"/>
      <c r="D181" s="105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</row>
    <row r="182" spans="1:20" x14ac:dyDescent="0.25">
      <c r="A182" s="111"/>
      <c r="B182" s="105"/>
      <c r="C182" s="107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</row>
    <row r="183" spans="1:20" x14ac:dyDescent="0.25">
      <c r="A183" s="111"/>
      <c r="B183" s="105"/>
      <c r="C183" s="107"/>
      <c r="D183" s="105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</row>
    <row r="184" spans="1:20" x14ac:dyDescent="0.25">
      <c r="A184" s="111"/>
      <c r="B184" s="105"/>
      <c r="C184" s="107"/>
      <c r="D184" s="105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</row>
    <row r="185" spans="1:20" x14ac:dyDescent="0.25">
      <c r="A185" s="111"/>
      <c r="B185" s="105"/>
      <c r="C185" s="107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</row>
    <row r="186" spans="1:20" x14ac:dyDescent="0.25">
      <c r="A186" s="111"/>
      <c r="B186" s="105"/>
      <c r="C186" s="107"/>
      <c r="D186" s="105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</row>
    <row r="187" spans="1:20" x14ac:dyDescent="0.25">
      <c r="A187" s="111"/>
      <c r="B187" s="105"/>
      <c r="C187" s="107"/>
      <c r="D187" s="105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</row>
    <row r="188" spans="1:20" x14ac:dyDescent="0.25">
      <c r="A188" s="111"/>
      <c r="B188" s="105"/>
      <c r="C188" s="107"/>
      <c r="D188" s="105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</row>
    <row r="189" spans="1:20" x14ac:dyDescent="0.25">
      <c r="A189" s="111"/>
      <c r="B189" s="105"/>
      <c r="C189" s="107"/>
      <c r="D189" s="105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</row>
    <row r="190" spans="1:20" x14ac:dyDescent="0.25">
      <c r="A190" s="111"/>
      <c r="B190" s="105"/>
      <c r="C190" s="107"/>
      <c r="D190" s="105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</row>
    <row r="191" spans="1:20" x14ac:dyDescent="0.25">
      <c r="A191" s="111"/>
      <c r="B191" s="105"/>
      <c r="C191" s="107"/>
      <c r="D191" s="105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</row>
    <row r="192" spans="1:20" x14ac:dyDescent="0.25">
      <c r="A192" s="111"/>
      <c r="B192" s="105"/>
      <c r="C192" s="107"/>
      <c r="D192" s="105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</row>
    <row r="193" spans="1:20" x14ac:dyDescent="0.25">
      <c r="A193" s="111"/>
      <c r="B193" s="105"/>
      <c r="C193" s="107"/>
      <c r="D193" s="105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</row>
    <row r="194" spans="1:20" x14ac:dyDescent="0.25">
      <c r="A194" s="111"/>
      <c r="B194" s="105"/>
      <c r="C194" s="107"/>
      <c r="D194" s="105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</row>
    <row r="195" spans="1:20" x14ac:dyDescent="0.25">
      <c r="A195" s="111"/>
      <c r="B195" s="105"/>
      <c r="C195" s="107"/>
      <c r="D195" s="105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</row>
    <row r="196" spans="1:20" x14ac:dyDescent="0.25">
      <c r="A196" s="111"/>
      <c r="B196" s="105"/>
      <c r="C196" s="107"/>
      <c r="D196" s="105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</row>
    <row r="197" spans="1:20" x14ac:dyDescent="0.25">
      <c r="A197" s="111"/>
      <c r="B197" s="105"/>
      <c r="C197" s="107"/>
      <c r="D197" s="105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</row>
    <row r="198" spans="1:20" x14ac:dyDescent="0.25">
      <c r="A198" s="111"/>
      <c r="B198" s="105"/>
      <c r="C198" s="107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</row>
    <row r="199" spans="1:20" x14ac:dyDescent="0.25">
      <c r="A199" s="111"/>
      <c r="B199" s="105"/>
      <c r="C199" s="107"/>
      <c r="D199" s="105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</row>
    <row r="200" spans="1:20" x14ac:dyDescent="0.25">
      <c r="A200" s="111"/>
      <c r="B200" s="105"/>
      <c r="C200" s="107"/>
      <c r="D200" s="105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</row>
    <row r="201" spans="1:20" x14ac:dyDescent="0.25">
      <c r="A201" s="111"/>
      <c r="B201" s="105"/>
      <c r="C201" s="107"/>
      <c r="D201" s="105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</row>
    <row r="202" spans="1:20" x14ac:dyDescent="0.25">
      <c r="A202" s="111"/>
      <c r="B202" s="105"/>
      <c r="C202" s="107"/>
      <c r="D202" s="105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</row>
    <row r="203" spans="1:20" x14ac:dyDescent="0.25">
      <c r="A203" s="111"/>
      <c r="B203" s="105"/>
      <c r="C203" s="107"/>
      <c r="D203" s="105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</row>
    <row r="204" spans="1:20" x14ac:dyDescent="0.25">
      <c r="A204" s="111"/>
      <c r="B204" s="105"/>
      <c r="C204" s="107"/>
      <c r="D204" s="105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</row>
    <row r="205" spans="1:20" x14ac:dyDescent="0.25">
      <c r="A205" s="111"/>
      <c r="B205" s="105"/>
      <c r="C205" s="107"/>
      <c r="D205" s="105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  <c r="T205" s="105"/>
    </row>
    <row r="206" spans="1:20" x14ac:dyDescent="0.25">
      <c r="A206" s="111"/>
      <c r="B206" s="105"/>
      <c r="C206" s="107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  <c r="T206" s="105"/>
    </row>
    <row r="207" spans="1:20" x14ac:dyDescent="0.25">
      <c r="A207" s="111"/>
      <c r="B207" s="105"/>
      <c r="C207" s="107"/>
      <c r="D207" s="105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</row>
    <row r="208" spans="1:20" x14ac:dyDescent="0.25">
      <c r="A208" s="111"/>
      <c r="B208" s="105"/>
      <c r="C208" s="107"/>
      <c r="D208" s="105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</row>
    <row r="209" spans="1:20" x14ac:dyDescent="0.25">
      <c r="A209" s="111"/>
      <c r="B209" s="105"/>
      <c r="C209" s="107"/>
      <c r="D209" s="105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</row>
    <row r="210" spans="1:20" x14ac:dyDescent="0.25">
      <c r="A210" s="111"/>
      <c r="B210" s="105"/>
      <c r="C210" s="107"/>
      <c r="D210" s="105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  <c r="S210" s="105"/>
      <c r="T210" s="105"/>
    </row>
    <row r="211" spans="1:20" x14ac:dyDescent="0.25">
      <c r="A211" s="111"/>
      <c r="B211" s="105"/>
      <c r="C211" s="107"/>
      <c r="D211" s="105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  <c r="T211" s="105"/>
    </row>
    <row r="212" spans="1:20" x14ac:dyDescent="0.25">
      <c r="A212" s="111"/>
      <c r="B212" s="105"/>
      <c r="C212" s="107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</row>
    <row r="213" spans="1:20" x14ac:dyDescent="0.25">
      <c r="A213" s="111"/>
      <c r="B213" s="105"/>
      <c r="C213" s="107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</row>
    <row r="214" spans="1:20" x14ac:dyDescent="0.25">
      <c r="A214" s="111"/>
      <c r="B214" s="105"/>
      <c r="C214" s="107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  <c r="T214" s="105"/>
    </row>
    <row r="215" spans="1:20" x14ac:dyDescent="0.25">
      <c r="A215" s="111"/>
      <c r="B215" s="105"/>
      <c r="C215" s="107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</row>
    <row r="216" spans="1:20" x14ac:dyDescent="0.25">
      <c r="A216" s="111"/>
      <c r="B216" s="105"/>
      <c r="C216" s="107"/>
      <c r="D216" s="105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</row>
    <row r="217" spans="1:20" x14ac:dyDescent="0.25">
      <c r="A217" s="111"/>
      <c r="B217" s="105"/>
      <c r="C217" s="107"/>
      <c r="D217" s="105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  <c r="T217" s="105"/>
    </row>
    <row r="218" spans="1:20" x14ac:dyDescent="0.25">
      <c r="A218" s="111"/>
      <c r="B218" s="105"/>
      <c r="C218" s="107"/>
      <c r="D218" s="105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  <c r="T218" s="105"/>
    </row>
    <row r="219" spans="1:20" x14ac:dyDescent="0.25">
      <c r="A219" s="111"/>
      <c r="B219" s="105"/>
      <c r="C219" s="107"/>
      <c r="D219" s="105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5"/>
      <c r="R219" s="105"/>
      <c r="S219" s="105"/>
      <c r="T219" s="105"/>
    </row>
    <row r="220" spans="1:20" x14ac:dyDescent="0.25">
      <c r="A220" s="111"/>
      <c r="B220" s="105"/>
      <c r="C220" s="107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  <c r="T220" s="105"/>
    </row>
    <row r="221" spans="1:20" x14ac:dyDescent="0.25">
      <c r="A221" s="111"/>
      <c r="B221" s="105"/>
      <c r="C221" s="107"/>
      <c r="D221" s="105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5"/>
      <c r="R221" s="105"/>
      <c r="S221" s="105"/>
      <c r="T221" s="105"/>
    </row>
    <row r="222" spans="1:20" x14ac:dyDescent="0.25">
      <c r="A222" s="111"/>
      <c r="B222" s="105"/>
      <c r="C222" s="107"/>
      <c r="D222" s="105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5"/>
      <c r="R222" s="105"/>
      <c r="S222" s="105"/>
      <c r="T222" s="105"/>
    </row>
    <row r="223" spans="1:20" x14ac:dyDescent="0.25">
      <c r="A223" s="111"/>
      <c r="B223" s="105"/>
      <c r="C223" s="107"/>
      <c r="D223" s="105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5"/>
      <c r="R223" s="105"/>
      <c r="S223" s="105"/>
      <c r="T223" s="105"/>
    </row>
    <row r="224" spans="1:20" x14ac:dyDescent="0.25">
      <c r="A224" s="111"/>
      <c r="B224" s="105"/>
      <c r="C224" s="107"/>
      <c r="D224" s="105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5"/>
      <c r="R224" s="105"/>
      <c r="S224" s="105"/>
      <c r="T224" s="105"/>
    </row>
    <row r="225" spans="1:20" x14ac:dyDescent="0.25">
      <c r="A225" s="111"/>
      <c r="B225" s="105"/>
      <c r="C225" s="107"/>
      <c r="D225" s="105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5"/>
      <c r="R225" s="105"/>
      <c r="S225" s="105"/>
      <c r="T225" s="105"/>
    </row>
    <row r="226" spans="1:20" x14ac:dyDescent="0.25">
      <c r="A226" s="111"/>
      <c r="B226" s="105"/>
      <c r="C226" s="107"/>
      <c r="D226" s="105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5"/>
      <c r="R226" s="105"/>
      <c r="S226" s="105"/>
      <c r="T226" s="105"/>
    </row>
    <row r="227" spans="1:20" x14ac:dyDescent="0.25">
      <c r="A227" s="111"/>
      <c r="B227" s="105"/>
      <c r="C227" s="107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5"/>
      <c r="R227" s="105"/>
      <c r="S227" s="105"/>
      <c r="T227" s="105"/>
    </row>
    <row r="228" spans="1:20" x14ac:dyDescent="0.25">
      <c r="A228" s="111"/>
      <c r="B228" s="105"/>
      <c r="C228" s="107"/>
      <c r="D228" s="105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5"/>
      <c r="R228" s="105"/>
      <c r="S228" s="105"/>
      <c r="T228" s="105"/>
    </row>
    <row r="229" spans="1:20" x14ac:dyDescent="0.25">
      <c r="A229" s="111"/>
      <c r="B229" s="105"/>
      <c r="C229" s="107"/>
      <c r="D229" s="105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  <c r="S229" s="105"/>
      <c r="T229" s="105"/>
    </row>
    <row r="230" spans="1:20" x14ac:dyDescent="0.25">
      <c r="A230" s="111"/>
      <c r="B230" s="105"/>
      <c r="C230" s="107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  <c r="S230" s="105"/>
      <c r="T230" s="105"/>
    </row>
    <row r="231" spans="1:20" x14ac:dyDescent="0.25">
      <c r="A231" s="111"/>
      <c r="B231" s="105"/>
      <c r="C231" s="107"/>
      <c r="D231" s="105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  <c r="T231" s="105"/>
    </row>
    <row r="232" spans="1:20" x14ac:dyDescent="0.25">
      <c r="A232" s="111"/>
      <c r="B232" s="105"/>
      <c r="C232" s="107"/>
      <c r="D232" s="105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5"/>
      <c r="R232" s="105"/>
      <c r="S232" s="105"/>
      <c r="T232" s="105"/>
    </row>
    <row r="233" spans="1:20" x14ac:dyDescent="0.25">
      <c r="A233" s="111"/>
      <c r="B233" s="105"/>
      <c r="C233" s="107"/>
      <c r="D233" s="105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</row>
    <row r="234" spans="1:20" x14ac:dyDescent="0.25">
      <c r="A234" s="111"/>
      <c r="B234" s="105"/>
      <c r="C234" s="107"/>
      <c r="D234" s="105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  <c r="S234" s="105"/>
      <c r="T234" s="105"/>
    </row>
    <row r="235" spans="1:20" x14ac:dyDescent="0.25">
      <c r="A235" s="111"/>
      <c r="B235" s="105"/>
      <c r="C235" s="107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5"/>
      <c r="R235" s="105"/>
      <c r="S235" s="105"/>
      <c r="T235" s="105"/>
    </row>
    <row r="236" spans="1:20" x14ac:dyDescent="0.25">
      <c r="A236" s="111"/>
      <c r="B236" s="105"/>
      <c r="C236" s="107"/>
      <c r="D236" s="105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5"/>
      <c r="R236" s="105"/>
      <c r="S236" s="105"/>
      <c r="T236" s="105"/>
    </row>
    <row r="237" spans="1:20" x14ac:dyDescent="0.25">
      <c r="A237" s="111"/>
      <c r="B237" s="105"/>
      <c r="C237" s="107"/>
      <c r="D237" s="105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5"/>
      <c r="R237" s="105"/>
      <c r="S237" s="105"/>
      <c r="T237" s="105"/>
    </row>
    <row r="238" spans="1:20" x14ac:dyDescent="0.25">
      <c r="A238" s="111"/>
      <c r="B238" s="105"/>
      <c r="C238" s="107"/>
      <c r="D238" s="105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5"/>
      <c r="R238" s="105"/>
      <c r="S238" s="105"/>
      <c r="T238" s="105"/>
    </row>
    <row r="239" spans="1:20" x14ac:dyDescent="0.25">
      <c r="A239" s="111"/>
      <c r="B239" s="105"/>
      <c r="C239" s="107"/>
      <c r="D239" s="105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5"/>
      <c r="R239" s="105"/>
      <c r="S239" s="105"/>
      <c r="T239" s="105"/>
    </row>
    <row r="240" spans="1:20" x14ac:dyDescent="0.25">
      <c r="A240" s="111"/>
      <c r="B240" s="105"/>
      <c r="C240" s="107"/>
      <c r="D240" s="105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5"/>
      <c r="R240" s="105"/>
      <c r="S240" s="105"/>
      <c r="T240" s="105"/>
    </row>
    <row r="241" spans="1:20" x14ac:dyDescent="0.25">
      <c r="A241" s="111"/>
      <c r="B241" s="105"/>
      <c r="C241" s="107"/>
      <c r="D241" s="105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5"/>
      <c r="R241" s="105"/>
      <c r="S241" s="105"/>
      <c r="T241" s="105"/>
    </row>
    <row r="242" spans="1:20" x14ac:dyDescent="0.25">
      <c r="A242" s="111"/>
      <c r="B242" s="105"/>
      <c r="C242" s="107"/>
      <c r="D242" s="105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5"/>
      <c r="R242" s="105"/>
      <c r="S242" s="105"/>
      <c r="T242" s="105"/>
    </row>
    <row r="243" spans="1:20" x14ac:dyDescent="0.25">
      <c r="A243" s="111"/>
      <c r="B243" s="105"/>
      <c r="C243" s="107"/>
      <c r="D243" s="105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5"/>
      <c r="R243" s="105"/>
      <c r="S243" s="105"/>
      <c r="T243" s="105"/>
    </row>
    <row r="244" spans="1:20" x14ac:dyDescent="0.25">
      <c r="A244" s="111"/>
      <c r="B244" s="105"/>
      <c r="C244" s="107"/>
      <c r="D244" s="105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5"/>
      <c r="R244" s="105"/>
      <c r="S244" s="105"/>
      <c r="T244" s="105"/>
    </row>
    <row r="245" spans="1:20" x14ac:dyDescent="0.25">
      <c r="A245" s="111"/>
      <c r="B245" s="105"/>
      <c r="C245" s="107"/>
      <c r="D245" s="105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5"/>
      <c r="R245" s="105"/>
      <c r="S245" s="105"/>
      <c r="T245" s="105"/>
    </row>
    <row r="246" spans="1:20" x14ac:dyDescent="0.25">
      <c r="A246" s="111"/>
      <c r="B246" s="105"/>
      <c r="C246" s="107"/>
      <c r="D246" s="105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5"/>
      <c r="R246" s="105"/>
      <c r="S246" s="105"/>
      <c r="T246" s="105"/>
    </row>
    <row r="247" spans="1:20" x14ac:dyDescent="0.25">
      <c r="A247" s="111"/>
      <c r="B247" s="105"/>
      <c r="C247" s="107"/>
      <c r="D247" s="105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5"/>
      <c r="R247" s="105"/>
      <c r="S247" s="105"/>
      <c r="T247" s="105"/>
    </row>
    <row r="248" spans="1:20" x14ac:dyDescent="0.25">
      <c r="A248" s="111"/>
      <c r="B248" s="105"/>
      <c r="C248" s="107"/>
      <c r="D248" s="105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5"/>
      <c r="R248" s="105"/>
      <c r="S248" s="105"/>
      <c r="T248" s="105"/>
    </row>
    <row r="249" spans="1:20" x14ac:dyDescent="0.25">
      <c r="A249" s="111"/>
      <c r="B249" s="105"/>
      <c r="C249" s="107"/>
      <c r="D249" s="105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5"/>
      <c r="R249" s="105"/>
      <c r="S249" s="105"/>
      <c r="T249" s="105"/>
    </row>
    <row r="250" spans="1:20" x14ac:dyDescent="0.25">
      <c r="A250" s="111"/>
      <c r="B250" s="105"/>
      <c r="C250" s="107"/>
      <c r="D250" s="105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5"/>
      <c r="R250" s="105"/>
      <c r="S250" s="105"/>
      <c r="T250" s="105"/>
    </row>
    <row r="251" spans="1:20" x14ac:dyDescent="0.25">
      <c r="A251" s="111"/>
      <c r="B251" s="105"/>
      <c r="C251" s="107"/>
      <c r="D251" s="105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5"/>
      <c r="R251" s="105"/>
      <c r="S251" s="105"/>
      <c r="T251" s="105"/>
    </row>
    <row r="252" spans="1:20" x14ac:dyDescent="0.25">
      <c r="A252" s="111"/>
      <c r="B252" s="105"/>
      <c r="C252" s="107"/>
      <c r="D252" s="105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5"/>
      <c r="R252" s="105"/>
      <c r="S252" s="105"/>
      <c r="T252" s="105"/>
    </row>
    <row r="253" spans="1:20" x14ac:dyDescent="0.25">
      <c r="A253" s="111"/>
      <c r="B253" s="105"/>
      <c r="C253" s="107"/>
      <c r="D253" s="105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5"/>
      <c r="R253" s="105"/>
      <c r="S253" s="105"/>
      <c r="T253" s="105"/>
    </row>
    <row r="254" spans="1:20" x14ac:dyDescent="0.25">
      <c r="A254" s="111"/>
      <c r="B254" s="105"/>
      <c r="C254" s="107"/>
      <c r="D254" s="105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5"/>
      <c r="R254" s="105"/>
      <c r="S254" s="105"/>
      <c r="T254" s="105"/>
    </row>
    <row r="255" spans="1:20" x14ac:dyDescent="0.25">
      <c r="A255" s="111"/>
      <c r="B255" s="105"/>
      <c r="C255" s="107"/>
      <c r="D255" s="105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  <c r="S255" s="105"/>
      <c r="T255" s="105"/>
    </row>
    <row r="256" spans="1:20" x14ac:dyDescent="0.25">
      <c r="A256" s="111"/>
      <c r="B256" s="105"/>
      <c r="C256" s="107"/>
      <c r="D256" s="105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5"/>
      <c r="R256" s="105"/>
      <c r="S256" s="105"/>
      <c r="T256" s="105"/>
    </row>
    <row r="257" spans="1:20" x14ac:dyDescent="0.25">
      <c r="A257" s="111"/>
      <c r="B257" s="105"/>
      <c r="C257" s="107"/>
      <c r="D257" s="105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5"/>
      <c r="R257" s="105"/>
      <c r="S257" s="105"/>
      <c r="T257" s="105"/>
    </row>
    <row r="258" spans="1:20" x14ac:dyDescent="0.25">
      <c r="A258" s="111"/>
      <c r="B258" s="105"/>
      <c r="C258" s="107"/>
      <c r="D258" s="105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  <c r="T258" s="105"/>
    </row>
    <row r="259" spans="1:20" x14ac:dyDescent="0.25">
      <c r="A259" s="111"/>
      <c r="B259" s="105"/>
      <c r="C259" s="107"/>
      <c r="D259" s="105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  <c r="T259" s="105"/>
    </row>
    <row r="260" spans="1:20" x14ac:dyDescent="0.25">
      <c r="A260" s="111"/>
      <c r="B260" s="105"/>
      <c r="C260" s="107"/>
      <c r="D260" s="105"/>
      <c r="E260" s="105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</row>
    <row r="261" spans="1:20" x14ac:dyDescent="0.25">
      <c r="A261" s="111"/>
      <c r="B261" s="105"/>
      <c r="C261" s="107"/>
      <c r="D261" s="105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</row>
    <row r="262" spans="1:20" x14ac:dyDescent="0.25">
      <c r="A262" s="111"/>
      <c r="B262" s="105"/>
      <c r="C262" s="107"/>
      <c r="D262" s="105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</row>
    <row r="263" spans="1:20" x14ac:dyDescent="0.25">
      <c r="A263" s="111"/>
      <c r="B263" s="105"/>
      <c r="C263" s="107"/>
      <c r="D263" s="105"/>
      <c r="E263" s="105"/>
      <c r="F263" s="105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5"/>
      <c r="R263" s="105"/>
      <c r="S263" s="105"/>
      <c r="T263" s="105"/>
    </row>
    <row r="264" spans="1:20" x14ac:dyDescent="0.25">
      <c r="A264" s="111"/>
      <c r="B264" s="105"/>
      <c r="C264" s="107"/>
      <c r="D264" s="105"/>
      <c r="E264" s="105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5"/>
      <c r="R264" s="105"/>
      <c r="S264" s="105"/>
      <c r="T264" s="105"/>
    </row>
    <row r="265" spans="1:20" x14ac:dyDescent="0.25">
      <c r="A265" s="111"/>
      <c r="B265" s="105"/>
      <c r="C265" s="107"/>
      <c r="D265" s="105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5"/>
      <c r="R265" s="105"/>
      <c r="S265" s="105"/>
      <c r="T265" s="105"/>
    </row>
    <row r="266" spans="1:20" x14ac:dyDescent="0.25">
      <c r="A266" s="111"/>
      <c r="B266" s="105"/>
      <c r="C266" s="107"/>
      <c r="D266" s="105"/>
      <c r="E266" s="105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5"/>
      <c r="R266" s="105"/>
      <c r="S266" s="105"/>
      <c r="T266" s="105"/>
    </row>
    <row r="267" spans="1:20" x14ac:dyDescent="0.25">
      <c r="A267" s="111"/>
      <c r="B267" s="105"/>
      <c r="C267" s="107"/>
      <c r="D267" s="105"/>
      <c r="E267" s="105"/>
      <c r="F267" s="105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5"/>
      <c r="R267" s="105"/>
      <c r="S267" s="105"/>
      <c r="T267" s="105"/>
    </row>
    <row r="268" spans="1:20" x14ac:dyDescent="0.25">
      <c r="A268" s="111"/>
      <c r="B268" s="105"/>
      <c r="C268" s="107"/>
      <c r="D268" s="105"/>
      <c r="E268" s="105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5"/>
      <c r="R268" s="105"/>
      <c r="S268" s="105"/>
      <c r="T268" s="105"/>
    </row>
    <row r="269" spans="1:20" x14ac:dyDescent="0.25">
      <c r="A269" s="111"/>
      <c r="B269" s="105"/>
      <c r="C269" s="107"/>
      <c r="D269" s="105"/>
      <c r="E269" s="105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5"/>
      <c r="R269" s="105"/>
      <c r="S269" s="105"/>
      <c r="T269" s="105"/>
    </row>
    <row r="270" spans="1:20" x14ac:dyDescent="0.25">
      <c r="A270" s="111"/>
      <c r="B270" s="105"/>
      <c r="C270" s="107"/>
      <c r="D270" s="105"/>
      <c r="E270" s="105"/>
      <c r="F270" s="105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5"/>
      <c r="R270" s="105"/>
      <c r="S270" s="105"/>
      <c r="T270" s="105"/>
    </row>
    <row r="271" spans="1:20" x14ac:dyDescent="0.25">
      <c r="A271" s="111"/>
      <c r="B271" s="105"/>
      <c r="C271" s="107"/>
      <c r="D271" s="105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5"/>
      <c r="R271" s="105"/>
      <c r="S271" s="105"/>
      <c r="T271" s="105"/>
    </row>
    <row r="272" spans="1:20" x14ac:dyDescent="0.25">
      <c r="A272" s="111"/>
      <c r="B272" s="105"/>
      <c r="C272" s="107"/>
      <c r="D272" s="105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5"/>
      <c r="R272" s="105"/>
      <c r="S272" s="105"/>
      <c r="T272" s="105"/>
    </row>
    <row r="273" spans="1:20" x14ac:dyDescent="0.25">
      <c r="A273" s="111"/>
      <c r="B273" s="105"/>
      <c r="C273" s="107"/>
      <c r="D273" s="105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5"/>
      <c r="R273" s="105"/>
      <c r="S273" s="105"/>
      <c r="T273" s="105"/>
    </row>
    <row r="274" spans="1:20" x14ac:dyDescent="0.25">
      <c r="A274" s="111"/>
      <c r="B274" s="105"/>
      <c r="C274" s="107"/>
      <c r="D274" s="105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5"/>
      <c r="R274" s="105"/>
      <c r="S274" s="105"/>
      <c r="T274" s="105"/>
    </row>
    <row r="275" spans="1:20" x14ac:dyDescent="0.25">
      <c r="A275" s="111"/>
      <c r="B275" s="105"/>
      <c r="C275" s="107"/>
      <c r="D275" s="105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  <c r="S275" s="105"/>
      <c r="T275" s="105"/>
    </row>
    <row r="276" spans="1:20" x14ac:dyDescent="0.25">
      <c r="A276" s="111"/>
      <c r="B276" s="105"/>
      <c r="C276" s="107"/>
      <c r="D276" s="105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  <c r="S276" s="105"/>
      <c r="T276" s="105"/>
    </row>
    <row r="277" spans="1:20" x14ac:dyDescent="0.25">
      <c r="A277" s="111"/>
      <c r="B277" s="105"/>
      <c r="C277" s="107"/>
      <c r="D277" s="105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  <c r="S277" s="105"/>
      <c r="T277" s="105"/>
    </row>
    <row r="278" spans="1:20" x14ac:dyDescent="0.25">
      <c r="A278" s="111"/>
      <c r="B278" s="105"/>
      <c r="C278" s="107"/>
      <c r="D278" s="105"/>
      <c r="E278" s="105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5"/>
      <c r="R278" s="105"/>
      <c r="S278" s="105"/>
      <c r="T278" s="105"/>
    </row>
    <row r="279" spans="1:20" x14ac:dyDescent="0.25">
      <c r="A279" s="111"/>
      <c r="B279" s="105"/>
      <c r="C279" s="107"/>
      <c r="D279" s="105"/>
      <c r="E279" s="105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5"/>
      <c r="R279" s="105"/>
      <c r="S279" s="105"/>
      <c r="T279" s="105"/>
    </row>
    <row r="280" spans="1:20" x14ac:dyDescent="0.25">
      <c r="A280" s="111"/>
      <c r="B280" s="105"/>
      <c r="C280" s="107"/>
      <c r="D280" s="105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5"/>
      <c r="R280" s="105"/>
      <c r="S280" s="105"/>
      <c r="T280" s="105"/>
    </row>
    <row r="281" spans="1:20" x14ac:dyDescent="0.25">
      <c r="A281" s="111"/>
      <c r="B281" s="105"/>
      <c r="C281" s="107"/>
      <c r="D281" s="105"/>
      <c r="E281" s="105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5"/>
      <c r="R281" s="105"/>
      <c r="S281" s="105"/>
      <c r="T281" s="105"/>
    </row>
    <row r="282" spans="1:20" x14ac:dyDescent="0.25">
      <c r="A282" s="111"/>
      <c r="B282" s="105"/>
      <c r="C282" s="107"/>
      <c r="D282" s="105"/>
      <c r="E282" s="105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5"/>
      <c r="R282" s="105"/>
      <c r="S282" s="105"/>
      <c r="T282" s="105"/>
    </row>
    <row r="283" spans="1:20" x14ac:dyDescent="0.25">
      <c r="A283" s="111"/>
      <c r="B283" s="105"/>
      <c r="C283" s="107"/>
      <c r="D283" s="105"/>
      <c r="E283" s="105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5"/>
      <c r="R283" s="105"/>
      <c r="S283" s="105"/>
      <c r="T283" s="105"/>
    </row>
    <row r="284" spans="1:20" x14ac:dyDescent="0.25">
      <c r="A284" s="111"/>
      <c r="B284" s="105"/>
      <c r="C284" s="107"/>
      <c r="D284" s="105"/>
      <c r="E284" s="105"/>
      <c r="F284" s="105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5"/>
      <c r="R284" s="105"/>
      <c r="S284" s="105"/>
      <c r="T284" s="105"/>
    </row>
    <row r="285" spans="1:20" x14ac:dyDescent="0.25">
      <c r="A285" s="111"/>
      <c r="B285" s="105"/>
      <c r="C285" s="107"/>
      <c r="D285" s="105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5"/>
      <c r="R285" s="105"/>
      <c r="S285" s="105"/>
      <c r="T285" s="105"/>
    </row>
    <row r="286" spans="1:20" x14ac:dyDescent="0.25">
      <c r="A286" s="111"/>
      <c r="B286" s="105"/>
      <c r="C286" s="107"/>
      <c r="D286" s="105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5"/>
      <c r="R286" s="105"/>
      <c r="S286" s="105"/>
      <c r="T286" s="105"/>
    </row>
    <row r="287" spans="1:20" x14ac:dyDescent="0.25">
      <c r="A287" s="111"/>
      <c r="B287" s="105"/>
      <c r="C287" s="107"/>
      <c r="D287" s="105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  <c r="S287" s="105"/>
      <c r="T287" s="105"/>
    </row>
    <row r="288" spans="1:20" x14ac:dyDescent="0.25">
      <c r="A288" s="111"/>
      <c r="B288" s="105"/>
      <c r="C288" s="107"/>
      <c r="D288" s="105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  <c r="S288" s="105"/>
      <c r="T288" s="105"/>
    </row>
    <row r="289" spans="1:20" x14ac:dyDescent="0.25">
      <c r="A289" s="111"/>
      <c r="B289" s="105"/>
      <c r="C289" s="107"/>
      <c r="D289" s="105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  <c r="T289" s="105"/>
    </row>
    <row r="290" spans="1:20" x14ac:dyDescent="0.25">
      <c r="A290" s="111"/>
      <c r="B290" s="105"/>
      <c r="C290" s="107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  <c r="R290" s="105"/>
      <c r="S290" s="105"/>
      <c r="T290" s="105"/>
    </row>
    <row r="291" spans="1:20" x14ac:dyDescent="0.25">
      <c r="A291" s="111"/>
      <c r="B291" s="105"/>
      <c r="C291" s="107"/>
      <c r="D291" s="105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5"/>
      <c r="R291" s="105"/>
      <c r="S291" s="105"/>
      <c r="T291" s="105"/>
    </row>
    <row r="292" spans="1:20" x14ac:dyDescent="0.25">
      <c r="A292" s="111"/>
      <c r="B292" s="105"/>
      <c r="C292" s="107"/>
      <c r="D292" s="105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5"/>
      <c r="R292" s="105"/>
      <c r="S292" s="105"/>
      <c r="T292" s="105"/>
    </row>
    <row r="293" spans="1:20" x14ac:dyDescent="0.25">
      <c r="A293" s="111"/>
      <c r="B293" s="105"/>
      <c r="C293" s="107"/>
      <c r="D293" s="105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5"/>
      <c r="R293" s="105"/>
      <c r="S293" s="105"/>
      <c r="T293" s="105"/>
    </row>
    <row r="294" spans="1:20" x14ac:dyDescent="0.25">
      <c r="A294" s="111"/>
      <c r="B294" s="105"/>
      <c r="C294" s="107"/>
      <c r="D294" s="105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5"/>
      <c r="R294" s="105"/>
      <c r="S294" s="105"/>
      <c r="T294" s="105"/>
    </row>
    <row r="295" spans="1:20" x14ac:dyDescent="0.25">
      <c r="A295" s="111"/>
      <c r="B295" s="105"/>
      <c r="C295" s="107"/>
      <c r="D295" s="105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5"/>
      <c r="R295" s="105"/>
      <c r="S295" s="105"/>
      <c r="T295" s="105"/>
    </row>
    <row r="296" spans="1:20" x14ac:dyDescent="0.25">
      <c r="A296" s="111"/>
      <c r="B296" s="105"/>
      <c r="C296" s="107"/>
      <c r="D296" s="105"/>
      <c r="E296" s="105"/>
      <c r="F296" s="105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5"/>
      <c r="R296" s="105"/>
      <c r="S296" s="105"/>
      <c r="T296" s="105"/>
    </row>
    <row r="297" spans="1:20" x14ac:dyDescent="0.25">
      <c r="A297" s="111"/>
      <c r="B297" s="105"/>
      <c r="C297" s="107"/>
      <c r="D297" s="105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  <c r="S297" s="105"/>
      <c r="T297" s="105"/>
    </row>
    <row r="298" spans="1:20" x14ac:dyDescent="0.25">
      <c r="A298" s="111"/>
      <c r="B298" s="105"/>
      <c r="C298" s="107"/>
      <c r="D298" s="105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5"/>
      <c r="R298" s="105"/>
      <c r="S298" s="105"/>
      <c r="T298" s="105"/>
    </row>
    <row r="299" spans="1:20" x14ac:dyDescent="0.25">
      <c r="A299" s="111"/>
      <c r="B299" s="105"/>
      <c r="C299" s="107"/>
      <c r="D299" s="105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5"/>
      <c r="R299" s="105"/>
      <c r="S299" s="105"/>
      <c r="T299" s="105"/>
    </row>
    <row r="300" spans="1:20" x14ac:dyDescent="0.25">
      <c r="A300" s="111"/>
      <c r="B300" s="105"/>
      <c r="C300" s="107"/>
      <c r="D300" s="105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5"/>
      <c r="R300" s="105"/>
      <c r="S300" s="105"/>
      <c r="T300" s="105"/>
    </row>
    <row r="301" spans="1:20" x14ac:dyDescent="0.25">
      <c r="A301" s="111"/>
      <c r="B301" s="105"/>
      <c r="C301" s="107"/>
      <c r="D301" s="105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5"/>
      <c r="R301" s="105"/>
      <c r="S301" s="105"/>
      <c r="T301" s="105"/>
    </row>
    <row r="302" spans="1:20" x14ac:dyDescent="0.25">
      <c r="A302" s="111"/>
      <c r="B302" s="105"/>
      <c r="C302" s="107"/>
      <c r="D302" s="105"/>
      <c r="E302" s="105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5"/>
      <c r="R302" s="105"/>
      <c r="S302" s="105"/>
      <c r="T302" s="105"/>
    </row>
    <row r="303" spans="1:20" x14ac:dyDescent="0.25">
      <c r="A303" s="111"/>
      <c r="B303" s="105"/>
      <c r="C303" s="107"/>
      <c r="D303" s="105"/>
      <c r="E303" s="105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5"/>
      <c r="R303" s="105"/>
      <c r="S303" s="105"/>
      <c r="T303" s="105"/>
    </row>
    <row r="304" spans="1:20" x14ac:dyDescent="0.25">
      <c r="A304" s="111"/>
      <c r="B304" s="105"/>
      <c r="C304" s="107"/>
      <c r="D304" s="105"/>
      <c r="E304" s="105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5"/>
      <c r="R304" s="105"/>
      <c r="S304" s="105"/>
      <c r="T304" s="105"/>
    </row>
    <row r="305" spans="1:20" x14ac:dyDescent="0.25">
      <c r="A305" s="111"/>
      <c r="B305" s="105"/>
      <c r="C305" s="107"/>
      <c r="D305" s="105"/>
      <c r="E305" s="105"/>
      <c r="F305" s="105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5"/>
      <c r="R305" s="105"/>
      <c r="S305" s="105"/>
      <c r="T305" s="105"/>
    </row>
    <row r="306" spans="1:20" x14ac:dyDescent="0.25">
      <c r="A306" s="111"/>
      <c r="B306" s="105"/>
      <c r="C306" s="107"/>
      <c r="D306" s="105"/>
      <c r="E306" s="105"/>
      <c r="F306" s="105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5"/>
      <c r="R306" s="105"/>
      <c r="S306" s="105"/>
      <c r="T306" s="105"/>
    </row>
    <row r="307" spans="1:20" x14ac:dyDescent="0.25">
      <c r="A307" s="111"/>
      <c r="B307" s="105"/>
      <c r="C307" s="107"/>
      <c r="D307" s="105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5"/>
      <c r="R307" s="105"/>
      <c r="S307" s="105"/>
      <c r="T307" s="105"/>
    </row>
    <row r="308" spans="1:20" x14ac:dyDescent="0.25">
      <c r="A308" s="111"/>
      <c r="B308" s="105"/>
      <c r="C308" s="107"/>
      <c r="D308" s="105"/>
      <c r="E308" s="105"/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5"/>
      <c r="R308" s="105"/>
      <c r="S308" s="105"/>
      <c r="T308" s="105"/>
    </row>
    <row r="309" spans="1:20" x14ac:dyDescent="0.25">
      <c r="A309" s="111"/>
      <c r="B309" s="105"/>
      <c r="C309" s="107"/>
      <c r="D309" s="105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5"/>
      <c r="R309" s="105"/>
      <c r="S309" s="105"/>
      <c r="T309" s="105"/>
    </row>
    <row r="310" spans="1:20" x14ac:dyDescent="0.25">
      <c r="A310" s="111"/>
      <c r="B310" s="105"/>
      <c r="C310" s="107"/>
      <c r="D310" s="105"/>
      <c r="E310" s="105"/>
      <c r="F310" s="105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5"/>
      <c r="R310" s="105"/>
      <c r="S310" s="105"/>
      <c r="T310" s="105"/>
    </row>
    <row r="311" spans="1:20" x14ac:dyDescent="0.25">
      <c r="A311" s="111"/>
      <c r="B311" s="105"/>
      <c r="C311" s="107"/>
      <c r="D311" s="105"/>
      <c r="E311" s="105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5"/>
      <c r="R311" s="105"/>
      <c r="S311" s="105"/>
      <c r="T311" s="105"/>
    </row>
    <row r="312" spans="1:20" x14ac:dyDescent="0.25">
      <c r="A312" s="111"/>
      <c r="B312" s="105"/>
      <c r="C312" s="107"/>
      <c r="D312" s="105"/>
      <c r="E312" s="105"/>
      <c r="F312" s="105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5"/>
      <c r="R312" s="105"/>
      <c r="S312" s="105"/>
      <c r="T312" s="105"/>
    </row>
    <row r="313" spans="1:20" x14ac:dyDescent="0.25">
      <c r="A313" s="111"/>
      <c r="B313" s="105"/>
      <c r="C313" s="107"/>
      <c r="D313" s="105"/>
      <c r="E313" s="105"/>
      <c r="F313" s="105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5"/>
      <c r="R313" s="105"/>
      <c r="S313" s="105"/>
      <c r="T313" s="105"/>
    </row>
    <row r="314" spans="1:20" x14ac:dyDescent="0.25">
      <c r="A314" s="111"/>
      <c r="B314" s="105"/>
      <c r="C314" s="107"/>
      <c r="D314" s="105"/>
      <c r="E314" s="105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5"/>
      <c r="R314" s="105"/>
      <c r="S314" s="105"/>
      <c r="T314" s="105"/>
    </row>
    <row r="315" spans="1:20" x14ac:dyDescent="0.25">
      <c r="A315" s="111"/>
      <c r="B315" s="105"/>
      <c r="C315" s="107"/>
      <c r="D315" s="105"/>
      <c r="E315" s="105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5"/>
      <c r="R315" s="105"/>
      <c r="S315" s="105"/>
      <c r="T315" s="105"/>
    </row>
    <row r="316" spans="1:20" x14ac:dyDescent="0.25">
      <c r="A316" s="111"/>
      <c r="B316" s="105"/>
      <c r="C316" s="107"/>
      <c r="D316" s="105"/>
      <c r="E316" s="105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5"/>
      <c r="R316" s="105"/>
      <c r="S316" s="105"/>
      <c r="T316" s="105"/>
    </row>
    <row r="317" spans="1:20" x14ac:dyDescent="0.25">
      <c r="A317" s="111"/>
      <c r="B317" s="105"/>
      <c r="C317" s="107"/>
      <c r="D317" s="105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5"/>
      <c r="R317" s="105"/>
      <c r="S317" s="105"/>
      <c r="T317" s="105"/>
    </row>
    <row r="318" spans="1:20" x14ac:dyDescent="0.25">
      <c r="A318" s="111"/>
      <c r="B318" s="105"/>
      <c r="C318" s="107"/>
      <c r="D318" s="105"/>
      <c r="E318" s="105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5"/>
      <c r="R318" s="105"/>
      <c r="S318" s="105"/>
      <c r="T318" s="105"/>
    </row>
    <row r="319" spans="1:20" x14ac:dyDescent="0.25">
      <c r="A319" s="111"/>
      <c r="B319" s="105"/>
      <c r="C319" s="107"/>
      <c r="D319" s="105"/>
      <c r="E319" s="105"/>
      <c r="F319" s="105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5"/>
      <c r="R319" s="105"/>
      <c r="S319" s="105"/>
      <c r="T319" s="105"/>
    </row>
    <row r="320" spans="1:20" x14ac:dyDescent="0.25">
      <c r="A320" s="111"/>
      <c r="B320" s="105"/>
      <c r="C320" s="107"/>
      <c r="D320" s="105"/>
      <c r="E320" s="105"/>
      <c r="F320" s="105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5"/>
      <c r="R320" s="105"/>
      <c r="S320" s="105"/>
      <c r="T320" s="105"/>
    </row>
    <row r="321" spans="1:20" x14ac:dyDescent="0.25">
      <c r="A321" s="111"/>
      <c r="B321" s="105"/>
      <c r="C321" s="107"/>
      <c r="D321" s="105"/>
      <c r="E321" s="105"/>
      <c r="F321" s="105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5"/>
      <c r="R321" s="105"/>
      <c r="S321" s="105"/>
      <c r="T321" s="105"/>
    </row>
    <row r="322" spans="1:20" x14ac:dyDescent="0.25">
      <c r="A322" s="111"/>
      <c r="B322" s="105"/>
      <c r="C322" s="107"/>
      <c r="D322" s="105"/>
      <c r="E322" s="105"/>
      <c r="F322" s="105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5"/>
      <c r="R322" s="105"/>
      <c r="S322" s="105"/>
      <c r="T322" s="105"/>
    </row>
    <row r="323" spans="1:20" x14ac:dyDescent="0.25">
      <c r="A323" s="111"/>
      <c r="B323" s="105"/>
      <c r="C323" s="107"/>
      <c r="D323" s="105"/>
      <c r="E323" s="105"/>
      <c r="F323" s="105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5"/>
      <c r="R323" s="105"/>
      <c r="S323" s="105"/>
      <c r="T323" s="105"/>
    </row>
    <row r="324" spans="1:20" x14ac:dyDescent="0.25">
      <c r="A324" s="111"/>
      <c r="B324" s="105"/>
      <c r="C324" s="107"/>
      <c r="D324" s="105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5"/>
      <c r="R324" s="105"/>
      <c r="S324" s="105"/>
      <c r="T324" s="105"/>
    </row>
    <row r="325" spans="1:20" x14ac:dyDescent="0.25">
      <c r="A325" s="111"/>
      <c r="B325" s="105"/>
      <c r="C325" s="107"/>
      <c r="D325" s="105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5"/>
      <c r="R325" s="105"/>
      <c r="S325" s="105"/>
      <c r="T325" s="105"/>
    </row>
    <row r="326" spans="1:20" x14ac:dyDescent="0.25">
      <c r="A326" s="111"/>
      <c r="B326" s="105"/>
      <c r="C326" s="107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5"/>
      <c r="R326" s="105"/>
      <c r="S326" s="105"/>
      <c r="T326" s="105"/>
    </row>
    <row r="327" spans="1:20" x14ac:dyDescent="0.25">
      <c r="A327" s="111"/>
      <c r="B327" s="105"/>
      <c r="C327" s="107"/>
      <c r="D327" s="105"/>
      <c r="E327" s="105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5"/>
      <c r="R327" s="105"/>
      <c r="S327" s="105"/>
      <c r="T327" s="105"/>
    </row>
    <row r="328" spans="1:20" x14ac:dyDescent="0.25">
      <c r="A328" s="111"/>
      <c r="B328" s="105"/>
      <c r="C328" s="107"/>
      <c r="D328" s="105"/>
      <c r="E328" s="105"/>
      <c r="F328" s="105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5"/>
      <c r="R328" s="105"/>
      <c r="S328" s="105"/>
      <c r="T328" s="105"/>
    </row>
    <row r="329" spans="1:20" x14ac:dyDescent="0.25">
      <c r="A329" s="111"/>
      <c r="B329" s="105"/>
      <c r="C329" s="107"/>
      <c r="D329" s="105"/>
      <c r="E329" s="105"/>
      <c r="F329" s="105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5"/>
      <c r="R329" s="105"/>
      <c r="S329" s="105"/>
      <c r="T329" s="105"/>
    </row>
    <row r="330" spans="1:20" x14ac:dyDescent="0.25">
      <c r="A330" s="111"/>
      <c r="B330" s="105"/>
      <c r="C330" s="107"/>
      <c r="D330" s="105"/>
      <c r="E330" s="105"/>
      <c r="F330" s="105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5"/>
      <c r="R330" s="105"/>
      <c r="S330" s="105"/>
      <c r="T330" s="105"/>
    </row>
    <row r="331" spans="1:20" x14ac:dyDescent="0.25">
      <c r="A331" s="111"/>
      <c r="B331" s="105"/>
      <c r="C331" s="107"/>
      <c r="D331" s="105"/>
      <c r="E331" s="105"/>
      <c r="F331" s="105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5"/>
      <c r="R331" s="105"/>
      <c r="S331" s="105"/>
      <c r="T331" s="105"/>
    </row>
    <row r="332" spans="1:20" x14ac:dyDescent="0.25">
      <c r="A332" s="111"/>
      <c r="B332" s="105"/>
      <c r="C332" s="107"/>
      <c r="D332" s="105"/>
      <c r="E332" s="105"/>
      <c r="F332" s="105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5"/>
      <c r="R332" s="105"/>
      <c r="S332" s="105"/>
      <c r="T332" s="105"/>
    </row>
    <row r="333" spans="1:20" x14ac:dyDescent="0.25">
      <c r="A333" s="111"/>
      <c r="B333" s="105"/>
      <c r="C333" s="107"/>
      <c r="D333" s="105"/>
      <c r="E333" s="105"/>
      <c r="F333" s="105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5"/>
      <c r="R333" s="105"/>
      <c r="S333" s="105"/>
      <c r="T333" s="105"/>
    </row>
    <row r="334" spans="1:20" x14ac:dyDescent="0.25">
      <c r="A334" s="111"/>
      <c r="B334" s="105"/>
      <c r="C334" s="107"/>
      <c r="D334" s="105"/>
      <c r="E334" s="105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5"/>
      <c r="R334" s="105"/>
      <c r="S334" s="105"/>
      <c r="T334" s="105"/>
    </row>
    <row r="335" spans="1:20" x14ac:dyDescent="0.25">
      <c r="A335" s="111"/>
      <c r="B335" s="105"/>
      <c r="C335" s="107"/>
      <c r="D335" s="105"/>
      <c r="E335" s="105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5"/>
      <c r="R335" s="105"/>
      <c r="S335" s="105"/>
      <c r="T335" s="105"/>
    </row>
    <row r="336" spans="1:20" x14ac:dyDescent="0.25">
      <c r="A336" s="111"/>
      <c r="B336" s="105"/>
      <c r="C336" s="107"/>
      <c r="D336" s="105"/>
      <c r="E336" s="105"/>
      <c r="F336" s="105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5"/>
      <c r="R336" s="105"/>
      <c r="S336" s="105"/>
      <c r="T336" s="105"/>
    </row>
    <row r="337" spans="1:20" x14ac:dyDescent="0.25">
      <c r="A337" s="111"/>
      <c r="B337" s="105"/>
      <c r="C337" s="107"/>
      <c r="D337" s="105"/>
      <c r="E337" s="105"/>
      <c r="F337" s="105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5"/>
      <c r="R337" s="105"/>
      <c r="S337" s="105"/>
      <c r="T337" s="105"/>
    </row>
    <row r="338" spans="1:20" x14ac:dyDescent="0.25">
      <c r="A338" s="111"/>
      <c r="B338" s="105"/>
      <c r="C338" s="107"/>
      <c r="D338" s="105"/>
      <c r="E338" s="105"/>
      <c r="F338" s="105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5"/>
      <c r="R338" s="105"/>
      <c r="S338" s="105"/>
      <c r="T338" s="105"/>
    </row>
    <row r="339" spans="1:20" x14ac:dyDescent="0.25">
      <c r="A339" s="111"/>
      <c r="B339" s="105"/>
      <c r="C339" s="107"/>
      <c r="D339" s="105"/>
      <c r="E339" s="105"/>
      <c r="F339" s="105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5"/>
      <c r="R339" s="105"/>
      <c r="S339" s="105"/>
      <c r="T339" s="105"/>
    </row>
    <row r="340" spans="1:20" x14ac:dyDescent="0.25">
      <c r="A340" s="111"/>
      <c r="B340" s="105"/>
      <c r="C340" s="107"/>
      <c r="D340" s="105"/>
      <c r="E340" s="105"/>
      <c r="F340" s="105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5"/>
      <c r="R340" s="105"/>
      <c r="S340" s="105"/>
      <c r="T340" s="105"/>
    </row>
    <row r="341" spans="1:20" x14ac:dyDescent="0.25">
      <c r="A341" s="111"/>
      <c r="B341" s="105"/>
      <c r="C341" s="107"/>
      <c r="D341" s="105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5"/>
      <c r="R341" s="105"/>
      <c r="S341" s="105"/>
      <c r="T341" s="105"/>
    </row>
    <row r="342" spans="1:20" x14ac:dyDescent="0.25">
      <c r="A342" s="111"/>
      <c r="B342" s="105"/>
      <c r="C342" s="107"/>
      <c r="D342" s="105"/>
      <c r="E342" s="105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5"/>
      <c r="R342" s="105"/>
      <c r="S342" s="105"/>
      <c r="T342" s="105"/>
    </row>
    <row r="343" spans="1:20" x14ac:dyDescent="0.25">
      <c r="A343" s="111"/>
      <c r="B343" s="105"/>
      <c r="C343" s="107"/>
      <c r="D343" s="105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5"/>
      <c r="R343" s="105"/>
      <c r="S343" s="105"/>
      <c r="T343" s="105"/>
    </row>
    <row r="344" spans="1:20" x14ac:dyDescent="0.25">
      <c r="A344" s="111"/>
      <c r="B344" s="105"/>
      <c r="C344" s="107"/>
      <c r="D344" s="105"/>
      <c r="E344" s="105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5"/>
      <c r="R344" s="105"/>
      <c r="S344" s="105"/>
      <c r="T344" s="105"/>
    </row>
    <row r="345" spans="1:20" x14ac:dyDescent="0.25">
      <c r="A345" s="111"/>
      <c r="B345" s="105"/>
      <c r="C345" s="107"/>
      <c r="D345" s="105"/>
      <c r="E345" s="105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5"/>
      <c r="R345" s="105"/>
      <c r="S345" s="105"/>
      <c r="T345" s="105"/>
    </row>
    <row r="346" spans="1:20" x14ac:dyDescent="0.25">
      <c r="A346" s="111"/>
      <c r="B346" s="105"/>
      <c r="C346" s="107"/>
      <c r="D346" s="105"/>
      <c r="E346" s="105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5"/>
      <c r="R346" s="105"/>
      <c r="S346" s="105"/>
      <c r="T346" s="105"/>
    </row>
    <row r="347" spans="1:20" x14ac:dyDescent="0.25">
      <c r="A347" s="111"/>
      <c r="B347" s="105"/>
      <c r="C347" s="107"/>
      <c r="D347" s="105"/>
      <c r="E347" s="105"/>
      <c r="F347" s="105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5"/>
      <c r="R347" s="105"/>
      <c r="S347" s="105"/>
      <c r="T347" s="105"/>
    </row>
    <row r="348" spans="1:20" x14ac:dyDescent="0.25">
      <c r="A348" s="111"/>
      <c r="B348" s="105"/>
      <c r="C348" s="107"/>
      <c r="D348" s="105"/>
      <c r="E348" s="105"/>
      <c r="F348" s="105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5"/>
      <c r="R348" s="105"/>
      <c r="S348" s="105"/>
      <c r="T348" s="105"/>
    </row>
    <row r="349" spans="1:20" x14ac:dyDescent="0.25">
      <c r="A349" s="111"/>
      <c r="B349" s="105"/>
      <c r="C349" s="107"/>
      <c r="D349" s="105"/>
      <c r="E349" s="105"/>
      <c r="F349" s="105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5"/>
      <c r="R349" s="105"/>
      <c r="S349" s="105"/>
      <c r="T349" s="105"/>
    </row>
    <row r="350" spans="1:20" x14ac:dyDescent="0.25">
      <c r="A350" s="111"/>
      <c r="B350" s="105"/>
      <c r="C350" s="107"/>
      <c r="D350" s="105"/>
      <c r="E350" s="105"/>
      <c r="F350" s="105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5"/>
      <c r="R350" s="105"/>
      <c r="S350" s="105"/>
      <c r="T350" s="105"/>
    </row>
    <row r="351" spans="1:20" x14ac:dyDescent="0.25">
      <c r="A351" s="111"/>
      <c r="B351" s="105"/>
      <c r="C351" s="107"/>
      <c r="D351" s="105"/>
      <c r="E351" s="105"/>
      <c r="F351" s="105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5"/>
      <c r="R351" s="105"/>
      <c r="S351" s="105"/>
      <c r="T351" s="105"/>
    </row>
    <row r="352" spans="1:20" x14ac:dyDescent="0.25">
      <c r="A352" s="111"/>
      <c r="B352" s="105"/>
      <c r="C352" s="107"/>
      <c r="D352" s="105"/>
      <c r="E352" s="105"/>
      <c r="F352" s="105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5"/>
      <c r="R352" s="105"/>
      <c r="S352" s="105"/>
      <c r="T352" s="105"/>
    </row>
    <row r="353" spans="1:20" x14ac:dyDescent="0.25">
      <c r="A353" s="111"/>
      <c r="B353" s="105"/>
      <c r="C353" s="107"/>
      <c r="D353" s="105"/>
      <c r="E353" s="105"/>
      <c r="F353" s="105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5"/>
      <c r="R353" s="105"/>
      <c r="S353" s="105"/>
      <c r="T353" s="105"/>
    </row>
    <row r="354" spans="1:20" x14ac:dyDescent="0.25">
      <c r="A354" s="111"/>
      <c r="B354" s="105"/>
      <c r="C354" s="107"/>
      <c r="D354" s="105"/>
      <c r="E354" s="105"/>
      <c r="F354" s="105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5"/>
      <c r="R354" s="105"/>
      <c r="S354" s="105"/>
      <c r="T354" s="105"/>
    </row>
    <row r="355" spans="1:20" x14ac:dyDescent="0.25">
      <c r="A355" s="111"/>
      <c r="B355" s="105"/>
      <c r="C355" s="107"/>
      <c r="D355" s="105"/>
      <c r="E355" s="105"/>
      <c r="F355" s="105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5"/>
      <c r="R355" s="105"/>
      <c r="S355" s="105"/>
      <c r="T355" s="105"/>
    </row>
    <row r="356" spans="1:20" x14ac:dyDescent="0.25">
      <c r="A356" s="111"/>
      <c r="B356" s="105"/>
      <c r="C356" s="107"/>
      <c r="D356" s="105"/>
      <c r="E356" s="105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5"/>
      <c r="R356" s="105"/>
      <c r="S356" s="105"/>
      <c r="T356" s="105"/>
    </row>
    <row r="357" spans="1:20" x14ac:dyDescent="0.25">
      <c r="A357" s="111"/>
      <c r="B357" s="105"/>
      <c r="C357" s="107"/>
      <c r="D357" s="105"/>
      <c r="E357" s="105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  <c r="S357" s="105"/>
      <c r="T357" s="105"/>
    </row>
    <row r="358" spans="1:20" x14ac:dyDescent="0.25">
      <c r="A358" s="111"/>
      <c r="B358" s="105"/>
      <c r="C358" s="107"/>
      <c r="D358" s="105"/>
      <c r="E358" s="105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5"/>
      <c r="R358" s="105"/>
      <c r="S358" s="105"/>
      <c r="T358" s="105"/>
    </row>
    <row r="359" spans="1:20" x14ac:dyDescent="0.25">
      <c r="A359" s="111"/>
      <c r="B359" s="105"/>
      <c r="C359" s="107"/>
      <c r="D359" s="105"/>
      <c r="E359" s="105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  <c r="T359" s="105"/>
    </row>
    <row r="360" spans="1:20" x14ac:dyDescent="0.25">
      <c r="A360" s="111"/>
      <c r="B360" s="105"/>
      <c r="C360" s="107"/>
      <c r="D360" s="105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  <c r="S360" s="105"/>
      <c r="T360" s="105"/>
    </row>
    <row r="361" spans="1:20" x14ac:dyDescent="0.25">
      <c r="A361" s="111"/>
      <c r="B361" s="105"/>
      <c r="C361" s="107"/>
      <c r="D361" s="105"/>
      <c r="E361" s="105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5"/>
      <c r="R361" s="105"/>
      <c r="S361" s="105"/>
      <c r="T361" s="105"/>
    </row>
    <row r="362" spans="1:20" x14ac:dyDescent="0.25">
      <c r="A362" s="111"/>
      <c r="B362" s="105"/>
      <c r="C362" s="107"/>
      <c r="D362" s="105"/>
      <c r="E362" s="105"/>
      <c r="F362" s="105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5"/>
      <c r="R362" s="105"/>
      <c r="S362" s="105"/>
      <c r="T362" s="105"/>
    </row>
    <row r="363" spans="1:20" x14ac:dyDescent="0.25">
      <c r="A363" s="111"/>
      <c r="B363" s="105"/>
      <c r="C363" s="107"/>
      <c r="D363" s="105"/>
      <c r="E363" s="105"/>
      <c r="F363" s="105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5"/>
      <c r="R363" s="105"/>
      <c r="S363" s="105"/>
      <c r="T363" s="105"/>
    </row>
    <row r="364" spans="1:20" x14ac:dyDescent="0.25">
      <c r="A364" s="111"/>
      <c r="B364" s="105"/>
      <c r="C364" s="107"/>
      <c r="D364" s="105"/>
      <c r="E364" s="105"/>
      <c r="F364" s="105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5"/>
      <c r="R364" s="105"/>
      <c r="S364" s="105"/>
      <c r="T364" s="105"/>
    </row>
    <row r="365" spans="1:20" x14ac:dyDescent="0.25">
      <c r="A365" s="111"/>
      <c r="B365" s="105"/>
      <c r="C365" s="107"/>
      <c r="D365" s="105"/>
      <c r="E365" s="105"/>
      <c r="F365" s="105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5"/>
      <c r="R365" s="105"/>
      <c r="S365" s="105"/>
      <c r="T365" s="105"/>
    </row>
    <row r="366" spans="1:20" x14ac:dyDescent="0.25">
      <c r="A366" s="111"/>
      <c r="B366" s="105"/>
      <c r="C366" s="107"/>
      <c r="D366" s="105"/>
      <c r="E366" s="105"/>
      <c r="F366" s="105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5"/>
      <c r="R366" s="105"/>
      <c r="S366" s="105"/>
      <c r="T366" s="105"/>
    </row>
    <row r="367" spans="1:20" x14ac:dyDescent="0.25">
      <c r="A367" s="111"/>
      <c r="B367" s="105"/>
      <c r="C367" s="107"/>
      <c r="D367" s="105"/>
      <c r="E367" s="105"/>
      <c r="F367" s="105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5"/>
      <c r="R367" s="105"/>
      <c r="S367" s="105"/>
      <c r="T367" s="105"/>
    </row>
    <row r="368" spans="1:20" x14ac:dyDescent="0.25">
      <c r="A368" s="111"/>
      <c r="B368" s="105"/>
      <c r="C368" s="107"/>
      <c r="D368" s="105"/>
      <c r="E368" s="105"/>
      <c r="F368" s="105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5"/>
      <c r="R368" s="105"/>
      <c r="S368" s="105"/>
      <c r="T368" s="105"/>
    </row>
    <row r="369" spans="1:20" x14ac:dyDescent="0.25">
      <c r="A369" s="111"/>
      <c r="B369" s="105"/>
      <c r="C369" s="107"/>
      <c r="D369" s="105"/>
      <c r="E369" s="105"/>
      <c r="F369" s="105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5"/>
      <c r="R369" s="105"/>
      <c r="S369" s="105"/>
      <c r="T369" s="105"/>
    </row>
    <row r="370" spans="1:20" x14ac:dyDescent="0.25">
      <c r="A370" s="111"/>
      <c r="B370" s="105"/>
      <c r="C370" s="107"/>
      <c r="D370" s="105"/>
      <c r="E370" s="105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5"/>
      <c r="R370" s="105"/>
      <c r="S370" s="105"/>
      <c r="T370" s="105"/>
    </row>
    <row r="371" spans="1:20" x14ac:dyDescent="0.25">
      <c r="A371" s="111"/>
      <c r="B371" s="105"/>
      <c r="C371" s="107"/>
      <c r="D371" s="105"/>
      <c r="E371" s="105"/>
      <c r="F371" s="105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5"/>
      <c r="R371" s="105"/>
      <c r="S371" s="105"/>
      <c r="T371" s="105"/>
    </row>
    <row r="372" spans="1:20" x14ac:dyDescent="0.25">
      <c r="A372" s="111"/>
      <c r="B372" s="105"/>
      <c r="C372" s="107"/>
      <c r="D372" s="105"/>
      <c r="E372" s="105"/>
      <c r="F372" s="105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5"/>
      <c r="R372" s="105"/>
      <c r="S372" s="105"/>
      <c r="T372" s="105"/>
    </row>
    <row r="373" spans="1:20" x14ac:dyDescent="0.25">
      <c r="A373" s="111"/>
      <c r="B373" s="105"/>
      <c r="C373" s="107"/>
      <c r="D373" s="105"/>
      <c r="E373" s="105"/>
      <c r="F373" s="105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5"/>
      <c r="R373" s="105"/>
      <c r="S373" s="105"/>
      <c r="T373" s="105"/>
    </row>
    <row r="374" spans="1:20" x14ac:dyDescent="0.25">
      <c r="A374" s="111"/>
      <c r="B374" s="105"/>
      <c r="C374" s="107"/>
      <c r="D374" s="105"/>
      <c r="E374" s="105"/>
      <c r="F374" s="105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5"/>
      <c r="R374" s="105"/>
      <c r="S374" s="105"/>
      <c r="T374" s="105"/>
    </row>
    <row r="375" spans="1:20" x14ac:dyDescent="0.25">
      <c r="A375" s="111"/>
      <c r="B375" s="105"/>
      <c r="C375" s="107"/>
      <c r="D375" s="105"/>
      <c r="E375" s="105"/>
      <c r="F375" s="105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5"/>
      <c r="R375" s="105"/>
      <c r="S375" s="105"/>
      <c r="T375" s="105"/>
    </row>
    <row r="376" spans="1:20" x14ac:dyDescent="0.25">
      <c r="A376" s="111"/>
      <c r="B376" s="105"/>
      <c r="C376" s="107"/>
      <c r="D376" s="105"/>
      <c r="E376" s="105"/>
      <c r="F376" s="105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5"/>
      <c r="R376" s="105"/>
      <c r="S376" s="105"/>
      <c r="T376" s="105"/>
    </row>
    <row r="377" spans="1:20" x14ac:dyDescent="0.25">
      <c r="A377" s="111"/>
      <c r="B377" s="105"/>
      <c r="C377" s="107"/>
      <c r="D377" s="105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5"/>
      <c r="R377" s="105"/>
      <c r="S377" s="105"/>
      <c r="T377" s="105"/>
    </row>
    <row r="378" spans="1:20" x14ac:dyDescent="0.25">
      <c r="A378" s="111"/>
      <c r="B378" s="105"/>
      <c r="C378" s="107"/>
      <c r="D378" s="105"/>
      <c r="E378" s="105"/>
      <c r="F378" s="105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5"/>
      <c r="R378" s="105"/>
      <c r="S378" s="105"/>
      <c r="T378" s="105"/>
    </row>
    <row r="379" spans="1:20" x14ac:dyDescent="0.25">
      <c r="A379" s="111"/>
      <c r="B379" s="105"/>
      <c r="C379" s="107"/>
      <c r="D379" s="105"/>
      <c r="E379" s="105"/>
      <c r="F379" s="105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5"/>
      <c r="R379" s="105"/>
      <c r="S379" s="105"/>
      <c r="T379" s="105"/>
    </row>
    <row r="380" spans="1:20" x14ac:dyDescent="0.25">
      <c r="A380" s="111"/>
      <c r="B380" s="105"/>
      <c r="C380" s="107"/>
      <c r="D380" s="105"/>
      <c r="E380" s="105"/>
      <c r="F380" s="105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5"/>
      <c r="R380" s="105"/>
      <c r="S380" s="105"/>
      <c r="T380" s="105"/>
    </row>
    <row r="381" spans="1:20" x14ac:dyDescent="0.25">
      <c r="A381" s="111"/>
      <c r="B381" s="105"/>
      <c r="C381" s="107"/>
      <c r="D381" s="105"/>
      <c r="E381" s="105"/>
      <c r="F381" s="105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5"/>
      <c r="R381" s="105"/>
      <c r="S381" s="105"/>
      <c r="T381" s="105"/>
    </row>
    <row r="382" spans="1:20" x14ac:dyDescent="0.25">
      <c r="A382" s="111"/>
      <c r="B382" s="105"/>
      <c r="C382" s="107"/>
      <c r="D382" s="105"/>
      <c r="E382" s="105"/>
      <c r="F382" s="105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5"/>
      <c r="R382" s="105"/>
      <c r="S382" s="105"/>
      <c r="T382" s="105"/>
    </row>
    <row r="383" spans="1:20" x14ac:dyDescent="0.25">
      <c r="A383" s="111"/>
      <c r="B383" s="105"/>
      <c r="C383" s="107"/>
      <c r="D383" s="105"/>
      <c r="E383" s="105"/>
      <c r="F383" s="105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5"/>
      <c r="R383" s="105"/>
      <c r="S383" s="105"/>
      <c r="T383" s="105"/>
    </row>
    <row r="384" spans="1:20" x14ac:dyDescent="0.25">
      <c r="A384" s="111"/>
      <c r="B384" s="105"/>
      <c r="C384" s="107"/>
      <c r="D384" s="105"/>
      <c r="E384" s="105"/>
      <c r="F384" s="105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5"/>
      <c r="R384" s="105"/>
      <c r="S384" s="105"/>
      <c r="T384" s="105"/>
    </row>
    <row r="385" spans="1:20" x14ac:dyDescent="0.25">
      <c r="A385" s="111"/>
      <c r="B385" s="105"/>
      <c r="C385" s="107"/>
      <c r="D385" s="105"/>
      <c r="E385" s="105"/>
      <c r="F385" s="105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5"/>
      <c r="R385" s="105"/>
      <c r="S385" s="105"/>
      <c r="T385" s="105"/>
    </row>
    <row r="386" spans="1:20" x14ac:dyDescent="0.25">
      <c r="A386" s="111"/>
      <c r="B386" s="105"/>
      <c r="C386" s="107"/>
      <c r="D386" s="105"/>
      <c r="E386" s="105"/>
      <c r="F386" s="105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5"/>
      <c r="R386" s="105"/>
      <c r="S386" s="105"/>
      <c r="T386" s="105"/>
    </row>
    <row r="387" spans="1:20" x14ac:dyDescent="0.25">
      <c r="A387" s="111"/>
      <c r="B387" s="105"/>
      <c r="C387" s="107"/>
      <c r="D387" s="105"/>
      <c r="E387" s="105"/>
      <c r="F387" s="105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5"/>
      <c r="R387" s="105"/>
      <c r="S387" s="105"/>
      <c r="T387" s="105"/>
    </row>
    <row r="388" spans="1:20" x14ac:dyDescent="0.25">
      <c r="A388" s="111"/>
      <c r="B388" s="105"/>
      <c r="C388" s="107"/>
      <c r="D388" s="105"/>
      <c r="E388" s="105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5"/>
      <c r="R388" s="105"/>
      <c r="S388" s="105"/>
      <c r="T388" s="105"/>
    </row>
    <row r="389" spans="1:20" x14ac:dyDescent="0.25">
      <c r="A389" s="111"/>
      <c r="B389" s="105"/>
      <c r="C389" s="107"/>
      <c r="D389" s="105"/>
      <c r="E389" s="105"/>
      <c r="F389" s="105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5"/>
      <c r="R389" s="105"/>
      <c r="S389" s="105"/>
      <c r="T389" s="105"/>
    </row>
    <row r="390" spans="1:20" x14ac:dyDescent="0.25">
      <c r="A390" s="111"/>
      <c r="B390" s="105"/>
      <c r="C390" s="107"/>
      <c r="D390" s="105"/>
      <c r="E390" s="105"/>
      <c r="F390" s="105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5"/>
      <c r="R390" s="105"/>
      <c r="S390" s="105"/>
      <c r="T390" s="105"/>
    </row>
    <row r="391" spans="1:20" x14ac:dyDescent="0.25">
      <c r="A391" s="111"/>
      <c r="B391" s="105"/>
      <c r="C391" s="107"/>
      <c r="D391" s="105"/>
      <c r="E391" s="105"/>
      <c r="F391" s="105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5"/>
      <c r="R391" s="105"/>
      <c r="S391" s="105"/>
      <c r="T391" s="105"/>
    </row>
    <row r="392" spans="1:20" x14ac:dyDescent="0.25">
      <c r="A392" s="111"/>
      <c r="B392" s="105"/>
      <c r="C392" s="107"/>
      <c r="D392" s="105"/>
      <c r="E392" s="105"/>
      <c r="F392" s="105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5"/>
      <c r="R392" s="105"/>
      <c r="S392" s="105"/>
      <c r="T392" s="105"/>
    </row>
    <row r="393" spans="1:20" x14ac:dyDescent="0.25">
      <c r="A393" s="111"/>
      <c r="B393" s="105"/>
      <c r="C393" s="107"/>
      <c r="D393" s="105"/>
      <c r="E393" s="105"/>
      <c r="F393" s="105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5"/>
      <c r="R393" s="105"/>
      <c r="S393" s="105"/>
      <c r="T393" s="105"/>
    </row>
    <row r="394" spans="1:20" x14ac:dyDescent="0.25">
      <c r="A394" s="111"/>
      <c r="B394" s="105"/>
      <c r="C394" s="107"/>
      <c r="D394" s="105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5"/>
      <c r="R394" s="105"/>
      <c r="S394" s="105"/>
      <c r="T394" s="105"/>
    </row>
    <row r="395" spans="1:20" x14ac:dyDescent="0.25">
      <c r="A395" s="111"/>
      <c r="B395" s="105"/>
      <c r="C395" s="107"/>
      <c r="D395" s="105"/>
      <c r="E395" s="105"/>
      <c r="F395" s="105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5"/>
      <c r="R395" s="105"/>
      <c r="S395" s="105"/>
      <c r="T395" s="105"/>
    </row>
    <row r="396" spans="1:20" x14ac:dyDescent="0.25">
      <c r="A396" s="111"/>
      <c r="B396" s="105"/>
      <c r="C396" s="107"/>
      <c r="D396" s="105"/>
      <c r="E396" s="105"/>
      <c r="F396" s="105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5"/>
      <c r="R396" s="105"/>
      <c r="S396" s="105"/>
      <c r="T396" s="105"/>
    </row>
    <row r="397" spans="1:20" x14ac:dyDescent="0.25">
      <c r="A397" s="111"/>
      <c r="B397" s="105"/>
      <c r="C397" s="107"/>
      <c r="D397" s="105"/>
      <c r="E397" s="105"/>
      <c r="F397" s="105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5"/>
      <c r="R397" s="105"/>
      <c r="S397" s="105"/>
      <c r="T397" s="105"/>
    </row>
    <row r="398" spans="1:20" x14ac:dyDescent="0.25">
      <c r="A398" s="111"/>
      <c r="B398" s="105"/>
      <c r="C398" s="107"/>
      <c r="D398" s="105"/>
      <c r="E398" s="105"/>
      <c r="F398" s="105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5"/>
      <c r="R398" s="105"/>
      <c r="S398" s="105"/>
      <c r="T398" s="105"/>
    </row>
    <row r="399" spans="1:20" x14ac:dyDescent="0.25">
      <c r="A399" s="111"/>
      <c r="B399" s="105"/>
      <c r="C399" s="107"/>
      <c r="D399" s="105"/>
      <c r="E399" s="105"/>
      <c r="F399" s="105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5"/>
      <c r="R399" s="105"/>
      <c r="S399" s="105"/>
      <c r="T399" s="105"/>
    </row>
    <row r="400" spans="1:20" x14ac:dyDescent="0.25">
      <c r="A400" s="111"/>
      <c r="B400" s="105"/>
      <c r="C400" s="107"/>
      <c r="D400" s="105"/>
      <c r="E400" s="105"/>
      <c r="F400" s="105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5"/>
      <c r="R400" s="105"/>
      <c r="S400" s="105"/>
      <c r="T400" s="105"/>
    </row>
    <row r="401" spans="1:20" x14ac:dyDescent="0.25">
      <c r="A401" s="111"/>
      <c r="B401" s="105"/>
      <c r="C401" s="107"/>
      <c r="D401" s="105"/>
      <c r="E401" s="105"/>
      <c r="F401" s="105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5"/>
      <c r="R401" s="105"/>
      <c r="S401" s="105"/>
      <c r="T401" s="105"/>
    </row>
    <row r="402" spans="1:20" x14ac:dyDescent="0.25">
      <c r="A402" s="111"/>
      <c r="B402" s="105"/>
      <c r="C402" s="107"/>
      <c r="D402" s="105"/>
      <c r="E402" s="105"/>
      <c r="F402" s="105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5"/>
      <c r="R402" s="105"/>
      <c r="S402" s="105"/>
      <c r="T402" s="105"/>
    </row>
    <row r="403" spans="1:20" x14ac:dyDescent="0.25">
      <c r="A403" s="111"/>
      <c r="B403" s="105"/>
      <c r="C403" s="107"/>
      <c r="D403" s="105"/>
      <c r="E403" s="105"/>
      <c r="F403" s="105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5"/>
      <c r="R403" s="105"/>
      <c r="S403" s="105"/>
      <c r="T403" s="105"/>
    </row>
    <row r="404" spans="1:20" x14ac:dyDescent="0.25">
      <c r="A404" s="111"/>
      <c r="B404" s="105"/>
      <c r="C404" s="107"/>
      <c r="D404" s="105"/>
      <c r="E404" s="105"/>
      <c r="F404" s="105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5"/>
      <c r="R404" s="105"/>
      <c r="S404" s="105"/>
      <c r="T404" s="105"/>
    </row>
    <row r="405" spans="1:20" x14ac:dyDescent="0.25">
      <c r="A405" s="111"/>
      <c r="B405" s="105"/>
      <c r="C405" s="107"/>
      <c r="D405" s="105"/>
      <c r="E405" s="105"/>
      <c r="F405" s="105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5"/>
      <c r="R405" s="105"/>
      <c r="S405" s="105"/>
      <c r="T405" s="105"/>
    </row>
    <row r="406" spans="1:20" x14ac:dyDescent="0.25">
      <c r="A406" s="111"/>
      <c r="B406" s="105"/>
      <c r="C406" s="107"/>
      <c r="D406" s="105"/>
      <c r="E406" s="105"/>
      <c r="F406" s="105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5"/>
      <c r="R406" s="105"/>
      <c r="S406" s="105"/>
      <c r="T406" s="105"/>
    </row>
    <row r="407" spans="1:20" x14ac:dyDescent="0.25">
      <c r="A407" s="111"/>
      <c r="B407" s="105"/>
      <c r="C407" s="107"/>
      <c r="D407" s="105"/>
      <c r="E407" s="105"/>
      <c r="F407" s="105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5"/>
      <c r="R407" s="105"/>
      <c r="S407" s="105"/>
      <c r="T407" s="105"/>
    </row>
    <row r="408" spans="1:20" x14ac:dyDescent="0.25">
      <c r="A408" s="111"/>
      <c r="B408" s="105"/>
      <c r="C408" s="107"/>
      <c r="D408" s="105"/>
      <c r="E408" s="105"/>
      <c r="F408" s="105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5"/>
      <c r="R408" s="105"/>
      <c r="S408" s="105"/>
      <c r="T408" s="105"/>
    </row>
    <row r="409" spans="1:20" x14ac:dyDescent="0.25">
      <c r="A409" s="111"/>
      <c r="B409" s="105"/>
      <c r="C409" s="107"/>
      <c r="D409" s="105"/>
      <c r="E409" s="105"/>
      <c r="F409" s="105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5"/>
      <c r="R409" s="105"/>
      <c r="S409" s="105"/>
      <c r="T409" s="105"/>
    </row>
    <row r="410" spans="1:20" x14ac:dyDescent="0.25">
      <c r="A410" s="111"/>
      <c r="B410" s="105"/>
      <c r="C410" s="107"/>
      <c r="D410" s="105"/>
      <c r="E410" s="105"/>
      <c r="F410" s="105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5"/>
      <c r="R410" s="105"/>
      <c r="S410" s="105"/>
      <c r="T410" s="105"/>
    </row>
    <row r="411" spans="1:20" x14ac:dyDescent="0.25">
      <c r="A411" s="111"/>
      <c r="B411" s="105"/>
      <c r="C411" s="107"/>
      <c r="D411" s="105"/>
      <c r="E411" s="105"/>
      <c r="F411" s="105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5"/>
      <c r="R411" s="105"/>
      <c r="S411" s="105"/>
      <c r="T411" s="105"/>
    </row>
    <row r="412" spans="1:20" x14ac:dyDescent="0.25">
      <c r="A412" s="111"/>
      <c r="B412" s="105"/>
      <c r="C412" s="107"/>
      <c r="D412" s="105"/>
      <c r="E412" s="105"/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</row>
    <row r="413" spans="1:20" x14ac:dyDescent="0.25">
      <c r="A413" s="111"/>
      <c r="B413" s="105"/>
      <c r="C413" s="107"/>
      <c r="D413" s="105"/>
      <c r="E413" s="105"/>
      <c r="F413" s="105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  <c r="Q413" s="105"/>
      <c r="R413" s="105"/>
      <c r="S413" s="105"/>
      <c r="T413" s="105"/>
    </row>
    <row r="414" spans="1:20" x14ac:dyDescent="0.25">
      <c r="A414" s="111"/>
      <c r="B414" s="105"/>
      <c r="C414" s="107"/>
      <c r="D414" s="105"/>
      <c r="E414" s="105"/>
      <c r="F414" s="105"/>
      <c r="G414" s="105"/>
      <c r="H414" s="105"/>
      <c r="I414" s="105"/>
      <c r="J414" s="105"/>
      <c r="K414" s="105"/>
      <c r="L414" s="105"/>
      <c r="M414" s="105"/>
      <c r="N414" s="105"/>
      <c r="O414" s="105"/>
      <c r="P414" s="105"/>
      <c r="Q414" s="105"/>
      <c r="R414" s="105"/>
      <c r="S414" s="105"/>
      <c r="T414" s="105"/>
    </row>
    <row r="415" spans="1:20" x14ac:dyDescent="0.25">
      <c r="A415" s="111"/>
      <c r="B415" s="105"/>
      <c r="C415" s="107"/>
      <c r="D415" s="105"/>
      <c r="E415" s="105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  <c r="S415" s="105"/>
      <c r="T415" s="105"/>
    </row>
    <row r="416" spans="1:20" x14ac:dyDescent="0.25">
      <c r="A416" s="111"/>
      <c r="B416" s="105"/>
      <c r="C416" s="107"/>
      <c r="D416" s="105"/>
      <c r="E416" s="105"/>
      <c r="F416" s="105"/>
      <c r="G416" s="105"/>
      <c r="H416" s="105"/>
      <c r="I416" s="105"/>
      <c r="J416" s="105"/>
      <c r="K416" s="105"/>
      <c r="L416" s="105"/>
      <c r="M416" s="105"/>
      <c r="N416" s="105"/>
      <c r="O416" s="105"/>
      <c r="P416" s="105"/>
      <c r="Q416" s="105"/>
      <c r="R416" s="105"/>
      <c r="S416" s="105"/>
      <c r="T416" s="105"/>
    </row>
    <row r="417" spans="1:20" x14ac:dyDescent="0.25">
      <c r="A417" s="111"/>
      <c r="B417" s="105"/>
      <c r="C417" s="107"/>
      <c r="D417" s="105"/>
      <c r="E417" s="105"/>
      <c r="F417" s="105"/>
      <c r="G417" s="105"/>
      <c r="H417" s="105"/>
      <c r="I417" s="105"/>
      <c r="J417" s="105"/>
      <c r="K417" s="105"/>
      <c r="L417" s="105"/>
      <c r="M417" s="105"/>
      <c r="N417" s="105"/>
      <c r="O417" s="105"/>
      <c r="P417" s="105"/>
      <c r="Q417" s="105"/>
      <c r="R417" s="105"/>
      <c r="S417" s="105"/>
      <c r="T417" s="105"/>
    </row>
    <row r="418" spans="1:20" x14ac:dyDescent="0.25">
      <c r="A418" s="111"/>
      <c r="B418" s="105"/>
      <c r="C418" s="107"/>
      <c r="D418" s="105"/>
      <c r="E418" s="105"/>
      <c r="F418" s="105"/>
      <c r="G418" s="105"/>
      <c r="H418" s="105"/>
      <c r="I418" s="105"/>
      <c r="J418" s="105"/>
      <c r="K418" s="105"/>
      <c r="L418" s="105"/>
      <c r="M418" s="105"/>
      <c r="N418" s="105"/>
      <c r="O418" s="105"/>
      <c r="P418" s="105"/>
      <c r="Q418" s="105"/>
      <c r="R418" s="105"/>
      <c r="S418" s="105"/>
      <c r="T418" s="105"/>
    </row>
    <row r="419" spans="1:20" x14ac:dyDescent="0.25">
      <c r="A419" s="111"/>
      <c r="B419" s="105"/>
      <c r="C419" s="107"/>
      <c r="D419" s="105"/>
      <c r="E419" s="105"/>
      <c r="F419" s="105"/>
      <c r="G419" s="105"/>
      <c r="H419" s="105"/>
      <c r="I419" s="105"/>
      <c r="J419" s="105"/>
      <c r="K419" s="105"/>
      <c r="L419" s="105"/>
      <c r="M419" s="105"/>
      <c r="N419" s="105"/>
      <c r="O419" s="105"/>
      <c r="P419" s="105"/>
      <c r="Q419" s="105"/>
      <c r="R419" s="105"/>
      <c r="S419" s="105"/>
      <c r="T419" s="105"/>
    </row>
    <row r="420" spans="1:20" x14ac:dyDescent="0.25">
      <c r="A420" s="111"/>
      <c r="B420" s="105"/>
      <c r="C420" s="107"/>
      <c r="D420" s="105"/>
      <c r="E420" s="105"/>
      <c r="F420" s="105"/>
      <c r="G420" s="105"/>
      <c r="H420" s="105"/>
      <c r="I420" s="105"/>
      <c r="J420" s="105"/>
      <c r="K420" s="105"/>
      <c r="L420" s="105"/>
      <c r="M420" s="105"/>
      <c r="N420" s="105"/>
      <c r="O420" s="105"/>
      <c r="P420" s="105"/>
      <c r="Q420" s="105"/>
      <c r="R420" s="105"/>
      <c r="S420" s="105"/>
      <c r="T420" s="105"/>
    </row>
    <row r="421" spans="1:20" x14ac:dyDescent="0.25">
      <c r="A421" s="111"/>
      <c r="B421" s="105"/>
      <c r="C421" s="107"/>
      <c r="D421" s="105"/>
      <c r="E421" s="105"/>
      <c r="F421" s="105"/>
      <c r="G421" s="105"/>
      <c r="H421" s="105"/>
      <c r="I421" s="105"/>
      <c r="J421" s="105"/>
      <c r="K421" s="105"/>
      <c r="L421" s="105"/>
      <c r="M421" s="105"/>
      <c r="N421" s="105"/>
      <c r="O421" s="105"/>
      <c r="P421" s="105"/>
      <c r="Q421" s="105"/>
      <c r="R421" s="105"/>
      <c r="S421" s="105"/>
      <c r="T421" s="105"/>
    </row>
    <row r="422" spans="1:20" x14ac:dyDescent="0.25">
      <c r="A422" s="111"/>
      <c r="B422" s="105"/>
      <c r="C422" s="107"/>
      <c r="D422" s="105"/>
      <c r="E422" s="105"/>
      <c r="F422" s="105"/>
      <c r="G422" s="105"/>
      <c r="H422" s="105"/>
      <c r="I422" s="105"/>
      <c r="J422" s="105"/>
      <c r="K422" s="105"/>
      <c r="L422" s="105"/>
      <c r="M422" s="105"/>
      <c r="N422" s="105"/>
      <c r="O422" s="105"/>
      <c r="P422" s="105"/>
      <c r="Q422" s="105"/>
      <c r="R422" s="105"/>
      <c r="S422" s="105"/>
      <c r="T422" s="105"/>
    </row>
    <row r="423" spans="1:20" x14ac:dyDescent="0.25">
      <c r="A423" s="111"/>
      <c r="B423" s="105"/>
      <c r="C423" s="107"/>
      <c r="D423" s="105"/>
      <c r="E423" s="105"/>
      <c r="F423" s="105"/>
      <c r="G423" s="105"/>
      <c r="H423" s="105"/>
      <c r="I423" s="105"/>
      <c r="J423" s="105"/>
      <c r="K423" s="105"/>
      <c r="L423" s="105"/>
      <c r="M423" s="105"/>
      <c r="N423" s="105"/>
      <c r="O423" s="105"/>
      <c r="P423" s="105"/>
      <c r="Q423" s="105"/>
      <c r="R423" s="105"/>
      <c r="S423" s="105"/>
      <c r="T423" s="105"/>
    </row>
    <row r="424" spans="1:20" x14ac:dyDescent="0.25">
      <c r="A424" s="111"/>
      <c r="B424" s="105"/>
      <c r="C424" s="107"/>
      <c r="D424" s="105"/>
      <c r="E424" s="105"/>
      <c r="F424" s="105"/>
      <c r="G424" s="105"/>
      <c r="H424" s="105"/>
      <c r="I424" s="105"/>
      <c r="J424" s="105"/>
      <c r="K424" s="105"/>
      <c r="L424" s="105"/>
      <c r="M424" s="105"/>
      <c r="N424" s="105"/>
      <c r="O424" s="105"/>
      <c r="P424" s="105"/>
      <c r="Q424" s="105"/>
      <c r="R424" s="105"/>
      <c r="S424" s="105"/>
      <c r="T424" s="105"/>
    </row>
    <row r="425" spans="1:20" x14ac:dyDescent="0.25">
      <c r="A425" s="111"/>
      <c r="B425" s="105"/>
      <c r="C425" s="107"/>
      <c r="D425" s="105"/>
      <c r="E425" s="105"/>
      <c r="F425" s="105"/>
      <c r="G425" s="105"/>
      <c r="H425" s="105"/>
      <c r="I425" s="105"/>
      <c r="J425" s="105"/>
      <c r="K425" s="105"/>
      <c r="L425" s="105"/>
      <c r="M425" s="105"/>
      <c r="N425" s="105"/>
      <c r="O425" s="105"/>
      <c r="P425" s="105"/>
      <c r="Q425" s="105"/>
      <c r="R425" s="105"/>
      <c r="S425" s="105"/>
      <c r="T425" s="105"/>
    </row>
    <row r="426" spans="1:20" x14ac:dyDescent="0.25">
      <c r="A426" s="111"/>
      <c r="B426" s="105"/>
      <c r="C426" s="107"/>
      <c r="D426" s="105"/>
      <c r="E426" s="105"/>
      <c r="F426" s="105"/>
      <c r="G426" s="105"/>
      <c r="H426" s="105"/>
      <c r="I426" s="105"/>
      <c r="J426" s="105"/>
      <c r="K426" s="105"/>
      <c r="L426" s="105"/>
      <c r="M426" s="105"/>
      <c r="N426" s="105"/>
      <c r="O426" s="105"/>
      <c r="P426" s="105"/>
      <c r="Q426" s="105"/>
      <c r="R426" s="105"/>
      <c r="S426" s="105"/>
      <c r="T426" s="105"/>
    </row>
    <row r="427" spans="1:20" x14ac:dyDescent="0.25">
      <c r="A427" s="111"/>
      <c r="B427" s="105"/>
      <c r="C427" s="107"/>
      <c r="D427" s="105"/>
      <c r="E427" s="105"/>
      <c r="F427" s="105"/>
      <c r="G427" s="105"/>
      <c r="H427" s="105"/>
      <c r="I427" s="105"/>
      <c r="J427" s="105"/>
      <c r="K427" s="105"/>
      <c r="L427" s="105"/>
      <c r="M427" s="105"/>
      <c r="N427" s="105"/>
      <c r="O427" s="105"/>
      <c r="P427" s="105"/>
      <c r="Q427" s="105"/>
      <c r="R427" s="105"/>
      <c r="S427" s="105"/>
      <c r="T427" s="105"/>
    </row>
    <row r="428" spans="1:20" x14ac:dyDescent="0.25">
      <c r="A428" s="111"/>
      <c r="B428" s="105"/>
      <c r="C428" s="107"/>
      <c r="D428" s="105"/>
      <c r="E428" s="105"/>
      <c r="F428" s="105"/>
      <c r="G428" s="105"/>
      <c r="H428" s="105"/>
      <c r="I428" s="105"/>
      <c r="J428" s="105"/>
      <c r="K428" s="105"/>
      <c r="L428" s="105"/>
      <c r="M428" s="105"/>
      <c r="N428" s="105"/>
      <c r="O428" s="105"/>
      <c r="P428" s="105"/>
      <c r="Q428" s="105"/>
      <c r="R428" s="105"/>
      <c r="S428" s="105"/>
      <c r="T428" s="105"/>
    </row>
    <row r="429" spans="1:20" x14ac:dyDescent="0.25">
      <c r="A429" s="111"/>
      <c r="B429" s="105"/>
      <c r="C429" s="107"/>
      <c r="D429" s="105"/>
      <c r="E429" s="105"/>
      <c r="F429" s="105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  <c r="S429" s="105"/>
      <c r="T429" s="105"/>
    </row>
    <row r="430" spans="1:20" x14ac:dyDescent="0.25">
      <c r="A430" s="111"/>
      <c r="B430" s="105"/>
      <c r="C430" s="107"/>
      <c r="D430" s="105"/>
      <c r="E430" s="105"/>
      <c r="F430" s="105"/>
      <c r="G430" s="105"/>
      <c r="H430" s="105"/>
      <c r="I430" s="105"/>
      <c r="J430" s="105"/>
      <c r="K430" s="105"/>
      <c r="L430" s="105"/>
      <c r="M430" s="105"/>
      <c r="N430" s="105"/>
      <c r="O430" s="105"/>
      <c r="P430" s="105"/>
      <c r="Q430" s="105"/>
      <c r="R430" s="105"/>
      <c r="S430" s="105"/>
      <c r="T430" s="105"/>
    </row>
    <row r="431" spans="1:20" x14ac:dyDescent="0.25">
      <c r="A431" s="111"/>
      <c r="B431" s="105"/>
      <c r="C431" s="107"/>
      <c r="D431" s="105"/>
      <c r="E431" s="105"/>
      <c r="F431" s="105"/>
      <c r="G431" s="105"/>
      <c r="H431" s="105"/>
      <c r="I431" s="105"/>
      <c r="J431" s="105"/>
      <c r="K431" s="105"/>
      <c r="L431" s="105"/>
      <c r="M431" s="105"/>
      <c r="N431" s="105"/>
      <c r="O431" s="105"/>
      <c r="P431" s="105"/>
      <c r="Q431" s="105"/>
      <c r="R431" s="105"/>
      <c r="S431" s="105"/>
      <c r="T431" s="105"/>
    </row>
    <row r="432" spans="1:20" x14ac:dyDescent="0.25">
      <c r="A432" s="111"/>
      <c r="B432" s="105"/>
      <c r="C432" s="107"/>
      <c r="D432" s="105"/>
      <c r="E432" s="105"/>
      <c r="F432" s="105"/>
      <c r="G432" s="105"/>
      <c r="H432" s="105"/>
      <c r="I432" s="105"/>
      <c r="J432" s="105"/>
      <c r="K432" s="105"/>
      <c r="L432" s="105"/>
      <c r="M432" s="105"/>
      <c r="N432" s="105"/>
      <c r="O432" s="105"/>
      <c r="P432" s="105"/>
      <c r="Q432" s="105"/>
      <c r="R432" s="105"/>
      <c r="S432" s="105"/>
      <c r="T432" s="105"/>
    </row>
    <row r="433" spans="1:20" x14ac:dyDescent="0.25">
      <c r="A433" s="111"/>
      <c r="B433" s="105"/>
      <c r="C433" s="107"/>
      <c r="D433" s="105"/>
      <c r="E433" s="105"/>
      <c r="F433" s="105"/>
      <c r="G433" s="105"/>
      <c r="H433" s="105"/>
      <c r="I433" s="105"/>
      <c r="J433" s="105"/>
      <c r="K433" s="105"/>
      <c r="L433" s="105"/>
      <c r="M433" s="105"/>
      <c r="N433" s="105"/>
      <c r="O433" s="105"/>
      <c r="P433" s="105"/>
      <c r="Q433" s="105"/>
      <c r="R433" s="105"/>
      <c r="S433" s="105"/>
      <c r="T433" s="105"/>
    </row>
    <row r="434" spans="1:20" x14ac:dyDescent="0.25">
      <c r="A434" s="111"/>
      <c r="B434" s="105"/>
      <c r="C434" s="107"/>
      <c r="D434" s="105"/>
      <c r="E434" s="105"/>
      <c r="F434" s="105"/>
      <c r="G434" s="105"/>
      <c r="H434" s="105"/>
      <c r="I434" s="105"/>
      <c r="J434" s="105"/>
      <c r="K434" s="105"/>
      <c r="L434" s="105"/>
      <c r="M434" s="105"/>
      <c r="N434" s="105"/>
      <c r="O434" s="105"/>
      <c r="P434" s="105"/>
      <c r="Q434" s="105"/>
      <c r="R434" s="105"/>
      <c r="S434" s="105"/>
      <c r="T434" s="105"/>
    </row>
    <row r="435" spans="1:20" x14ac:dyDescent="0.25">
      <c r="A435" s="111"/>
      <c r="B435" s="105"/>
      <c r="C435" s="107"/>
      <c r="D435" s="105"/>
      <c r="E435" s="105"/>
      <c r="F435" s="105"/>
      <c r="G435" s="105"/>
      <c r="H435" s="105"/>
      <c r="I435" s="105"/>
      <c r="J435" s="105"/>
      <c r="K435" s="105"/>
      <c r="L435" s="105"/>
      <c r="M435" s="105"/>
      <c r="N435" s="105"/>
      <c r="O435" s="105"/>
      <c r="P435" s="105"/>
      <c r="Q435" s="105"/>
      <c r="R435" s="105"/>
      <c r="S435" s="105"/>
      <c r="T435" s="105"/>
    </row>
    <row r="436" spans="1:20" x14ac:dyDescent="0.25">
      <c r="A436" s="111"/>
      <c r="B436" s="105"/>
      <c r="C436" s="107"/>
      <c r="D436" s="105"/>
      <c r="E436" s="105"/>
      <c r="F436" s="105"/>
      <c r="G436" s="105"/>
      <c r="H436" s="105"/>
      <c r="I436" s="105"/>
      <c r="J436" s="105"/>
      <c r="K436" s="105"/>
      <c r="L436" s="105"/>
      <c r="M436" s="105"/>
      <c r="N436" s="105"/>
      <c r="O436" s="105"/>
      <c r="P436" s="105"/>
      <c r="Q436" s="105"/>
      <c r="R436" s="105"/>
      <c r="S436" s="105"/>
      <c r="T436" s="105"/>
    </row>
    <row r="437" spans="1:20" x14ac:dyDescent="0.25">
      <c r="A437" s="111"/>
      <c r="B437" s="105"/>
      <c r="C437" s="107"/>
      <c r="D437" s="105"/>
      <c r="E437" s="105"/>
      <c r="F437" s="105"/>
      <c r="G437" s="105"/>
      <c r="H437" s="105"/>
      <c r="I437" s="105"/>
      <c r="J437" s="105"/>
      <c r="K437" s="105"/>
      <c r="L437" s="105"/>
      <c r="M437" s="105"/>
      <c r="N437" s="105"/>
      <c r="O437" s="105"/>
      <c r="P437" s="105"/>
      <c r="Q437" s="105"/>
      <c r="R437" s="105"/>
      <c r="S437" s="105"/>
      <c r="T437" s="105"/>
    </row>
    <row r="438" spans="1:20" x14ac:dyDescent="0.25">
      <c r="A438" s="111"/>
      <c r="B438" s="105"/>
      <c r="C438" s="107"/>
      <c r="D438" s="105"/>
      <c r="E438" s="105"/>
      <c r="F438" s="105"/>
      <c r="G438" s="105"/>
      <c r="H438" s="105"/>
      <c r="I438" s="105"/>
      <c r="J438" s="105"/>
      <c r="K438" s="105"/>
      <c r="L438" s="105"/>
      <c r="M438" s="105"/>
      <c r="N438" s="105"/>
      <c r="O438" s="105"/>
      <c r="P438" s="105"/>
      <c r="Q438" s="105"/>
      <c r="R438" s="105"/>
      <c r="S438" s="105"/>
      <c r="T438" s="105"/>
    </row>
    <row r="439" spans="1:20" x14ac:dyDescent="0.25">
      <c r="A439" s="111"/>
      <c r="B439" s="105"/>
      <c r="C439" s="107"/>
      <c r="D439" s="105"/>
      <c r="E439" s="105"/>
      <c r="F439" s="105"/>
      <c r="G439" s="105"/>
      <c r="H439" s="105"/>
      <c r="I439" s="105"/>
      <c r="J439" s="105"/>
      <c r="K439" s="105"/>
      <c r="L439" s="105"/>
      <c r="M439" s="105"/>
      <c r="N439" s="105"/>
      <c r="O439" s="105"/>
      <c r="P439" s="105"/>
      <c r="Q439" s="105"/>
      <c r="R439" s="105"/>
      <c r="S439" s="105"/>
      <c r="T439" s="105"/>
    </row>
    <row r="440" spans="1:20" x14ac:dyDescent="0.25">
      <c r="A440" s="111"/>
      <c r="B440" s="105"/>
      <c r="C440" s="107"/>
      <c r="D440" s="105"/>
      <c r="E440" s="105"/>
      <c r="F440" s="105"/>
      <c r="G440" s="105"/>
      <c r="H440" s="105"/>
      <c r="I440" s="105"/>
      <c r="J440" s="105"/>
      <c r="K440" s="105"/>
      <c r="L440" s="105"/>
      <c r="M440" s="105"/>
      <c r="N440" s="105"/>
      <c r="O440" s="105"/>
      <c r="P440" s="105"/>
      <c r="Q440" s="105"/>
      <c r="R440" s="105"/>
      <c r="S440" s="105"/>
      <c r="T440" s="105"/>
    </row>
    <row r="441" spans="1:20" x14ac:dyDescent="0.25">
      <c r="A441" s="111"/>
      <c r="B441" s="105"/>
      <c r="C441" s="107"/>
      <c r="D441" s="105"/>
      <c r="E441" s="105"/>
      <c r="F441" s="105"/>
      <c r="G441" s="105"/>
      <c r="H441" s="105"/>
      <c r="I441" s="105"/>
      <c r="J441" s="105"/>
      <c r="K441" s="105"/>
      <c r="L441" s="105"/>
      <c r="M441" s="105"/>
      <c r="N441" s="105"/>
      <c r="O441" s="105"/>
      <c r="P441" s="105"/>
      <c r="Q441" s="105"/>
      <c r="R441" s="105"/>
      <c r="S441" s="105"/>
      <c r="T441" s="105"/>
    </row>
    <row r="442" spans="1:20" x14ac:dyDescent="0.25">
      <c r="A442" s="111"/>
      <c r="B442" s="105"/>
      <c r="C442" s="107"/>
      <c r="D442" s="105"/>
      <c r="E442" s="105"/>
      <c r="F442" s="105"/>
      <c r="G442" s="105"/>
      <c r="H442" s="105"/>
      <c r="I442" s="105"/>
      <c r="J442" s="105"/>
      <c r="K442" s="105"/>
      <c r="L442" s="105"/>
      <c r="M442" s="105"/>
      <c r="N442" s="105"/>
      <c r="O442" s="105"/>
      <c r="P442" s="105"/>
      <c r="Q442" s="105"/>
      <c r="R442" s="105"/>
      <c r="S442" s="105"/>
      <c r="T442" s="105"/>
    </row>
    <row r="443" spans="1:20" x14ac:dyDescent="0.25">
      <c r="A443" s="111"/>
      <c r="B443" s="105"/>
      <c r="C443" s="107"/>
      <c r="D443" s="105"/>
      <c r="E443" s="105"/>
      <c r="F443" s="105"/>
      <c r="G443" s="105"/>
      <c r="H443" s="105"/>
      <c r="I443" s="105"/>
      <c r="J443" s="105"/>
      <c r="K443" s="105"/>
      <c r="L443" s="105"/>
      <c r="M443" s="105"/>
      <c r="N443" s="105"/>
      <c r="O443" s="105"/>
      <c r="P443" s="105"/>
      <c r="Q443" s="105"/>
      <c r="R443" s="105"/>
      <c r="S443" s="105"/>
      <c r="T443" s="105"/>
    </row>
    <row r="444" spans="1:20" x14ac:dyDescent="0.25">
      <c r="A444" s="111"/>
      <c r="B444" s="105"/>
      <c r="C444" s="107"/>
      <c r="D444" s="105"/>
      <c r="E444" s="105"/>
      <c r="F444" s="105"/>
      <c r="G444" s="105"/>
      <c r="H444" s="105"/>
      <c r="I444" s="105"/>
      <c r="J444" s="105"/>
      <c r="K444" s="105"/>
      <c r="L444" s="105"/>
      <c r="M444" s="105"/>
      <c r="N444" s="105"/>
      <c r="O444" s="105"/>
      <c r="P444" s="105"/>
      <c r="Q444" s="105"/>
      <c r="R444" s="105"/>
      <c r="S444" s="105"/>
      <c r="T444" s="105"/>
    </row>
    <row r="445" spans="1:20" x14ac:dyDescent="0.25">
      <c r="A445" s="111"/>
      <c r="B445" s="105"/>
      <c r="C445" s="107"/>
      <c r="D445" s="105"/>
      <c r="E445" s="105"/>
      <c r="F445" s="105"/>
      <c r="G445" s="105"/>
      <c r="H445" s="105"/>
      <c r="I445" s="105"/>
      <c r="J445" s="105"/>
      <c r="K445" s="105"/>
      <c r="L445" s="105"/>
      <c r="M445" s="105"/>
      <c r="N445" s="105"/>
      <c r="O445" s="105"/>
      <c r="P445" s="105"/>
      <c r="Q445" s="105"/>
      <c r="R445" s="105"/>
      <c r="S445" s="105"/>
      <c r="T445" s="105"/>
    </row>
    <row r="446" spans="1:20" x14ac:dyDescent="0.25">
      <c r="A446" s="111"/>
      <c r="B446" s="105"/>
      <c r="C446" s="107"/>
      <c r="D446" s="105"/>
      <c r="E446" s="105"/>
      <c r="F446" s="105"/>
      <c r="G446" s="105"/>
      <c r="H446" s="105"/>
      <c r="I446" s="105"/>
      <c r="J446" s="105"/>
      <c r="K446" s="105"/>
      <c r="L446" s="105"/>
      <c r="M446" s="105"/>
      <c r="N446" s="105"/>
      <c r="O446" s="105"/>
      <c r="P446" s="105"/>
      <c r="Q446" s="105"/>
      <c r="R446" s="105"/>
      <c r="S446" s="105"/>
      <c r="T446" s="105"/>
    </row>
    <row r="447" spans="1:20" x14ac:dyDescent="0.25">
      <c r="A447" s="111"/>
      <c r="B447" s="105"/>
      <c r="C447" s="107"/>
      <c r="D447" s="105"/>
      <c r="E447" s="105"/>
      <c r="F447" s="105"/>
      <c r="G447" s="105"/>
      <c r="H447" s="105"/>
      <c r="I447" s="105"/>
      <c r="J447" s="105"/>
      <c r="K447" s="105"/>
      <c r="L447" s="105"/>
      <c r="M447" s="105"/>
      <c r="N447" s="105"/>
      <c r="O447" s="105"/>
      <c r="P447" s="105"/>
      <c r="Q447" s="105"/>
      <c r="R447" s="105"/>
      <c r="S447" s="105"/>
      <c r="T447" s="105"/>
    </row>
    <row r="448" spans="1:20" x14ac:dyDescent="0.25">
      <c r="A448" s="111"/>
      <c r="B448" s="105"/>
      <c r="C448" s="107"/>
      <c r="D448" s="105"/>
      <c r="E448" s="105"/>
      <c r="F448" s="105"/>
      <c r="G448" s="105"/>
      <c r="H448" s="105"/>
      <c r="I448" s="105"/>
      <c r="J448" s="105"/>
      <c r="K448" s="105"/>
      <c r="L448" s="105"/>
      <c r="M448" s="105"/>
      <c r="N448" s="105"/>
      <c r="O448" s="105"/>
      <c r="P448" s="105"/>
      <c r="Q448" s="105"/>
      <c r="R448" s="105"/>
      <c r="S448" s="105"/>
      <c r="T448" s="105"/>
    </row>
    <row r="449" spans="1:20" x14ac:dyDescent="0.25">
      <c r="A449" s="111"/>
      <c r="B449" s="105"/>
      <c r="C449" s="107"/>
      <c r="D449" s="105"/>
      <c r="E449" s="105"/>
      <c r="F449" s="105"/>
      <c r="G449" s="105"/>
      <c r="H449" s="105"/>
      <c r="I449" s="105"/>
      <c r="J449" s="105"/>
      <c r="K449" s="105"/>
      <c r="L449" s="105"/>
      <c r="M449" s="105"/>
      <c r="N449" s="105"/>
      <c r="O449" s="105"/>
      <c r="P449" s="105"/>
      <c r="Q449" s="105"/>
      <c r="R449" s="105"/>
      <c r="S449" s="105"/>
      <c r="T449" s="105"/>
    </row>
    <row r="450" spans="1:20" x14ac:dyDescent="0.25">
      <c r="A450" s="111"/>
      <c r="B450" s="105"/>
      <c r="C450" s="107"/>
      <c r="D450" s="105"/>
      <c r="E450" s="105"/>
      <c r="F450" s="105"/>
      <c r="G450" s="105"/>
      <c r="H450" s="105"/>
      <c r="I450" s="105"/>
      <c r="J450" s="105"/>
      <c r="K450" s="105"/>
      <c r="L450" s="105"/>
      <c r="M450" s="105"/>
      <c r="N450" s="105"/>
      <c r="O450" s="105"/>
      <c r="P450" s="105"/>
      <c r="Q450" s="105"/>
      <c r="R450" s="105"/>
      <c r="S450" s="105"/>
      <c r="T450" s="105"/>
    </row>
    <row r="451" spans="1:20" x14ac:dyDescent="0.25">
      <c r="A451" s="111"/>
      <c r="B451" s="105"/>
      <c r="C451" s="107"/>
      <c r="D451" s="105"/>
      <c r="E451" s="105"/>
      <c r="F451" s="105"/>
      <c r="G451" s="105"/>
      <c r="H451" s="105"/>
      <c r="I451" s="105"/>
      <c r="J451" s="105"/>
      <c r="K451" s="105"/>
      <c r="L451" s="105"/>
      <c r="M451" s="105"/>
      <c r="N451" s="105"/>
      <c r="O451" s="105"/>
      <c r="P451" s="105"/>
      <c r="Q451" s="105"/>
      <c r="R451" s="105"/>
      <c r="S451" s="105"/>
      <c r="T451" s="105"/>
    </row>
    <row r="452" spans="1:20" x14ac:dyDescent="0.25">
      <c r="A452" s="111"/>
      <c r="B452" s="105"/>
      <c r="C452" s="107"/>
      <c r="D452" s="105"/>
      <c r="E452" s="105"/>
      <c r="F452" s="105"/>
      <c r="G452" s="105"/>
      <c r="H452" s="105"/>
      <c r="I452" s="105"/>
      <c r="J452" s="105"/>
      <c r="K452" s="105"/>
      <c r="L452" s="105"/>
      <c r="M452" s="105"/>
      <c r="N452" s="105"/>
      <c r="O452" s="105"/>
      <c r="P452" s="105"/>
      <c r="Q452" s="105"/>
      <c r="R452" s="105"/>
      <c r="S452" s="105"/>
      <c r="T452" s="105"/>
    </row>
    <row r="453" spans="1:20" x14ac:dyDescent="0.25">
      <c r="A453" s="111"/>
      <c r="B453" s="105"/>
      <c r="C453" s="107"/>
      <c r="D453" s="105"/>
      <c r="E453" s="105"/>
      <c r="F453" s="105"/>
      <c r="G453" s="105"/>
      <c r="H453" s="105"/>
      <c r="I453" s="105"/>
      <c r="J453" s="105"/>
      <c r="K453" s="105"/>
      <c r="L453" s="105"/>
      <c r="M453" s="105"/>
      <c r="N453" s="105"/>
      <c r="O453" s="105"/>
      <c r="P453" s="105"/>
      <c r="Q453" s="105"/>
      <c r="R453" s="105"/>
      <c r="S453" s="105"/>
      <c r="T453" s="105"/>
    </row>
    <row r="454" spans="1:20" x14ac:dyDescent="0.25">
      <c r="A454" s="111"/>
      <c r="B454" s="105"/>
      <c r="C454" s="107"/>
      <c r="D454" s="105"/>
      <c r="E454" s="105"/>
      <c r="F454" s="105"/>
      <c r="G454" s="105"/>
      <c r="H454" s="105"/>
      <c r="I454" s="105"/>
      <c r="J454" s="105"/>
      <c r="K454" s="105"/>
      <c r="L454" s="105"/>
      <c r="M454" s="105"/>
      <c r="N454" s="105"/>
      <c r="O454" s="105"/>
      <c r="P454" s="105"/>
      <c r="Q454" s="105"/>
      <c r="R454" s="105"/>
      <c r="S454" s="105"/>
      <c r="T454" s="105"/>
    </row>
    <row r="455" spans="1:20" x14ac:dyDescent="0.25">
      <c r="A455" s="111"/>
      <c r="B455" s="105"/>
      <c r="C455" s="107"/>
      <c r="D455" s="105"/>
      <c r="E455" s="105"/>
      <c r="F455" s="105"/>
      <c r="G455" s="105"/>
      <c r="H455" s="105"/>
      <c r="I455" s="105"/>
      <c r="J455" s="105"/>
      <c r="K455" s="105"/>
      <c r="L455" s="105"/>
      <c r="M455" s="105"/>
      <c r="N455" s="105"/>
      <c r="O455" s="105"/>
      <c r="P455" s="105"/>
      <c r="Q455" s="105"/>
      <c r="R455" s="105"/>
      <c r="S455" s="105"/>
      <c r="T455" s="105"/>
    </row>
    <row r="456" spans="1:20" x14ac:dyDescent="0.25">
      <c r="A456" s="111"/>
      <c r="B456" s="105"/>
      <c r="C456" s="107"/>
      <c r="D456" s="105"/>
      <c r="E456" s="105"/>
      <c r="F456" s="105"/>
      <c r="G456" s="105"/>
      <c r="H456" s="105"/>
      <c r="I456" s="105"/>
      <c r="J456" s="105"/>
      <c r="K456" s="105"/>
      <c r="L456" s="105"/>
      <c r="M456" s="105"/>
      <c r="N456" s="105"/>
      <c r="O456" s="105"/>
      <c r="P456" s="105"/>
      <c r="Q456" s="105"/>
      <c r="R456" s="105"/>
      <c r="S456" s="105"/>
      <c r="T456" s="105"/>
    </row>
    <row r="457" spans="1:20" x14ac:dyDescent="0.25">
      <c r="A457" s="111"/>
      <c r="B457" s="105"/>
      <c r="C457" s="107"/>
      <c r="D457" s="105"/>
      <c r="E457" s="105"/>
      <c r="F457" s="105"/>
      <c r="G457" s="105"/>
      <c r="H457" s="105"/>
      <c r="I457" s="105"/>
      <c r="J457" s="105"/>
      <c r="K457" s="105"/>
      <c r="L457" s="105"/>
      <c r="M457" s="105"/>
      <c r="N457" s="105"/>
      <c r="O457" s="105"/>
      <c r="P457" s="105"/>
      <c r="Q457" s="105"/>
      <c r="R457" s="105"/>
      <c r="S457" s="105"/>
      <c r="T457" s="105"/>
    </row>
    <row r="458" spans="1:20" x14ac:dyDescent="0.25">
      <c r="A458" s="111"/>
      <c r="B458" s="105"/>
      <c r="C458" s="107"/>
      <c r="D458" s="105"/>
      <c r="E458" s="105"/>
      <c r="F458" s="105"/>
      <c r="G458" s="105"/>
      <c r="H458" s="105"/>
      <c r="I458" s="105"/>
      <c r="J458" s="105"/>
      <c r="K458" s="105"/>
      <c r="L458" s="105"/>
      <c r="M458" s="105"/>
      <c r="N458" s="105"/>
      <c r="O458" s="105"/>
      <c r="P458" s="105"/>
      <c r="Q458" s="105"/>
      <c r="R458" s="105"/>
      <c r="S458" s="105"/>
      <c r="T458" s="105"/>
    </row>
    <row r="459" spans="1:20" x14ac:dyDescent="0.25">
      <c r="A459" s="111"/>
      <c r="B459" s="105"/>
      <c r="C459" s="107"/>
      <c r="D459" s="105"/>
      <c r="E459" s="105"/>
      <c r="F459" s="105"/>
      <c r="G459" s="105"/>
      <c r="H459" s="105"/>
      <c r="I459" s="105"/>
      <c r="J459" s="105"/>
      <c r="K459" s="105"/>
      <c r="L459" s="105"/>
      <c r="M459" s="105"/>
      <c r="N459" s="105"/>
      <c r="O459" s="105"/>
      <c r="P459" s="105"/>
      <c r="Q459" s="105"/>
      <c r="R459" s="105"/>
      <c r="S459" s="105"/>
      <c r="T459" s="105"/>
    </row>
    <row r="460" spans="1:20" x14ac:dyDescent="0.25">
      <c r="A460" s="111"/>
      <c r="B460" s="105"/>
      <c r="C460" s="107"/>
      <c r="D460" s="105"/>
      <c r="E460" s="105"/>
      <c r="F460" s="105"/>
      <c r="G460" s="105"/>
      <c r="H460" s="105"/>
      <c r="I460" s="105"/>
      <c r="J460" s="105"/>
      <c r="K460" s="105"/>
      <c r="L460" s="105"/>
      <c r="M460" s="105"/>
      <c r="N460" s="105"/>
      <c r="O460" s="105"/>
      <c r="P460" s="105"/>
      <c r="Q460" s="105"/>
      <c r="R460" s="105"/>
      <c r="S460" s="105"/>
      <c r="T460" s="105"/>
    </row>
    <row r="461" spans="1:20" x14ac:dyDescent="0.25">
      <c r="A461" s="111"/>
      <c r="B461" s="105"/>
      <c r="C461" s="107"/>
      <c r="D461" s="105"/>
      <c r="E461" s="105"/>
      <c r="F461" s="105"/>
      <c r="G461" s="105"/>
      <c r="H461" s="105"/>
      <c r="I461" s="105"/>
      <c r="J461" s="105"/>
      <c r="K461" s="105"/>
      <c r="L461" s="105"/>
      <c r="M461" s="105"/>
      <c r="N461" s="105"/>
      <c r="O461" s="105"/>
      <c r="P461" s="105"/>
      <c r="Q461" s="105"/>
      <c r="R461" s="105"/>
      <c r="S461" s="105"/>
      <c r="T461" s="105"/>
    </row>
    <row r="462" spans="1:20" x14ac:dyDescent="0.25">
      <c r="A462" s="111"/>
      <c r="B462" s="105"/>
      <c r="C462" s="107"/>
      <c r="D462" s="105"/>
      <c r="E462" s="105"/>
      <c r="F462" s="105"/>
      <c r="G462" s="105"/>
      <c r="H462" s="105"/>
      <c r="I462" s="105"/>
      <c r="J462" s="105"/>
      <c r="K462" s="105"/>
      <c r="L462" s="105"/>
      <c r="M462" s="105"/>
      <c r="N462" s="105"/>
      <c r="O462" s="105"/>
      <c r="P462" s="105"/>
      <c r="Q462" s="105"/>
      <c r="R462" s="105"/>
      <c r="S462" s="105"/>
      <c r="T462" s="105"/>
    </row>
    <row r="463" spans="1:20" x14ac:dyDescent="0.25">
      <c r="A463" s="111"/>
      <c r="B463" s="105"/>
      <c r="C463" s="107"/>
      <c r="D463" s="105"/>
      <c r="E463" s="105"/>
      <c r="F463" s="105"/>
      <c r="G463" s="105"/>
      <c r="H463" s="105"/>
      <c r="I463" s="105"/>
      <c r="J463" s="105"/>
      <c r="K463" s="105"/>
      <c r="L463" s="105"/>
      <c r="M463" s="105"/>
      <c r="N463" s="105"/>
      <c r="O463" s="105"/>
      <c r="P463" s="105"/>
      <c r="Q463" s="105"/>
      <c r="R463" s="105"/>
      <c r="S463" s="105"/>
      <c r="T463" s="105"/>
    </row>
    <row r="464" spans="1:20" x14ac:dyDescent="0.25">
      <c r="A464" s="111"/>
      <c r="B464" s="105"/>
      <c r="C464" s="107"/>
      <c r="D464" s="105"/>
      <c r="E464" s="105"/>
      <c r="F464" s="105"/>
      <c r="G464" s="105"/>
      <c r="H464" s="105"/>
      <c r="I464" s="105"/>
      <c r="J464" s="105"/>
      <c r="K464" s="105"/>
      <c r="L464" s="105"/>
      <c r="M464" s="105"/>
      <c r="N464" s="105"/>
      <c r="O464" s="105"/>
      <c r="P464" s="105"/>
      <c r="Q464" s="105"/>
      <c r="R464" s="105"/>
      <c r="S464" s="105"/>
      <c r="T464" s="105"/>
    </row>
    <row r="465" spans="1:20" x14ac:dyDescent="0.25">
      <c r="A465" s="111"/>
      <c r="B465" s="105"/>
      <c r="C465" s="107"/>
      <c r="D465" s="105"/>
      <c r="E465" s="105"/>
      <c r="F465" s="105"/>
      <c r="G465" s="105"/>
      <c r="H465" s="105"/>
      <c r="I465" s="105"/>
      <c r="J465" s="105"/>
      <c r="K465" s="105"/>
      <c r="L465" s="105"/>
      <c r="M465" s="105"/>
      <c r="N465" s="105"/>
      <c r="O465" s="105"/>
      <c r="P465" s="105"/>
      <c r="Q465" s="105"/>
      <c r="R465" s="105"/>
      <c r="S465" s="105"/>
      <c r="T465" s="105"/>
    </row>
    <row r="466" spans="1:20" x14ac:dyDescent="0.25">
      <c r="A466" s="111"/>
      <c r="B466" s="105"/>
      <c r="C466" s="107"/>
      <c r="D466" s="105"/>
      <c r="E466" s="105"/>
      <c r="F466" s="105"/>
      <c r="G466" s="105"/>
      <c r="H466" s="105"/>
      <c r="I466" s="105"/>
      <c r="J466" s="105"/>
      <c r="K466" s="105"/>
      <c r="L466" s="105"/>
      <c r="M466" s="105"/>
      <c r="N466" s="105"/>
      <c r="O466" s="105"/>
      <c r="P466" s="105"/>
      <c r="Q466" s="105"/>
      <c r="R466" s="105"/>
      <c r="S466" s="105"/>
      <c r="T466" s="105"/>
    </row>
    <row r="467" spans="1:20" x14ac:dyDescent="0.25">
      <c r="A467" s="111"/>
      <c r="B467" s="105"/>
      <c r="C467" s="107"/>
      <c r="D467" s="105"/>
      <c r="E467" s="105"/>
      <c r="F467" s="105"/>
      <c r="G467" s="105"/>
      <c r="H467" s="105"/>
      <c r="I467" s="105"/>
      <c r="J467" s="105"/>
      <c r="K467" s="105"/>
      <c r="L467" s="105"/>
      <c r="M467" s="105"/>
      <c r="N467" s="105"/>
      <c r="O467" s="105"/>
      <c r="P467" s="105"/>
      <c r="Q467" s="105"/>
      <c r="R467" s="105"/>
      <c r="S467" s="105"/>
      <c r="T467" s="105"/>
    </row>
    <row r="468" spans="1:20" x14ac:dyDescent="0.25">
      <c r="A468" s="111"/>
      <c r="B468" s="105"/>
      <c r="C468" s="107"/>
      <c r="D468" s="105"/>
      <c r="E468" s="105"/>
      <c r="F468" s="105"/>
      <c r="G468" s="105"/>
      <c r="H468" s="105"/>
      <c r="I468" s="105"/>
      <c r="J468" s="105"/>
      <c r="K468" s="105"/>
      <c r="L468" s="105"/>
      <c r="M468" s="105"/>
      <c r="N468" s="105"/>
      <c r="O468" s="105"/>
      <c r="P468" s="105"/>
      <c r="Q468" s="105"/>
      <c r="R468" s="105"/>
      <c r="S468" s="105"/>
      <c r="T468" s="105"/>
    </row>
    <row r="469" spans="1:20" x14ac:dyDescent="0.25">
      <c r="A469" s="111"/>
      <c r="B469" s="105"/>
      <c r="C469" s="107"/>
      <c r="D469" s="105"/>
      <c r="E469" s="105"/>
      <c r="F469" s="105"/>
      <c r="G469" s="105"/>
      <c r="H469" s="105"/>
      <c r="I469" s="105"/>
      <c r="J469" s="105"/>
      <c r="K469" s="105"/>
      <c r="L469" s="105"/>
      <c r="M469" s="105"/>
      <c r="N469" s="105"/>
      <c r="O469" s="105"/>
      <c r="P469" s="105"/>
      <c r="Q469" s="105"/>
      <c r="R469" s="105"/>
      <c r="S469" s="105"/>
      <c r="T469" s="105"/>
    </row>
    <row r="470" spans="1:20" x14ac:dyDescent="0.25">
      <c r="A470" s="111"/>
      <c r="B470" s="105"/>
      <c r="C470" s="107"/>
      <c r="D470" s="105"/>
      <c r="E470" s="105"/>
      <c r="F470" s="105"/>
      <c r="G470" s="105"/>
      <c r="H470" s="105"/>
      <c r="I470" s="105"/>
      <c r="J470" s="105"/>
      <c r="K470" s="105"/>
      <c r="L470" s="105"/>
      <c r="M470" s="105"/>
      <c r="N470" s="105"/>
      <c r="O470" s="105"/>
      <c r="P470" s="105"/>
      <c r="Q470" s="105"/>
      <c r="R470" s="105"/>
      <c r="S470" s="105"/>
      <c r="T470" s="105"/>
    </row>
    <row r="471" spans="1:20" x14ac:dyDescent="0.25">
      <c r="A471" s="111"/>
      <c r="B471" s="105"/>
      <c r="C471" s="107"/>
      <c r="D471" s="105"/>
      <c r="E471" s="105"/>
      <c r="F471" s="105"/>
      <c r="G471" s="105"/>
      <c r="H471" s="105"/>
      <c r="I471" s="105"/>
      <c r="J471" s="105"/>
      <c r="K471" s="105"/>
      <c r="L471" s="105"/>
      <c r="M471" s="105"/>
      <c r="N471" s="105"/>
      <c r="O471" s="105"/>
      <c r="P471" s="105"/>
      <c r="Q471" s="105"/>
      <c r="R471" s="105"/>
      <c r="S471" s="105"/>
      <c r="T471" s="105"/>
    </row>
    <row r="472" spans="1:20" x14ac:dyDescent="0.25">
      <c r="A472" s="111"/>
      <c r="B472" s="105"/>
      <c r="C472" s="107"/>
      <c r="D472" s="105"/>
      <c r="E472" s="105"/>
      <c r="F472" s="105"/>
      <c r="G472" s="105"/>
      <c r="H472" s="105"/>
      <c r="I472" s="105"/>
      <c r="J472" s="105"/>
      <c r="K472" s="105"/>
      <c r="L472" s="105"/>
      <c r="M472" s="105"/>
      <c r="N472" s="105"/>
      <c r="O472" s="105"/>
      <c r="P472" s="105"/>
      <c r="Q472" s="105"/>
      <c r="R472" s="105"/>
      <c r="S472" s="105"/>
      <c r="T472" s="105"/>
    </row>
    <row r="473" spans="1:20" x14ac:dyDescent="0.25">
      <c r="A473" s="111"/>
      <c r="B473" s="105"/>
      <c r="C473" s="107"/>
      <c r="D473" s="105"/>
      <c r="E473" s="105"/>
      <c r="F473" s="105"/>
      <c r="G473" s="105"/>
      <c r="H473" s="105"/>
      <c r="I473" s="105"/>
      <c r="J473" s="105"/>
      <c r="K473" s="105"/>
      <c r="L473" s="105"/>
      <c r="M473" s="105"/>
      <c r="N473" s="105"/>
      <c r="O473" s="105"/>
      <c r="P473" s="105"/>
      <c r="Q473" s="105"/>
      <c r="R473" s="105"/>
      <c r="S473" s="105"/>
      <c r="T473" s="105"/>
    </row>
    <row r="474" spans="1:20" x14ac:dyDescent="0.25">
      <c r="A474" s="111"/>
      <c r="B474" s="105"/>
      <c r="C474" s="107"/>
      <c r="D474" s="105"/>
      <c r="E474" s="105"/>
      <c r="F474" s="105"/>
      <c r="G474" s="105"/>
      <c r="H474" s="105"/>
      <c r="I474" s="105"/>
      <c r="J474" s="105"/>
      <c r="K474" s="105"/>
      <c r="L474" s="105"/>
      <c r="M474" s="105"/>
      <c r="N474" s="105"/>
      <c r="O474" s="105"/>
      <c r="P474" s="105"/>
      <c r="Q474" s="105"/>
      <c r="R474" s="105"/>
      <c r="S474" s="105"/>
      <c r="T474" s="105"/>
    </row>
    <row r="475" spans="1:20" x14ac:dyDescent="0.25">
      <c r="A475" s="111"/>
      <c r="B475" s="105"/>
      <c r="C475" s="107"/>
      <c r="D475" s="105"/>
      <c r="E475" s="105"/>
      <c r="F475" s="105"/>
      <c r="G475" s="105"/>
      <c r="H475" s="105"/>
      <c r="I475" s="105"/>
      <c r="J475" s="105"/>
      <c r="K475" s="105"/>
      <c r="L475" s="105"/>
      <c r="M475" s="105"/>
      <c r="N475" s="105"/>
      <c r="O475" s="105"/>
      <c r="P475" s="105"/>
      <c r="Q475" s="105"/>
      <c r="R475" s="105"/>
      <c r="S475" s="105"/>
      <c r="T475" s="105"/>
    </row>
    <row r="476" spans="1:20" x14ac:dyDescent="0.25">
      <c r="A476" s="111"/>
      <c r="B476" s="105"/>
      <c r="C476" s="107"/>
      <c r="D476" s="105"/>
      <c r="E476" s="105"/>
      <c r="F476" s="105"/>
      <c r="G476" s="105"/>
      <c r="H476" s="105"/>
      <c r="I476" s="105"/>
      <c r="J476" s="105"/>
      <c r="K476" s="105"/>
      <c r="L476" s="105"/>
      <c r="M476" s="105"/>
      <c r="N476" s="105"/>
      <c r="O476" s="105"/>
      <c r="P476" s="105"/>
      <c r="Q476" s="105"/>
      <c r="R476" s="105"/>
      <c r="S476" s="105"/>
      <c r="T476" s="105"/>
    </row>
    <row r="477" spans="1:20" x14ac:dyDescent="0.25">
      <c r="A477" s="111"/>
      <c r="B477" s="105"/>
      <c r="C477" s="107"/>
      <c r="D477" s="105"/>
      <c r="E477" s="105"/>
      <c r="F477" s="105"/>
      <c r="G477" s="105"/>
      <c r="H477" s="105"/>
      <c r="I477" s="105"/>
      <c r="J477" s="105"/>
      <c r="K477" s="105"/>
      <c r="L477" s="105"/>
      <c r="M477" s="105"/>
      <c r="N477" s="105"/>
      <c r="O477" s="105"/>
      <c r="P477" s="105"/>
      <c r="Q477" s="105"/>
      <c r="R477" s="105"/>
      <c r="S477" s="105"/>
      <c r="T477" s="105"/>
    </row>
    <row r="478" spans="1:20" x14ac:dyDescent="0.25">
      <c r="A478" s="111"/>
      <c r="B478" s="105"/>
      <c r="C478" s="107"/>
      <c r="D478" s="105"/>
      <c r="E478" s="105"/>
      <c r="F478" s="105"/>
      <c r="G478" s="105"/>
      <c r="H478" s="105"/>
      <c r="I478" s="105"/>
      <c r="J478" s="105"/>
      <c r="K478" s="105"/>
      <c r="L478" s="105"/>
      <c r="M478" s="105"/>
      <c r="N478" s="105"/>
      <c r="O478" s="105"/>
      <c r="P478" s="105"/>
      <c r="Q478" s="105"/>
      <c r="R478" s="105"/>
      <c r="S478" s="105"/>
      <c r="T478" s="105"/>
    </row>
    <row r="479" spans="1:20" x14ac:dyDescent="0.25">
      <c r="A479" s="111"/>
      <c r="B479" s="105"/>
      <c r="C479" s="107"/>
      <c r="D479" s="105"/>
      <c r="E479" s="105"/>
      <c r="F479" s="105"/>
      <c r="G479" s="105"/>
      <c r="H479" s="105"/>
      <c r="I479" s="105"/>
      <c r="J479" s="105"/>
      <c r="K479" s="105"/>
      <c r="L479" s="105"/>
      <c r="M479" s="105"/>
      <c r="N479" s="105"/>
      <c r="O479" s="105"/>
      <c r="P479" s="105"/>
      <c r="Q479" s="105"/>
      <c r="R479" s="105"/>
      <c r="S479" s="105"/>
      <c r="T479" s="105"/>
    </row>
    <row r="480" spans="1:20" x14ac:dyDescent="0.25">
      <c r="A480" s="111"/>
      <c r="B480" s="105"/>
      <c r="C480" s="107"/>
      <c r="D480" s="105"/>
      <c r="E480" s="105"/>
      <c r="F480" s="105"/>
      <c r="G480" s="105"/>
      <c r="H480" s="105"/>
      <c r="I480" s="105"/>
      <c r="J480" s="105"/>
      <c r="K480" s="105"/>
      <c r="L480" s="105"/>
      <c r="M480" s="105"/>
      <c r="N480" s="105"/>
      <c r="O480" s="105"/>
      <c r="P480" s="105"/>
      <c r="Q480" s="105"/>
      <c r="R480" s="105"/>
      <c r="S480" s="105"/>
      <c r="T480" s="105"/>
    </row>
    <row r="481" spans="1:20" x14ac:dyDescent="0.25">
      <c r="A481" s="111"/>
      <c r="B481" s="105"/>
      <c r="C481" s="107"/>
      <c r="D481" s="105"/>
      <c r="E481" s="105"/>
      <c r="F481" s="105"/>
      <c r="G481" s="105"/>
      <c r="H481" s="105"/>
      <c r="I481" s="105"/>
      <c r="J481" s="105"/>
      <c r="K481" s="105"/>
      <c r="L481" s="105"/>
      <c r="M481" s="105"/>
      <c r="N481" s="105"/>
      <c r="O481" s="105"/>
      <c r="P481" s="105"/>
      <c r="Q481" s="105"/>
      <c r="R481" s="105"/>
      <c r="S481" s="105"/>
      <c r="T481" s="105"/>
    </row>
    <row r="482" spans="1:20" x14ac:dyDescent="0.25">
      <c r="A482" s="111"/>
      <c r="B482" s="105"/>
      <c r="C482" s="107"/>
      <c r="D482" s="105"/>
      <c r="E482" s="105"/>
      <c r="F482" s="105"/>
      <c r="G482" s="105"/>
      <c r="H482" s="105"/>
      <c r="I482" s="105"/>
      <c r="J482" s="105"/>
      <c r="K482" s="105"/>
      <c r="L482" s="105"/>
      <c r="M482" s="105"/>
      <c r="N482" s="105"/>
      <c r="O482" s="105"/>
      <c r="P482" s="105"/>
      <c r="Q482" s="105"/>
      <c r="R482" s="105"/>
      <c r="S482" s="105"/>
      <c r="T482" s="105"/>
    </row>
    <row r="483" spans="1:20" x14ac:dyDescent="0.25">
      <c r="A483" s="111"/>
      <c r="B483" s="105"/>
      <c r="C483" s="107"/>
      <c r="D483" s="105"/>
      <c r="E483" s="105"/>
      <c r="F483" s="105"/>
      <c r="G483" s="105"/>
      <c r="H483" s="105"/>
      <c r="I483" s="105"/>
      <c r="J483" s="105"/>
      <c r="K483" s="105"/>
      <c r="L483" s="105"/>
      <c r="M483" s="105"/>
      <c r="N483" s="105"/>
      <c r="O483" s="105"/>
      <c r="P483" s="105"/>
      <c r="Q483" s="105"/>
      <c r="R483" s="105"/>
      <c r="S483" s="105"/>
      <c r="T483" s="105"/>
    </row>
    <row r="484" spans="1:20" x14ac:dyDescent="0.25">
      <c r="A484" s="111"/>
      <c r="B484" s="105"/>
      <c r="C484" s="107"/>
      <c r="D484" s="105"/>
      <c r="E484" s="105"/>
      <c r="F484" s="105"/>
      <c r="G484" s="105"/>
      <c r="H484" s="105"/>
      <c r="I484" s="105"/>
      <c r="J484" s="105"/>
      <c r="K484" s="105"/>
      <c r="L484" s="105"/>
      <c r="M484" s="105"/>
      <c r="N484" s="105"/>
      <c r="O484" s="105"/>
      <c r="P484" s="105"/>
      <c r="Q484" s="105"/>
      <c r="R484" s="105"/>
      <c r="S484" s="105"/>
      <c r="T484" s="105"/>
    </row>
    <row r="485" spans="1:20" x14ac:dyDescent="0.25">
      <c r="A485" s="111"/>
      <c r="B485" s="105"/>
      <c r="C485" s="107"/>
      <c r="D485" s="105"/>
      <c r="E485" s="105"/>
      <c r="F485" s="105"/>
      <c r="G485" s="105"/>
      <c r="H485" s="105"/>
      <c r="I485" s="105"/>
      <c r="J485" s="105"/>
      <c r="K485" s="105"/>
      <c r="L485" s="105"/>
      <c r="M485" s="105"/>
      <c r="N485" s="105"/>
      <c r="O485" s="105"/>
      <c r="P485" s="105"/>
      <c r="Q485" s="105"/>
      <c r="R485" s="105"/>
      <c r="S485" s="105"/>
      <c r="T485" s="105"/>
    </row>
    <row r="486" spans="1:20" x14ac:dyDescent="0.25">
      <c r="A486" s="111"/>
      <c r="B486" s="105"/>
      <c r="C486" s="107"/>
      <c r="D486" s="105"/>
      <c r="E486" s="105"/>
      <c r="F486" s="105"/>
      <c r="G486" s="105"/>
      <c r="H486" s="105"/>
      <c r="I486" s="105"/>
      <c r="J486" s="105"/>
      <c r="K486" s="105"/>
      <c r="L486" s="105"/>
      <c r="M486" s="105"/>
      <c r="N486" s="105"/>
      <c r="O486" s="105"/>
      <c r="P486" s="105"/>
      <c r="Q486" s="105"/>
      <c r="R486" s="105"/>
      <c r="S486" s="105"/>
      <c r="T486" s="105"/>
    </row>
    <row r="487" spans="1:20" x14ac:dyDescent="0.25">
      <c r="A487" s="111"/>
      <c r="B487" s="105"/>
      <c r="C487" s="107"/>
      <c r="D487" s="105"/>
      <c r="E487" s="105"/>
      <c r="F487" s="105"/>
      <c r="G487" s="105"/>
      <c r="H487" s="105"/>
      <c r="I487" s="105"/>
      <c r="J487" s="105"/>
      <c r="K487" s="105"/>
      <c r="L487" s="105"/>
      <c r="M487" s="105"/>
      <c r="N487" s="105"/>
      <c r="O487" s="105"/>
      <c r="P487" s="105"/>
      <c r="Q487" s="105"/>
      <c r="R487" s="105"/>
      <c r="S487" s="105"/>
      <c r="T487" s="105"/>
    </row>
    <row r="488" spans="1:20" x14ac:dyDescent="0.25">
      <c r="A488" s="111"/>
      <c r="B488" s="105"/>
      <c r="C488" s="107"/>
      <c r="D488" s="105"/>
      <c r="E488" s="105"/>
      <c r="F488" s="105"/>
      <c r="G488" s="105"/>
      <c r="H488" s="105"/>
      <c r="I488" s="105"/>
      <c r="J488" s="105"/>
      <c r="K488" s="105"/>
      <c r="L488" s="105"/>
      <c r="M488" s="105"/>
      <c r="N488" s="105"/>
      <c r="O488" s="105"/>
      <c r="P488" s="105"/>
      <c r="Q488" s="105"/>
      <c r="R488" s="105"/>
      <c r="S488" s="105"/>
      <c r="T488" s="105"/>
    </row>
    <row r="489" spans="1:20" x14ac:dyDescent="0.25">
      <c r="A489" s="111"/>
      <c r="B489" s="105"/>
      <c r="C489" s="107"/>
      <c r="D489" s="105"/>
      <c r="E489" s="105"/>
      <c r="F489" s="105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  <c r="S489" s="105"/>
      <c r="T489" s="105"/>
    </row>
    <row r="490" spans="1:20" x14ac:dyDescent="0.25">
      <c r="A490" s="111"/>
      <c r="B490" s="105"/>
      <c r="C490" s="107"/>
      <c r="D490" s="105"/>
      <c r="E490" s="105"/>
      <c r="F490" s="105"/>
      <c r="G490" s="105"/>
      <c r="H490" s="105"/>
      <c r="I490" s="105"/>
      <c r="J490" s="105"/>
      <c r="K490" s="105"/>
      <c r="L490" s="105"/>
      <c r="M490" s="105"/>
      <c r="N490" s="105"/>
      <c r="O490" s="105"/>
      <c r="P490" s="105"/>
      <c r="Q490" s="105"/>
      <c r="R490" s="105"/>
      <c r="S490" s="105"/>
      <c r="T490" s="105"/>
    </row>
    <row r="491" spans="1:20" x14ac:dyDescent="0.25">
      <c r="A491" s="111"/>
      <c r="B491" s="105"/>
      <c r="C491" s="107"/>
      <c r="D491" s="105"/>
      <c r="E491" s="105"/>
      <c r="F491" s="105"/>
      <c r="G491" s="105"/>
      <c r="H491" s="105"/>
      <c r="I491" s="105"/>
      <c r="J491" s="105"/>
      <c r="K491" s="105"/>
      <c r="L491" s="105"/>
      <c r="M491" s="105"/>
      <c r="N491" s="105"/>
      <c r="O491" s="105"/>
      <c r="P491" s="105"/>
      <c r="Q491" s="105"/>
      <c r="R491" s="105"/>
      <c r="S491" s="105"/>
      <c r="T491" s="105"/>
    </row>
    <row r="492" spans="1:20" x14ac:dyDescent="0.25">
      <c r="A492" s="111"/>
      <c r="B492" s="105"/>
      <c r="C492" s="107"/>
      <c r="D492" s="105"/>
      <c r="E492" s="105"/>
      <c r="F492" s="105"/>
      <c r="G492" s="105"/>
      <c r="H492" s="105"/>
      <c r="I492" s="105"/>
      <c r="J492" s="105"/>
      <c r="K492" s="105"/>
      <c r="L492" s="105"/>
      <c r="M492" s="105"/>
      <c r="N492" s="105"/>
      <c r="O492" s="105"/>
      <c r="P492" s="105"/>
      <c r="Q492" s="105"/>
      <c r="R492" s="105"/>
      <c r="S492" s="105"/>
      <c r="T492" s="105"/>
    </row>
    <row r="493" spans="1:20" x14ac:dyDescent="0.25">
      <c r="A493" s="111"/>
      <c r="B493" s="105"/>
      <c r="C493" s="107"/>
      <c r="D493" s="105"/>
      <c r="E493" s="105"/>
      <c r="F493" s="105"/>
      <c r="G493" s="105"/>
      <c r="H493" s="105"/>
      <c r="I493" s="105"/>
      <c r="J493" s="105"/>
      <c r="K493" s="105"/>
      <c r="L493" s="105"/>
      <c r="M493" s="105"/>
      <c r="N493" s="105"/>
      <c r="O493" s="105"/>
      <c r="P493" s="105"/>
      <c r="Q493" s="105"/>
      <c r="R493" s="105"/>
      <c r="S493" s="105"/>
      <c r="T493" s="105"/>
    </row>
    <row r="494" spans="1:20" x14ac:dyDescent="0.25">
      <c r="A494" s="111"/>
      <c r="B494" s="105"/>
      <c r="C494" s="107"/>
      <c r="D494" s="105"/>
      <c r="E494" s="105"/>
      <c r="F494" s="105"/>
      <c r="G494" s="105"/>
      <c r="H494" s="105"/>
      <c r="I494" s="105"/>
      <c r="J494" s="105"/>
      <c r="K494" s="105"/>
      <c r="L494" s="105"/>
      <c r="M494" s="105"/>
      <c r="N494" s="105"/>
      <c r="O494" s="105"/>
      <c r="P494" s="105"/>
      <c r="Q494" s="105"/>
      <c r="R494" s="105"/>
      <c r="S494" s="105"/>
      <c r="T494" s="105"/>
    </row>
    <row r="495" spans="1:20" x14ac:dyDescent="0.25">
      <c r="A495" s="111"/>
      <c r="B495" s="105"/>
      <c r="C495" s="107"/>
      <c r="D495" s="105"/>
      <c r="E495" s="105"/>
      <c r="F495" s="105"/>
      <c r="G495" s="105"/>
      <c r="H495" s="105"/>
      <c r="I495" s="105"/>
      <c r="J495" s="105"/>
      <c r="K495" s="105"/>
      <c r="L495" s="105"/>
      <c r="M495" s="105"/>
      <c r="N495" s="105"/>
      <c r="O495" s="105"/>
      <c r="P495" s="105"/>
      <c r="Q495" s="105"/>
      <c r="R495" s="105"/>
      <c r="S495" s="105"/>
      <c r="T495" s="105"/>
    </row>
    <row r="496" spans="1:20" x14ac:dyDescent="0.25">
      <c r="A496" s="111"/>
      <c r="B496" s="105"/>
      <c r="C496" s="107"/>
      <c r="D496" s="105"/>
      <c r="E496" s="105"/>
      <c r="F496" s="105"/>
      <c r="G496" s="105"/>
      <c r="H496" s="105"/>
      <c r="I496" s="105"/>
      <c r="J496" s="105"/>
      <c r="K496" s="105"/>
      <c r="L496" s="105"/>
      <c r="M496" s="105"/>
      <c r="N496" s="105"/>
      <c r="O496" s="105"/>
      <c r="P496" s="105"/>
      <c r="Q496" s="105"/>
      <c r="R496" s="105"/>
      <c r="S496" s="105"/>
      <c r="T496" s="105"/>
    </row>
    <row r="497" spans="1:20" x14ac:dyDescent="0.25">
      <c r="A497" s="111"/>
      <c r="B497" s="105"/>
      <c r="C497" s="107"/>
      <c r="D497" s="105"/>
      <c r="E497" s="105"/>
      <c r="F497" s="105"/>
      <c r="G497" s="105"/>
      <c r="H497" s="105"/>
      <c r="I497" s="105"/>
      <c r="J497" s="105"/>
      <c r="K497" s="105"/>
      <c r="L497" s="105"/>
      <c r="M497" s="105"/>
      <c r="N497" s="105"/>
      <c r="O497" s="105"/>
      <c r="P497" s="105"/>
      <c r="Q497" s="105"/>
      <c r="R497" s="105"/>
      <c r="S497" s="105"/>
      <c r="T497" s="105"/>
    </row>
    <row r="498" spans="1:20" x14ac:dyDescent="0.25">
      <c r="A498" s="111"/>
      <c r="B498" s="105"/>
      <c r="C498" s="107"/>
      <c r="D498" s="105"/>
      <c r="E498" s="105"/>
      <c r="F498" s="105"/>
      <c r="G498" s="105"/>
      <c r="H498" s="105"/>
      <c r="I498" s="105"/>
      <c r="J498" s="105"/>
      <c r="K498" s="105"/>
      <c r="L498" s="105"/>
      <c r="M498" s="105"/>
      <c r="N498" s="105"/>
      <c r="O498" s="105"/>
      <c r="P498" s="105"/>
      <c r="Q498" s="105"/>
      <c r="R498" s="105"/>
      <c r="S498" s="105"/>
      <c r="T498" s="105"/>
    </row>
    <row r="499" spans="1:20" x14ac:dyDescent="0.25">
      <c r="A499" s="111"/>
      <c r="B499" s="105"/>
      <c r="C499" s="107"/>
      <c r="D499" s="105"/>
      <c r="E499" s="105"/>
      <c r="F499" s="105"/>
      <c r="G499" s="105"/>
      <c r="H499" s="105"/>
      <c r="I499" s="105"/>
      <c r="J499" s="105"/>
      <c r="K499" s="105"/>
      <c r="L499" s="105"/>
      <c r="M499" s="105"/>
      <c r="N499" s="105"/>
      <c r="O499" s="105"/>
      <c r="P499" s="105"/>
      <c r="Q499" s="105"/>
      <c r="R499" s="105"/>
      <c r="S499" s="105"/>
      <c r="T499" s="105"/>
    </row>
    <row r="500" spans="1:20" x14ac:dyDescent="0.25">
      <c r="A500" s="111"/>
      <c r="B500" s="105"/>
      <c r="C500" s="107"/>
      <c r="D500" s="105"/>
      <c r="E500" s="105"/>
      <c r="F500" s="105"/>
      <c r="G500" s="105"/>
      <c r="H500" s="105"/>
      <c r="I500" s="105"/>
      <c r="J500" s="105"/>
      <c r="K500" s="105"/>
      <c r="L500" s="105"/>
      <c r="M500" s="105"/>
      <c r="N500" s="105"/>
      <c r="O500" s="105"/>
      <c r="P500" s="105"/>
      <c r="Q500" s="105"/>
      <c r="R500" s="105"/>
      <c r="S500" s="105"/>
      <c r="T500" s="105"/>
    </row>
    <row r="501" spans="1:20" x14ac:dyDescent="0.25">
      <c r="A501" s="111"/>
      <c r="B501" s="105"/>
      <c r="C501" s="107"/>
      <c r="D501" s="105"/>
      <c r="E501" s="105"/>
      <c r="F501" s="105"/>
      <c r="G501" s="105"/>
      <c r="H501" s="105"/>
      <c r="I501" s="105"/>
      <c r="J501" s="105"/>
      <c r="K501" s="105"/>
      <c r="L501" s="105"/>
      <c r="M501" s="105"/>
      <c r="N501" s="105"/>
      <c r="O501" s="105"/>
      <c r="P501" s="105"/>
      <c r="Q501" s="105"/>
      <c r="R501" s="105"/>
      <c r="S501" s="105"/>
      <c r="T501" s="105"/>
    </row>
    <row r="502" spans="1:20" x14ac:dyDescent="0.25">
      <c r="A502" s="111"/>
      <c r="B502" s="105"/>
      <c r="C502" s="107"/>
      <c r="D502" s="105"/>
      <c r="E502" s="105"/>
      <c r="F502" s="105"/>
      <c r="G502" s="105"/>
      <c r="H502" s="105"/>
      <c r="I502" s="105"/>
      <c r="J502" s="105"/>
      <c r="K502" s="105"/>
      <c r="L502" s="105"/>
      <c r="M502" s="105"/>
      <c r="N502" s="105"/>
      <c r="O502" s="105"/>
      <c r="P502" s="105"/>
      <c r="Q502" s="105"/>
      <c r="R502" s="105"/>
      <c r="S502" s="105"/>
      <c r="T502" s="105"/>
    </row>
    <row r="503" spans="1:20" x14ac:dyDescent="0.25">
      <c r="A503" s="111"/>
      <c r="B503" s="105"/>
      <c r="C503" s="107"/>
      <c r="D503" s="105"/>
      <c r="E503" s="105"/>
      <c r="F503" s="105"/>
      <c r="G503" s="105"/>
      <c r="H503" s="105"/>
      <c r="I503" s="105"/>
      <c r="J503" s="105"/>
      <c r="K503" s="105"/>
      <c r="L503" s="105"/>
      <c r="M503" s="105"/>
      <c r="N503" s="105"/>
      <c r="O503" s="105"/>
      <c r="P503" s="105"/>
      <c r="Q503" s="105"/>
      <c r="R503" s="105"/>
      <c r="S503" s="105"/>
      <c r="T503" s="105"/>
    </row>
    <row r="504" spans="1:20" x14ac:dyDescent="0.25">
      <c r="A504" s="111"/>
      <c r="B504" s="105"/>
      <c r="C504" s="107"/>
      <c r="D504" s="105"/>
      <c r="E504" s="105"/>
      <c r="F504" s="105"/>
      <c r="G504" s="105"/>
      <c r="H504" s="105"/>
      <c r="I504" s="105"/>
      <c r="J504" s="105"/>
      <c r="K504" s="105"/>
      <c r="L504" s="105"/>
      <c r="M504" s="105"/>
      <c r="N504" s="105"/>
      <c r="O504" s="105"/>
      <c r="P504" s="105"/>
      <c r="Q504" s="105"/>
      <c r="R504" s="105"/>
      <c r="S504" s="105"/>
      <c r="T504" s="105"/>
    </row>
    <row r="505" spans="1:20" x14ac:dyDescent="0.25">
      <c r="A505" s="111"/>
      <c r="B505" s="105"/>
      <c r="C505" s="107"/>
      <c r="D505" s="105"/>
      <c r="E505" s="105"/>
      <c r="F505" s="105"/>
      <c r="G505" s="105"/>
      <c r="H505" s="105"/>
      <c r="I505" s="105"/>
      <c r="J505" s="105"/>
      <c r="K505" s="105"/>
      <c r="L505" s="105"/>
      <c r="M505" s="105"/>
      <c r="N505" s="105"/>
      <c r="O505" s="105"/>
      <c r="P505" s="105"/>
      <c r="Q505" s="105"/>
      <c r="R505" s="105"/>
      <c r="S505" s="105"/>
      <c r="T505" s="105"/>
    </row>
    <row r="506" spans="1:20" x14ac:dyDescent="0.25">
      <c r="A506" s="111"/>
      <c r="B506" s="105"/>
      <c r="C506" s="107"/>
      <c r="D506" s="105"/>
      <c r="E506" s="105"/>
      <c r="F506" s="105"/>
      <c r="G506" s="105"/>
      <c r="H506" s="105"/>
      <c r="I506" s="105"/>
      <c r="J506" s="105"/>
      <c r="K506" s="105"/>
      <c r="L506" s="105"/>
      <c r="M506" s="105"/>
      <c r="N506" s="105"/>
      <c r="O506" s="105"/>
      <c r="P506" s="105"/>
      <c r="Q506" s="105"/>
      <c r="R506" s="105"/>
      <c r="S506" s="105"/>
      <c r="T506" s="105"/>
    </row>
    <row r="507" spans="1:20" x14ac:dyDescent="0.25">
      <c r="A507" s="111"/>
      <c r="B507" s="105"/>
      <c r="C507" s="107"/>
      <c r="D507" s="105"/>
      <c r="E507" s="105"/>
      <c r="F507" s="105"/>
      <c r="G507" s="105"/>
      <c r="H507" s="105"/>
      <c r="I507" s="105"/>
      <c r="J507" s="105"/>
      <c r="K507" s="105"/>
      <c r="L507" s="105"/>
      <c r="M507" s="105"/>
      <c r="N507" s="105"/>
      <c r="O507" s="105"/>
      <c r="P507" s="105"/>
      <c r="Q507" s="105"/>
      <c r="R507" s="105"/>
      <c r="S507" s="105"/>
      <c r="T507" s="105"/>
    </row>
    <row r="508" spans="1:20" x14ac:dyDescent="0.25">
      <c r="A508" s="111"/>
      <c r="B508" s="105"/>
      <c r="C508" s="107"/>
      <c r="D508" s="105"/>
      <c r="E508" s="105"/>
      <c r="F508" s="105"/>
      <c r="G508" s="105"/>
      <c r="H508" s="105"/>
      <c r="I508" s="105"/>
      <c r="J508" s="105"/>
      <c r="K508" s="105"/>
      <c r="L508" s="105"/>
      <c r="M508" s="105"/>
      <c r="N508" s="105"/>
      <c r="O508" s="105"/>
      <c r="P508" s="105"/>
      <c r="Q508" s="105"/>
      <c r="R508" s="105"/>
      <c r="S508" s="105"/>
      <c r="T508" s="105"/>
    </row>
    <row r="509" spans="1:20" x14ac:dyDescent="0.25">
      <c r="A509" s="111"/>
      <c r="B509" s="105"/>
      <c r="C509" s="107"/>
      <c r="D509" s="105"/>
      <c r="E509" s="105"/>
      <c r="F509" s="105"/>
      <c r="G509" s="105"/>
      <c r="H509" s="105"/>
      <c r="I509" s="105"/>
      <c r="J509" s="105"/>
      <c r="K509" s="105"/>
      <c r="L509" s="105"/>
      <c r="M509" s="105"/>
      <c r="N509" s="105"/>
      <c r="O509" s="105"/>
      <c r="P509" s="105"/>
      <c r="Q509" s="105"/>
      <c r="R509" s="105"/>
      <c r="S509" s="105"/>
      <c r="T509" s="105"/>
    </row>
    <row r="510" spans="1:20" x14ac:dyDescent="0.25">
      <c r="A510" s="111"/>
      <c r="B510" s="105"/>
      <c r="C510" s="107"/>
      <c r="D510" s="105"/>
      <c r="E510" s="105"/>
      <c r="F510" s="105"/>
      <c r="G510" s="105"/>
      <c r="H510" s="105"/>
      <c r="I510" s="105"/>
      <c r="J510" s="105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</row>
    <row r="511" spans="1:20" x14ac:dyDescent="0.25">
      <c r="A511" s="111"/>
      <c r="B511" s="105"/>
      <c r="C511" s="107"/>
      <c r="D511" s="105"/>
      <c r="E511" s="105"/>
      <c r="F511" s="105"/>
      <c r="G511" s="105"/>
      <c r="H511" s="105"/>
      <c r="I511" s="105"/>
      <c r="J511" s="105"/>
      <c r="K511" s="105"/>
      <c r="L511" s="105"/>
      <c r="M511" s="105"/>
      <c r="N511" s="105"/>
      <c r="O511" s="105"/>
      <c r="P511" s="105"/>
      <c r="Q511" s="105"/>
      <c r="R511" s="105"/>
      <c r="S511" s="105"/>
      <c r="T511" s="105"/>
    </row>
    <row r="512" spans="1:20" x14ac:dyDescent="0.25">
      <c r="A512" s="111"/>
      <c r="B512" s="105"/>
      <c r="C512" s="107"/>
      <c r="D512" s="105"/>
      <c r="E512" s="105"/>
      <c r="F512" s="105"/>
      <c r="G512" s="105"/>
      <c r="H512" s="105"/>
      <c r="I512" s="105"/>
      <c r="J512" s="105"/>
      <c r="K512" s="105"/>
      <c r="L512" s="105"/>
      <c r="M512" s="105"/>
      <c r="N512" s="105"/>
      <c r="O512" s="105"/>
      <c r="P512" s="105"/>
      <c r="Q512" s="105"/>
      <c r="R512" s="105"/>
      <c r="S512" s="105"/>
      <c r="T512" s="105"/>
    </row>
    <row r="513" spans="1:20" x14ac:dyDescent="0.25">
      <c r="A513" s="111"/>
      <c r="B513" s="105"/>
      <c r="C513" s="107"/>
      <c r="D513" s="105"/>
      <c r="E513" s="105"/>
      <c r="F513" s="105"/>
      <c r="G513" s="105"/>
      <c r="H513" s="105"/>
      <c r="I513" s="105"/>
      <c r="J513" s="105"/>
      <c r="K513" s="105"/>
      <c r="L513" s="105"/>
      <c r="M513" s="105"/>
      <c r="N513" s="105"/>
      <c r="O513" s="105"/>
      <c r="P513" s="105"/>
      <c r="Q513" s="105"/>
      <c r="R513" s="105"/>
      <c r="S513" s="105"/>
      <c r="T513" s="105"/>
    </row>
    <row r="514" spans="1:20" x14ac:dyDescent="0.25">
      <c r="A514" s="111"/>
      <c r="B514" s="105"/>
      <c r="C514" s="107"/>
      <c r="D514" s="105"/>
      <c r="E514" s="105"/>
      <c r="F514" s="105"/>
      <c r="G514" s="105"/>
      <c r="H514" s="105"/>
      <c r="I514" s="105"/>
      <c r="J514" s="105"/>
      <c r="K514" s="105"/>
      <c r="L514" s="105"/>
      <c r="M514" s="105"/>
      <c r="N514" s="105"/>
      <c r="O514" s="105"/>
      <c r="P514" s="105"/>
      <c r="Q514" s="105"/>
      <c r="R514" s="105"/>
      <c r="S514" s="105"/>
      <c r="T514" s="105"/>
    </row>
    <row r="515" spans="1:20" x14ac:dyDescent="0.25">
      <c r="A515" s="111"/>
      <c r="B515" s="105"/>
      <c r="C515" s="107"/>
      <c r="D515" s="105"/>
      <c r="E515" s="105"/>
      <c r="F515" s="105"/>
      <c r="G515" s="105"/>
      <c r="H515" s="105"/>
      <c r="I515" s="105"/>
      <c r="J515" s="105"/>
      <c r="K515" s="105"/>
      <c r="L515" s="105"/>
      <c r="M515" s="105"/>
      <c r="N515" s="105"/>
      <c r="O515" s="105"/>
      <c r="P515" s="105"/>
      <c r="Q515" s="105"/>
      <c r="R515" s="105"/>
      <c r="S515" s="105"/>
      <c r="T515" s="105"/>
    </row>
    <row r="516" spans="1:20" x14ac:dyDescent="0.25">
      <c r="A516" s="111"/>
      <c r="B516" s="105"/>
      <c r="C516" s="107"/>
      <c r="D516" s="105"/>
      <c r="E516" s="105"/>
      <c r="F516" s="105"/>
      <c r="G516" s="105"/>
      <c r="H516" s="105"/>
      <c r="I516" s="105"/>
      <c r="J516" s="105"/>
      <c r="K516" s="105"/>
      <c r="L516" s="105"/>
      <c r="M516" s="105"/>
      <c r="N516" s="105"/>
      <c r="O516" s="105"/>
      <c r="P516" s="105"/>
      <c r="Q516" s="105"/>
      <c r="R516" s="105"/>
      <c r="S516" s="105"/>
      <c r="T516" s="105"/>
    </row>
    <row r="517" spans="1:20" x14ac:dyDescent="0.25">
      <c r="A517" s="111"/>
      <c r="B517" s="105"/>
      <c r="C517" s="107"/>
      <c r="D517" s="105"/>
      <c r="E517" s="105"/>
      <c r="F517" s="105"/>
      <c r="G517" s="105"/>
      <c r="H517" s="105"/>
      <c r="I517" s="105"/>
      <c r="J517" s="105"/>
      <c r="K517" s="105"/>
      <c r="L517" s="105"/>
      <c r="M517" s="105"/>
      <c r="N517" s="105"/>
      <c r="O517" s="105"/>
      <c r="P517" s="105"/>
      <c r="Q517" s="105"/>
      <c r="R517" s="105"/>
      <c r="S517" s="105"/>
      <c r="T517" s="105"/>
    </row>
    <row r="518" spans="1:20" x14ac:dyDescent="0.25">
      <c r="A518" s="111"/>
      <c r="B518" s="105"/>
      <c r="C518" s="107"/>
      <c r="D518" s="105"/>
      <c r="E518" s="105"/>
      <c r="F518" s="105"/>
      <c r="G518" s="105"/>
      <c r="H518" s="105"/>
      <c r="I518" s="105"/>
      <c r="J518" s="105"/>
      <c r="K518" s="105"/>
      <c r="L518" s="105"/>
      <c r="M518" s="105"/>
      <c r="N518" s="105"/>
      <c r="O518" s="105"/>
      <c r="P518" s="105"/>
      <c r="Q518" s="105"/>
      <c r="R518" s="105"/>
      <c r="S518" s="105"/>
      <c r="T518" s="105"/>
    </row>
    <row r="519" spans="1:20" x14ac:dyDescent="0.25">
      <c r="A519" s="111"/>
      <c r="B519" s="105"/>
      <c r="C519" s="107"/>
      <c r="D519" s="105"/>
      <c r="E519" s="105"/>
      <c r="F519" s="105"/>
      <c r="G519" s="105"/>
      <c r="H519" s="105"/>
      <c r="I519" s="105"/>
      <c r="J519" s="105"/>
      <c r="K519" s="105"/>
      <c r="L519" s="105"/>
      <c r="M519" s="105"/>
      <c r="N519" s="105"/>
      <c r="O519" s="105"/>
      <c r="P519" s="105"/>
      <c r="Q519" s="105"/>
      <c r="R519" s="105"/>
      <c r="S519" s="105"/>
      <c r="T519" s="105"/>
    </row>
    <row r="520" spans="1:20" x14ac:dyDescent="0.25">
      <c r="A520" s="111"/>
      <c r="B520" s="105"/>
      <c r="C520" s="107"/>
      <c r="D520" s="105"/>
      <c r="E520" s="105"/>
      <c r="F520" s="105"/>
      <c r="G520" s="105"/>
      <c r="H520" s="105"/>
      <c r="I520" s="105"/>
      <c r="J520" s="105"/>
      <c r="K520" s="105"/>
      <c r="L520" s="105"/>
      <c r="M520" s="105"/>
      <c r="N520" s="105"/>
      <c r="O520" s="105"/>
      <c r="P520" s="105"/>
      <c r="Q520" s="105"/>
      <c r="R520" s="105"/>
      <c r="S520" s="105"/>
      <c r="T520" s="105"/>
    </row>
    <row r="521" spans="1:20" x14ac:dyDescent="0.25">
      <c r="A521" s="111"/>
      <c r="B521" s="105"/>
      <c r="C521" s="107"/>
      <c r="D521" s="105"/>
      <c r="E521" s="105"/>
      <c r="F521" s="105"/>
      <c r="G521" s="105"/>
      <c r="H521" s="105"/>
      <c r="I521" s="105"/>
      <c r="J521" s="105"/>
      <c r="K521" s="105"/>
      <c r="L521" s="105"/>
      <c r="M521" s="105"/>
      <c r="N521" s="105"/>
      <c r="O521" s="105"/>
      <c r="P521" s="105"/>
      <c r="Q521" s="105"/>
      <c r="R521" s="105"/>
      <c r="S521" s="105"/>
      <c r="T521" s="105"/>
    </row>
    <row r="522" spans="1:20" x14ac:dyDescent="0.25">
      <c r="A522" s="111"/>
      <c r="B522" s="105"/>
      <c r="C522" s="107"/>
      <c r="D522" s="105"/>
      <c r="E522" s="105"/>
      <c r="F522" s="105"/>
      <c r="G522" s="105"/>
      <c r="H522" s="105"/>
      <c r="I522" s="105"/>
      <c r="J522" s="105"/>
      <c r="K522" s="105"/>
      <c r="L522" s="105"/>
      <c r="M522" s="105"/>
      <c r="N522" s="105"/>
      <c r="O522" s="105"/>
      <c r="P522" s="105"/>
      <c r="Q522" s="105"/>
      <c r="R522" s="105"/>
      <c r="S522" s="105"/>
      <c r="T522" s="105"/>
    </row>
    <row r="523" spans="1:20" x14ac:dyDescent="0.25">
      <c r="A523" s="111"/>
      <c r="B523" s="105"/>
      <c r="C523" s="107"/>
      <c r="D523" s="105"/>
      <c r="E523" s="105"/>
      <c r="F523" s="105"/>
      <c r="G523" s="105"/>
      <c r="H523" s="105"/>
      <c r="I523" s="105"/>
      <c r="J523" s="105"/>
      <c r="K523" s="105"/>
      <c r="L523" s="105"/>
      <c r="M523" s="105"/>
      <c r="N523" s="105"/>
      <c r="O523" s="105"/>
      <c r="P523" s="105"/>
      <c r="Q523" s="105"/>
      <c r="R523" s="105"/>
      <c r="S523" s="105"/>
      <c r="T523" s="105"/>
    </row>
    <row r="524" spans="1:20" x14ac:dyDescent="0.25">
      <c r="A524" s="111"/>
      <c r="B524" s="105"/>
      <c r="C524" s="107"/>
      <c r="D524" s="105"/>
      <c r="E524" s="105"/>
      <c r="F524" s="105"/>
      <c r="G524" s="105"/>
      <c r="H524" s="105"/>
      <c r="I524" s="105"/>
      <c r="J524" s="105"/>
      <c r="K524" s="105"/>
      <c r="L524" s="105"/>
      <c r="M524" s="105"/>
      <c r="N524" s="105"/>
      <c r="O524" s="105"/>
      <c r="P524" s="105"/>
      <c r="Q524" s="105"/>
      <c r="R524" s="105"/>
      <c r="S524" s="105"/>
      <c r="T524" s="105"/>
    </row>
    <row r="525" spans="1:20" x14ac:dyDescent="0.25">
      <c r="A525" s="111"/>
      <c r="B525" s="105"/>
      <c r="C525" s="107"/>
      <c r="D525" s="105"/>
      <c r="E525" s="105"/>
      <c r="F525" s="105"/>
      <c r="G525" s="105"/>
      <c r="H525" s="105"/>
      <c r="I525" s="105"/>
      <c r="J525" s="105"/>
      <c r="K525" s="105"/>
      <c r="L525" s="105"/>
      <c r="M525" s="105"/>
      <c r="N525" s="105"/>
      <c r="O525" s="105"/>
      <c r="P525" s="105"/>
      <c r="Q525" s="105"/>
      <c r="R525" s="105"/>
      <c r="S525" s="105"/>
      <c r="T525" s="105"/>
    </row>
    <row r="526" spans="1:20" x14ac:dyDescent="0.25">
      <c r="A526" s="111"/>
      <c r="B526" s="105"/>
      <c r="C526" s="107"/>
      <c r="D526" s="105"/>
      <c r="E526" s="105"/>
      <c r="F526" s="105"/>
      <c r="G526" s="105"/>
      <c r="H526" s="105"/>
      <c r="I526" s="105"/>
      <c r="J526" s="105"/>
      <c r="K526" s="105"/>
      <c r="L526" s="105"/>
      <c r="M526" s="105"/>
      <c r="N526" s="105"/>
      <c r="O526" s="105"/>
      <c r="P526" s="105"/>
      <c r="Q526" s="105"/>
      <c r="R526" s="105"/>
      <c r="S526" s="105"/>
      <c r="T526" s="105"/>
    </row>
    <row r="527" spans="1:20" x14ac:dyDescent="0.25">
      <c r="A527" s="111"/>
      <c r="B527" s="105"/>
      <c r="C527" s="107"/>
      <c r="D527" s="105"/>
      <c r="E527" s="105"/>
      <c r="F527" s="105"/>
      <c r="G527" s="105"/>
      <c r="H527" s="105"/>
      <c r="I527" s="105"/>
      <c r="J527" s="105"/>
      <c r="K527" s="105"/>
      <c r="L527" s="105"/>
      <c r="M527" s="105"/>
      <c r="N527" s="105"/>
      <c r="O527" s="105"/>
      <c r="P527" s="105"/>
      <c r="Q527" s="105"/>
      <c r="R527" s="105"/>
      <c r="S527" s="105"/>
      <c r="T527" s="105"/>
    </row>
    <row r="528" spans="1:20" x14ac:dyDescent="0.25">
      <c r="A528" s="111"/>
      <c r="B528" s="105"/>
      <c r="C528" s="107"/>
      <c r="D528" s="105"/>
      <c r="E528" s="105"/>
      <c r="F528" s="105"/>
      <c r="G528" s="105"/>
      <c r="H528" s="105"/>
      <c r="I528" s="105"/>
      <c r="J528" s="105"/>
      <c r="K528" s="105"/>
      <c r="L528" s="105"/>
      <c r="M528" s="105"/>
      <c r="N528" s="105"/>
      <c r="O528" s="105"/>
      <c r="P528" s="105"/>
      <c r="Q528" s="105"/>
      <c r="R528" s="105"/>
      <c r="S528" s="105"/>
      <c r="T528" s="105"/>
    </row>
    <row r="529" spans="1:20" x14ac:dyDescent="0.25">
      <c r="A529" s="111"/>
      <c r="B529" s="105"/>
      <c r="C529" s="107"/>
      <c r="D529" s="105"/>
      <c r="E529" s="105"/>
      <c r="F529" s="105"/>
      <c r="G529" s="105"/>
      <c r="H529" s="105"/>
      <c r="I529" s="105"/>
      <c r="J529" s="105"/>
      <c r="K529" s="105"/>
      <c r="L529" s="105"/>
      <c r="M529" s="105"/>
      <c r="N529" s="105"/>
      <c r="O529" s="105"/>
      <c r="P529" s="105"/>
      <c r="Q529" s="105"/>
      <c r="R529" s="105"/>
      <c r="S529" s="105"/>
      <c r="T529" s="105"/>
    </row>
    <row r="530" spans="1:20" x14ac:dyDescent="0.25">
      <c r="A530" s="111"/>
      <c r="B530" s="105"/>
      <c r="C530" s="107"/>
      <c r="D530" s="105"/>
      <c r="E530" s="105"/>
      <c r="F530" s="105"/>
      <c r="G530" s="105"/>
      <c r="H530" s="105"/>
      <c r="I530" s="105"/>
      <c r="J530" s="105"/>
      <c r="K530" s="105"/>
      <c r="L530" s="105"/>
      <c r="M530" s="105"/>
      <c r="N530" s="105"/>
      <c r="O530" s="105"/>
      <c r="P530" s="105"/>
      <c r="Q530" s="105"/>
      <c r="R530" s="105"/>
      <c r="S530" s="105"/>
      <c r="T530" s="105"/>
    </row>
    <row r="531" spans="1:20" x14ac:dyDescent="0.25">
      <c r="A531" s="111"/>
      <c r="B531" s="105"/>
      <c r="C531" s="107"/>
      <c r="D531" s="105"/>
      <c r="E531" s="105"/>
      <c r="F531" s="105"/>
      <c r="G531" s="105"/>
      <c r="H531" s="105"/>
      <c r="I531" s="105"/>
      <c r="J531" s="105"/>
      <c r="K531" s="105"/>
      <c r="L531" s="105"/>
      <c r="M531" s="105"/>
      <c r="N531" s="105"/>
      <c r="O531" s="105"/>
      <c r="P531" s="105"/>
      <c r="Q531" s="105"/>
      <c r="R531" s="105"/>
      <c r="S531" s="105"/>
      <c r="T531" s="105"/>
    </row>
    <row r="532" spans="1:20" x14ac:dyDescent="0.25">
      <c r="A532" s="111"/>
      <c r="B532" s="105"/>
      <c r="C532" s="107"/>
      <c r="D532" s="105"/>
      <c r="E532" s="105"/>
      <c r="F532" s="105"/>
      <c r="G532" s="105"/>
      <c r="H532" s="105"/>
      <c r="I532" s="105"/>
      <c r="J532" s="105"/>
      <c r="K532" s="105"/>
      <c r="L532" s="105"/>
      <c r="M532" s="105"/>
      <c r="N532" s="105"/>
      <c r="O532" s="105"/>
      <c r="P532" s="105"/>
      <c r="Q532" s="105"/>
      <c r="R532" s="105"/>
      <c r="S532" s="105"/>
      <c r="T532" s="105"/>
    </row>
    <row r="533" spans="1:20" x14ac:dyDescent="0.25">
      <c r="A533" s="111"/>
      <c r="B533" s="105"/>
      <c r="C533" s="107"/>
      <c r="D533" s="105"/>
      <c r="E533" s="105"/>
      <c r="F533" s="105"/>
      <c r="G533" s="105"/>
      <c r="H533" s="105"/>
      <c r="I533" s="105"/>
      <c r="J533" s="105"/>
      <c r="K533" s="105"/>
      <c r="L533" s="105"/>
      <c r="M533" s="105"/>
      <c r="N533" s="105"/>
      <c r="O533" s="105"/>
      <c r="P533" s="105"/>
      <c r="Q533" s="105"/>
      <c r="R533" s="105"/>
      <c r="S533" s="105"/>
      <c r="T533" s="105"/>
    </row>
    <row r="534" spans="1:20" x14ac:dyDescent="0.25">
      <c r="A534" s="111"/>
      <c r="B534" s="105"/>
      <c r="C534" s="107"/>
      <c r="D534" s="105"/>
      <c r="E534" s="105"/>
      <c r="F534" s="105"/>
      <c r="G534" s="105"/>
      <c r="H534" s="105"/>
      <c r="I534" s="105"/>
      <c r="J534" s="105"/>
      <c r="K534" s="105"/>
      <c r="L534" s="105"/>
      <c r="M534" s="105"/>
      <c r="N534" s="105"/>
      <c r="O534" s="105"/>
      <c r="P534" s="105"/>
      <c r="Q534" s="105"/>
      <c r="R534" s="105"/>
      <c r="S534" s="105"/>
      <c r="T534" s="105"/>
    </row>
    <row r="535" spans="1:20" x14ac:dyDescent="0.25">
      <c r="A535" s="111"/>
      <c r="B535" s="105"/>
      <c r="C535" s="107"/>
      <c r="D535" s="105"/>
      <c r="E535" s="105"/>
      <c r="F535" s="105"/>
      <c r="G535" s="105"/>
      <c r="H535" s="105"/>
      <c r="I535" s="105"/>
      <c r="J535" s="105"/>
      <c r="K535" s="105"/>
      <c r="L535" s="105"/>
      <c r="M535" s="105"/>
      <c r="N535" s="105"/>
      <c r="O535" s="105"/>
      <c r="P535" s="105"/>
      <c r="Q535" s="105"/>
      <c r="R535" s="105"/>
      <c r="S535" s="105"/>
      <c r="T535" s="105"/>
    </row>
    <row r="536" spans="1:20" x14ac:dyDescent="0.25">
      <c r="A536" s="111"/>
      <c r="B536" s="105"/>
      <c r="C536" s="107"/>
      <c r="D536" s="105"/>
      <c r="E536" s="105"/>
      <c r="F536" s="105"/>
      <c r="G536" s="105"/>
      <c r="H536" s="105"/>
      <c r="I536" s="105"/>
      <c r="J536" s="105"/>
      <c r="K536" s="105"/>
      <c r="L536" s="105"/>
      <c r="M536" s="105"/>
      <c r="N536" s="105"/>
      <c r="O536" s="105"/>
      <c r="P536" s="105"/>
      <c r="Q536" s="105"/>
      <c r="R536" s="105"/>
      <c r="S536" s="105"/>
      <c r="T536" s="105"/>
    </row>
    <row r="537" spans="1:20" x14ac:dyDescent="0.25">
      <c r="A537" s="111"/>
      <c r="B537" s="105"/>
      <c r="C537" s="107"/>
      <c r="D537" s="105"/>
      <c r="E537" s="105"/>
      <c r="F537" s="105"/>
      <c r="G537" s="105"/>
      <c r="H537" s="105"/>
      <c r="I537" s="105"/>
      <c r="J537" s="105"/>
      <c r="K537" s="105"/>
      <c r="L537" s="105"/>
      <c r="M537" s="105"/>
      <c r="N537" s="105"/>
      <c r="O537" s="105"/>
      <c r="P537" s="105"/>
      <c r="Q537" s="105"/>
      <c r="R537" s="105"/>
      <c r="S537" s="105"/>
      <c r="T537" s="105"/>
    </row>
    <row r="538" spans="1:20" x14ac:dyDescent="0.25">
      <c r="A538" s="111"/>
      <c r="B538" s="105"/>
      <c r="C538" s="107"/>
      <c r="D538" s="105"/>
      <c r="E538" s="105"/>
      <c r="F538" s="105"/>
      <c r="G538" s="105"/>
      <c r="H538" s="105"/>
      <c r="I538" s="105"/>
      <c r="J538" s="105"/>
      <c r="K538" s="105"/>
      <c r="L538" s="105"/>
      <c r="M538" s="105"/>
      <c r="N538" s="105"/>
      <c r="O538" s="105"/>
      <c r="P538" s="105"/>
      <c r="Q538" s="105"/>
      <c r="R538" s="105"/>
      <c r="S538" s="105"/>
      <c r="T538" s="105"/>
    </row>
    <row r="539" spans="1:20" x14ac:dyDescent="0.25">
      <c r="A539" s="111"/>
      <c r="B539" s="105"/>
      <c r="C539" s="107"/>
      <c r="D539" s="105"/>
      <c r="E539" s="105"/>
      <c r="F539" s="105"/>
      <c r="G539" s="105"/>
      <c r="H539" s="105"/>
      <c r="I539" s="105"/>
      <c r="J539" s="105"/>
      <c r="K539" s="105"/>
      <c r="L539" s="105"/>
      <c r="M539" s="105"/>
      <c r="N539" s="105"/>
      <c r="O539" s="105"/>
      <c r="P539" s="105"/>
      <c r="Q539" s="105"/>
      <c r="R539" s="105"/>
      <c r="S539" s="105"/>
      <c r="T539" s="105"/>
    </row>
    <row r="540" spans="1:20" x14ac:dyDescent="0.25">
      <c r="A540" s="111"/>
      <c r="B540" s="105"/>
      <c r="C540" s="107"/>
      <c r="D540" s="105"/>
      <c r="E540" s="105"/>
      <c r="F540" s="105"/>
      <c r="G540" s="105"/>
      <c r="H540" s="105"/>
      <c r="I540" s="105"/>
      <c r="J540" s="105"/>
      <c r="K540" s="105"/>
      <c r="L540" s="105"/>
      <c r="M540" s="105"/>
      <c r="N540" s="105"/>
      <c r="O540" s="105"/>
      <c r="P540" s="105"/>
      <c r="Q540" s="105"/>
      <c r="R540" s="105"/>
      <c r="S540" s="105"/>
      <c r="T540" s="105"/>
    </row>
    <row r="541" spans="1:20" x14ac:dyDescent="0.25">
      <c r="A541" s="111"/>
      <c r="B541" s="105"/>
      <c r="C541" s="107"/>
      <c r="D541" s="105"/>
      <c r="E541" s="105"/>
      <c r="F541" s="105"/>
      <c r="G541" s="105"/>
      <c r="H541" s="105"/>
      <c r="I541" s="105"/>
      <c r="J541" s="105"/>
      <c r="K541" s="105"/>
      <c r="L541" s="105"/>
      <c r="M541" s="105"/>
      <c r="N541" s="105"/>
      <c r="O541" s="105"/>
      <c r="P541" s="105"/>
      <c r="Q541" s="105"/>
      <c r="R541" s="105"/>
      <c r="S541" s="105"/>
      <c r="T541" s="105"/>
    </row>
    <row r="542" spans="1:20" x14ac:dyDescent="0.25">
      <c r="A542" s="111"/>
      <c r="B542" s="105"/>
      <c r="C542" s="107"/>
      <c r="D542" s="105"/>
      <c r="E542" s="105"/>
      <c r="F542" s="105"/>
      <c r="G542" s="105"/>
      <c r="H542" s="105"/>
      <c r="I542" s="105"/>
      <c r="J542" s="105"/>
      <c r="K542" s="105"/>
      <c r="L542" s="105"/>
      <c r="M542" s="105"/>
      <c r="N542" s="105"/>
      <c r="O542" s="105"/>
      <c r="P542" s="105"/>
      <c r="Q542" s="105"/>
      <c r="R542" s="105"/>
      <c r="S542" s="105"/>
      <c r="T542" s="105"/>
    </row>
    <row r="543" spans="1:20" x14ac:dyDescent="0.25">
      <c r="A543" s="111"/>
      <c r="B543" s="105"/>
      <c r="C543" s="107"/>
      <c r="D543" s="105"/>
      <c r="E543" s="105"/>
      <c r="F543" s="105"/>
      <c r="G543" s="105"/>
      <c r="H543" s="105"/>
      <c r="I543" s="105"/>
      <c r="J543" s="105"/>
      <c r="K543" s="105"/>
      <c r="L543" s="105"/>
      <c r="M543" s="105"/>
      <c r="N543" s="105"/>
      <c r="O543" s="105"/>
      <c r="P543" s="105"/>
      <c r="Q543" s="105"/>
      <c r="R543" s="105"/>
      <c r="S543" s="105"/>
      <c r="T543" s="105"/>
    </row>
    <row r="544" spans="1:20" x14ac:dyDescent="0.25">
      <c r="A544" s="111"/>
      <c r="B544" s="105"/>
      <c r="C544" s="107"/>
      <c r="D544" s="105"/>
      <c r="E544" s="105"/>
      <c r="F544" s="105"/>
      <c r="G544" s="105"/>
      <c r="H544" s="105"/>
      <c r="I544" s="105"/>
      <c r="J544" s="105"/>
      <c r="K544" s="105"/>
      <c r="L544" s="105"/>
      <c r="M544" s="105"/>
      <c r="N544" s="105"/>
      <c r="O544" s="105"/>
      <c r="P544" s="105"/>
      <c r="Q544" s="105"/>
      <c r="R544" s="105"/>
      <c r="S544" s="105"/>
      <c r="T544" s="105"/>
    </row>
    <row r="545" spans="1:20" x14ac:dyDescent="0.25">
      <c r="A545" s="111"/>
      <c r="B545" s="105"/>
      <c r="C545" s="107"/>
      <c r="D545" s="105"/>
      <c r="E545" s="105"/>
      <c r="F545" s="105"/>
      <c r="G545" s="105"/>
      <c r="H545" s="105"/>
      <c r="I545" s="105"/>
      <c r="J545" s="105"/>
      <c r="K545" s="105"/>
      <c r="L545" s="105"/>
      <c r="M545" s="105"/>
      <c r="N545" s="105"/>
      <c r="O545" s="105"/>
      <c r="P545" s="105"/>
      <c r="Q545" s="105"/>
      <c r="R545" s="105"/>
      <c r="S545" s="105"/>
      <c r="T545" s="105"/>
    </row>
    <row r="546" spans="1:20" x14ac:dyDescent="0.25">
      <c r="A546" s="111"/>
      <c r="B546" s="105"/>
      <c r="C546" s="107"/>
      <c r="D546" s="105"/>
      <c r="E546" s="105"/>
      <c r="F546" s="105"/>
      <c r="G546" s="105"/>
      <c r="H546" s="105"/>
      <c r="I546" s="105"/>
      <c r="J546" s="105"/>
      <c r="K546" s="105"/>
      <c r="L546" s="105"/>
      <c r="M546" s="105"/>
      <c r="N546" s="105"/>
      <c r="O546" s="105"/>
      <c r="P546" s="105"/>
      <c r="Q546" s="105"/>
      <c r="R546" s="105"/>
      <c r="S546" s="105"/>
      <c r="T546" s="105"/>
    </row>
    <row r="547" spans="1:20" x14ac:dyDescent="0.25">
      <c r="A547" s="111"/>
      <c r="B547" s="105"/>
      <c r="C547" s="107"/>
      <c r="D547" s="105"/>
      <c r="E547" s="105"/>
      <c r="F547" s="105"/>
      <c r="G547" s="105"/>
      <c r="H547" s="105"/>
      <c r="I547" s="105"/>
      <c r="J547" s="105"/>
      <c r="K547" s="105"/>
      <c r="L547" s="105"/>
      <c r="M547" s="105"/>
      <c r="N547" s="105"/>
      <c r="O547" s="105"/>
      <c r="P547" s="105"/>
      <c r="Q547" s="105"/>
      <c r="R547" s="105"/>
      <c r="S547" s="105"/>
      <c r="T547" s="105"/>
    </row>
    <row r="548" spans="1:20" x14ac:dyDescent="0.25">
      <c r="A548" s="111"/>
      <c r="B548" s="105"/>
      <c r="C548" s="107"/>
      <c r="D548" s="105"/>
      <c r="E548" s="105"/>
      <c r="F548" s="105"/>
      <c r="G548" s="105"/>
      <c r="H548" s="105"/>
      <c r="I548" s="105"/>
      <c r="J548" s="105"/>
      <c r="K548" s="105"/>
      <c r="L548" s="105"/>
      <c r="M548" s="105"/>
      <c r="N548" s="105"/>
      <c r="O548" s="105"/>
      <c r="P548" s="105"/>
      <c r="Q548" s="105"/>
      <c r="R548" s="105"/>
      <c r="S548" s="105"/>
      <c r="T548" s="105"/>
    </row>
    <row r="549" spans="1:20" x14ac:dyDescent="0.25">
      <c r="A549" s="111"/>
      <c r="B549" s="105"/>
      <c r="C549" s="107"/>
      <c r="D549" s="105"/>
      <c r="E549" s="105"/>
      <c r="F549" s="105"/>
      <c r="G549" s="105"/>
      <c r="H549" s="105"/>
      <c r="I549" s="105"/>
      <c r="J549" s="105"/>
      <c r="K549" s="105"/>
      <c r="L549" s="105"/>
      <c r="M549" s="105"/>
      <c r="N549" s="105"/>
      <c r="O549" s="105"/>
      <c r="P549" s="105"/>
      <c r="Q549" s="105"/>
      <c r="R549" s="105"/>
      <c r="S549" s="105"/>
      <c r="T549" s="105"/>
    </row>
    <row r="550" spans="1:20" x14ac:dyDescent="0.25">
      <c r="A550" s="111"/>
      <c r="B550" s="105"/>
      <c r="C550" s="107"/>
      <c r="D550" s="105"/>
      <c r="E550" s="105"/>
      <c r="F550" s="105"/>
      <c r="G550" s="105"/>
      <c r="H550" s="105"/>
      <c r="I550" s="105"/>
      <c r="J550" s="105"/>
      <c r="K550" s="105"/>
      <c r="L550" s="105"/>
      <c r="M550" s="105"/>
      <c r="N550" s="105"/>
      <c r="O550" s="105"/>
      <c r="P550" s="105"/>
      <c r="Q550" s="105"/>
      <c r="R550" s="105"/>
      <c r="S550" s="105"/>
      <c r="T550" s="105"/>
    </row>
    <row r="551" spans="1:20" x14ac:dyDescent="0.25">
      <c r="A551" s="111"/>
      <c r="B551" s="105"/>
      <c r="C551" s="107"/>
      <c r="D551" s="105"/>
      <c r="E551" s="105"/>
      <c r="F551" s="105"/>
      <c r="G551" s="105"/>
      <c r="H551" s="105"/>
      <c r="I551" s="105"/>
      <c r="J551" s="105"/>
      <c r="K551" s="105"/>
      <c r="L551" s="105"/>
      <c r="M551" s="105"/>
      <c r="N551" s="105"/>
      <c r="O551" s="105"/>
      <c r="P551" s="105"/>
      <c r="Q551" s="105"/>
      <c r="R551" s="105"/>
      <c r="S551" s="105"/>
      <c r="T551" s="105"/>
    </row>
    <row r="552" spans="1:20" x14ac:dyDescent="0.25">
      <c r="A552" s="111"/>
      <c r="B552" s="105"/>
      <c r="C552" s="107"/>
      <c r="D552" s="105"/>
      <c r="E552" s="105"/>
      <c r="F552" s="105"/>
      <c r="G552" s="105"/>
      <c r="H552" s="105"/>
      <c r="I552" s="105"/>
      <c r="J552" s="105"/>
      <c r="K552" s="105"/>
      <c r="L552" s="105"/>
      <c r="M552" s="105"/>
      <c r="N552" s="105"/>
      <c r="O552" s="105"/>
      <c r="P552" s="105"/>
      <c r="Q552" s="105"/>
      <c r="R552" s="105"/>
      <c r="S552" s="105"/>
      <c r="T552" s="105"/>
    </row>
    <row r="553" spans="1:20" x14ac:dyDescent="0.25">
      <c r="A553" s="111"/>
      <c r="B553" s="105"/>
      <c r="C553" s="107"/>
      <c r="D553" s="105"/>
      <c r="E553" s="105"/>
      <c r="F553" s="105"/>
      <c r="G553" s="105"/>
      <c r="H553" s="105"/>
      <c r="I553" s="105"/>
      <c r="J553" s="105"/>
      <c r="K553" s="105"/>
      <c r="L553" s="105"/>
      <c r="M553" s="105"/>
      <c r="N553" s="105"/>
      <c r="O553" s="105"/>
      <c r="P553" s="105"/>
      <c r="Q553" s="105"/>
      <c r="R553" s="105"/>
      <c r="S553" s="105"/>
      <c r="T553" s="105"/>
    </row>
    <row r="554" spans="1:20" x14ac:dyDescent="0.25">
      <c r="A554" s="111"/>
      <c r="B554" s="105"/>
      <c r="C554" s="107"/>
      <c r="D554" s="105"/>
      <c r="E554" s="105"/>
      <c r="F554" s="105"/>
      <c r="G554" s="105"/>
      <c r="H554" s="105"/>
      <c r="I554" s="105"/>
      <c r="J554" s="105"/>
      <c r="K554" s="105"/>
      <c r="L554" s="105"/>
      <c r="M554" s="105"/>
      <c r="N554" s="105"/>
      <c r="O554" s="105"/>
      <c r="P554" s="105"/>
      <c r="Q554" s="105"/>
      <c r="R554" s="105"/>
      <c r="S554" s="105"/>
      <c r="T554" s="105"/>
    </row>
    <row r="555" spans="1:20" x14ac:dyDescent="0.25">
      <c r="A555" s="111"/>
      <c r="B555" s="105"/>
      <c r="C555" s="107"/>
      <c r="D555" s="105"/>
      <c r="E555" s="105"/>
      <c r="F555" s="105"/>
      <c r="G555" s="105"/>
      <c r="H555" s="105"/>
      <c r="I555" s="105"/>
      <c r="J555" s="105"/>
      <c r="K555" s="105"/>
      <c r="L555" s="105"/>
      <c r="M555" s="105"/>
      <c r="N555" s="105"/>
      <c r="O555" s="105"/>
      <c r="P555" s="105"/>
      <c r="Q555" s="105"/>
      <c r="R555" s="105"/>
      <c r="S555" s="105"/>
      <c r="T555" s="105"/>
    </row>
    <row r="556" spans="1:20" x14ac:dyDescent="0.25">
      <c r="A556" s="111"/>
      <c r="B556" s="105"/>
      <c r="C556" s="107"/>
      <c r="D556" s="105"/>
      <c r="E556" s="105"/>
      <c r="F556" s="105"/>
      <c r="G556" s="105"/>
      <c r="H556" s="105"/>
      <c r="I556" s="105"/>
      <c r="J556" s="105"/>
      <c r="K556" s="105"/>
      <c r="L556" s="105"/>
      <c r="M556" s="105"/>
      <c r="N556" s="105"/>
      <c r="O556" s="105"/>
      <c r="P556" s="105"/>
      <c r="Q556" s="105"/>
      <c r="R556" s="105"/>
      <c r="S556" s="105"/>
      <c r="T556" s="105"/>
    </row>
    <row r="557" spans="1:20" x14ac:dyDescent="0.25">
      <c r="A557" s="111"/>
      <c r="B557" s="105"/>
      <c r="C557" s="107"/>
      <c r="D557" s="105"/>
      <c r="E557" s="105"/>
      <c r="F557" s="105"/>
      <c r="G557" s="105"/>
      <c r="H557" s="105"/>
      <c r="I557" s="105"/>
      <c r="J557" s="105"/>
      <c r="K557" s="105"/>
      <c r="L557" s="105"/>
      <c r="M557" s="105"/>
      <c r="N557" s="105"/>
      <c r="O557" s="105"/>
      <c r="P557" s="105"/>
      <c r="Q557" s="105"/>
      <c r="R557" s="105"/>
      <c r="S557" s="105"/>
      <c r="T557" s="105"/>
    </row>
    <row r="558" spans="1:20" x14ac:dyDescent="0.25">
      <c r="A558" s="111"/>
      <c r="B558" s="105"/>
      <c r="C558" s="107"/>
      <c r="D558" s="105"/>
      <c r="E558" s="105"/>
      <c r="F558" s="105"/>
      <c r="G558" s="105"/>
      <c r="H558" s="105"/>
      <c r="I558" s="105"/>
      <c r="J558" s="105"/>
      <c r="K558" s="105"/>
      <c r="L558" s="105"/>
      <c r="M558" s="105"/>
      <c r="N558" s="105"/>
      <c r="O558" s="105"/>
      <c r="P558" s="105"/>
      <c r="Q558" s="105"/>
      <c r="R558" s="105"/>
      <c r="S558" s="105"/>
      <c r="T558" s="105"/>
    </row>
    <row r="559" spans="1:20" x14ac:dyDescent="0.25">
      <c r="A559" s="111"/>
      <c r="B559" s="105"/>
      <c r="C559" s="107"/>
      <c r="D559" s="105"/>
      <c r="E559" s="105"/>
      <c r="F559" s="105"/>
      <c r="G559" s="105"/>
      <c r="H559" s="105"/>
      <c r="I559" s="105"/>
      <c r="J559" s="105"/>
      <c r="K559" s="105"/>
      <c r="L559" s="105"/>
      <c r="M559" s="105"/>
      <c r="N559" s="105"/>
      <c r="O559" s="105"/>
      <c r="P559" s="105"/>
      <c r="Q559" s="105"/>
      <c r="R559" s="105"/>
      <c r="S559" s="105"/>
      <c r="T559" s="105"/>
    </row>
    <row r="560" spans="1:20" x14ac:dyDescent="0.25">
      <c r="A560" s="111"/>
      <c r="B560" s="105"/>
      <c r="C560" s="107"/>
      <c r="D560" s="105"/>
      <c r="E560" s="105"/>
      <c r="F560" s="105"/>
      <c r="G560" s="105"/>
      <c r="H560" s="105"/>
      <c r="I560" s="105"/>
      <c r="J560" s="105"/>
      <c r="K560" s="105"/>
      <c r="L560" s="105"/>
      <c r="M560" s="105"/>
      <c r="N560" s="105"/>
      <c r="O560" s="105"/>
      <c r="P560" s="105"/>
      <c r="Q560" s="105"/>
      <c r="R560" s="105"/>
      <c r="S560" s="105"/>
      <c r="T560" s="105"/>
    </row>
    <row r="561" spans="1:20" x14ac:dyDescent="0.25">
      <c r="A561" s="111"/>
      <c r="B561" s="105"/>
      <c r="C561" s="107"/>
      <c r="D561" s="105"/>
      <c r="E561" s="105"/>
      <c r="F561" s="105"/>
      <c r="G561" s="105"/>
      <c r="H561" s="105"/>
      <c r="I561" s="105"/>
      <c r="J561" s="105"/>
      <c r="K561" s="105"/>
      <c r="L561" s="105"/>
      <c r="M561" s="105"/>
      <c r="N561" s="105"/>
      <c r="O561" s="105"/>
      <c r="P561" s="105"/>
      <c r="Q561" s="105"/>
      <c r="R561" s="105"/>
      <c r="S561" s="105"/>
      <c r="T561" s="105"/>
    </row>
    <row r="562" spans="1:20" x14ac:dyDescent="0.25">
      <c r="A562" s="111"/>
      <c r="B562" s="105"/>
      <c r="C562" s="107"/>
      <c r="D562" s="105"/>
      <c r="E562" s="105"/>
      <c r="F562" s="105"/>
      <c r="G562" s="105"/>
      <c r="H562" s="105"/>
      <c r="I562" s="105"/>
      <c r="J562" s="105"/>
      <c r="K562" s="105"/>
      <c r="L562" s="105"/>
      <c r="M562" s="105"/>
      <c r="N562" s="105"/>
      <c r="O562" s="105"/>
      <c r="P562" s="105"/>
      <c r="Q562" s="105"/>
      <c r="R562" s="105"/>
      <c r="S562" s="105"/>
      <c r="T562" s="105"/>
    </row>
    <row r="563" spans="1:20" x14ac:dyDescent="0.25">
      <c r="A563" s="111"/>
      <c r="B563" s="105"/>
      <c r="C563" s="107"/>
      <c r="D563" s="105"/>
      <c r="E563" s="105"/>
      <c r="F563" s="105"/>
      <c r="G563" s="105"/>
      <c r="H563" s="105"/>
      <c r="I563" s="105"/>
      <c r="J563" s="105"/>
      <c r="K563" s="105"/>
      <c r="L563" s="105"/>
      <c r="M563" s="105"/>
      <c r="N563" s="105"/>
      <c r="O563" s="105"/>
      <c r="P563" s="105"/>
      <c r="Q563" s="105"/>
      <c r="R563" s="105"/>
      <c r="S563" s="105"/>
      <c r="T563" s="105"/>
    </row>
    <row r="564" spans="1:20" x14ac:dyDescent="0.25">
      <c r="A564" s="111"/>
      <c r="B564" s="105"/>
      <c r="C564" s="107"/>
      <c r="D564" s="105"/>
      <c r="E564" s="105"/>
      <c r="F564" s="105"/>
      <c r="G564" s="105"/>
      <c r="H564" s="105"/>
      <c r="I564" s="105"/>
      <c r="J564" s="105"/>
      <c r="K564" s="105"/>
      <c r="L564" s="105"/>
      <c r="M564" s="105"/>
      <c r="N564" s="105"/>
      <c r="O564" s="105"/>
      <c r="P564" s="105"/>
      <c r="Q564" s="105"/>
      <c r="R564" s="105"/>
      <c r="S564" s="105"/>
      <c r="T564" s="105"/>
    </row>
    <row r="565" spans="1:20" x14ac:dyDescent="0.25">
      <c r="A565" s="111"/>
      <c r="B565" s="105"/>
      <c r="C565" s="107"/>
      <c r="D565" s="105"/>
      <c r="E565" s="105"/>
      <c r="F565" s="105"/>
      <c r="G565" s="105"/>
      <c r="H565" s="105"/>
      <c r="I565" s="105"/>
      <c r="J565" s="105"/>
      <c r="K565" s="105"/>
      <c r="L565" s="105"/>
      <c r="M565" s="105"/>
      <c r="N565" s="105"/>
      <c r="O565" s="105"/>
      <c r="P565" s="105"/>
      <c r="Q565" s="105"/>
      <c r="R565" s="105"/>
      <c r="S565" s="105"/>
      <c r="T565" s="105"/>
    </row>
    <row r="566" spans="1:20" x14ac:dyDescent="0.25">
      <c r="A566" s="111"/>
      <c r="B566" s="105"/>
      <c r="C566" s="107"/>
      <c r="D566" s="105"/>
      <c r="E566" s="105"/>
      <c r="F566" s="105"/>
      <c r="G566" s="105"/>
      <c r="H566" s="105"/>
      <c r="I566" s="105"/>
      <c r="J566" s="105"/>
      <c r="K566" s="105"/>
      <c r="L566" s="105"/>
      <c r="M566" s="105"/>
      <c r="N566" s="105"/>
      <c r="O566" s="105"/>
      <c r="P566" s="105"/>
      <c r="Q566" s="105"/>
      <c r="R566" s="105"/>
      <c r="S566" s="105"/>
      <c r="T566" s="105"/>
    </row>
    <row r="567" spans="1:20" x14ac:dyDescent="0.25">
      <c r="A567" s="111"/>
      <c r="B567" s="105"/>
      <c r="C567" s="107"/>
      <c r="D567" s="105"/>
      <c r="E567" s="105"/>
      <c r="F567" s="105"/>
      <c r="G567" s="105"/>
      <c r="H567" s="105"/>
      <c r="I567" s="105"/>
      <c r="J567" s="105"/>
      <c r="K567" s="105"/>
      <c r="L567" s="105"/>
      <c r="M567" s="105"/>
      <c r="N567" s="105"/>
      <c r="O567" s="105"/>
      <c r="P567" s="105"/>
      <c r="Q567" s="105"/>
      <c r="R567" s="105"/>
      <c r="S567" s="105"/>
      <c r="T567" s="105"/>
    </row>
    <row r="568" spans="1:20" x14ac:dyDescent="0.25">
      <c r="A568" s="111"/>
      <c r="B568" s="105"/>
      <c r="C568" s="107"/>
      <c r="D568" s="105"/>
      <c r="E568" s="105"/>
      <c r="F568" s="105"/>
      <c r="G568" s="105"/>
      <c r="H568" s="105"/>
      <c r="I568" s="105"/>
      <c r="J568" s="105"/>
      <c r="K568" s="105"/>
      <c r="L568" s="105"/>
      <c r="M568" s="105"/>
      <c r="N568" s="105"/>
      <c r="O568" s="105"/>
      <c r="P568" s="105"/>
      <c r="Q568" s="105"/>
      <c r="R568" s="105"/>
      <c r="S568" s="105"/>
      <c r="T568" s="105"/>
    </row>
    <row r="569" spans="1:20" x14ac:dyDescent="0.25">
      <c r="A569" s="111"/>
      <c r="B569" s="105"/>
      <c r="C569" s="107"/>
      <c r="D569" s="105"/>
      <c r="E569" s="105"/>
      <c r="F569" s="105"/>
      <c r="G569" s="105"/>
      <c r="H569" s="105"/>
      <c r="I569" s="105"/>
      <c r="J569" s="105"/>
      <c r="K569" s="105"/>
      <c r="L569" s="105"/>
      <c r="M569" s="105"/>
      <c r="N569" s="105"/>
      <c r="O569" s="105"/>
      <c r="P569" s="105"/>
      <c r="Q569" s="105"/>
      <c r="R569" s="105"/>
      <c r="S569" s="105"/>
      <c r="T569" s="105"/>
    </row>
    <row r="570" spans="1:20" x14ac:dyDescent="0.25">
      <c r="A570" s="111"/>
      <c r="B570" s="105"/>
      <c r="C570" s="107"/>
      <c r="D570" s="105"/>
      <c r="E570" s="105"/>
      <c r="F570" s="105"/>
      <c r="G570" s="105"/>
      <c r="H570" s="105"/>
      <c r="I570" s="105"/>
      <c r="J570" s="105"/>
      <c r="K570" s="105"/>
      <c r="L570" s="105"/>
      <c r="M570" s="105"/>
      <c r="N570" s="105"/>
      <c r="O570" s="105"/>
      <c r="P570" s="105"/>
      <c r="Q570" s="105"/>
      <c r="R570" s="105"/>
      <c r="S570" s="105"/>
      <c r="T570" s="105"/>
    </row>
    <row r="571" spans="1:20" x14ac:dyDescent="0.25">
      <c r="A571" s="111"/>
      <c r="B571" s="105"/>
      <c r="C571" s="107"/>
      <c r="D571" s="105"/>
      <c r="E571" s="105"/>
      <c r="F571" s="105"/>
      <c r="G571" s="105"/>
      <c r="H571" s="105"/>
      <c r="I571" s="105"/>
      <c r="J571" s="105"/>
      <c r="K571" s="105"/>
      <c r="L571" s="105"/>
      <c r="M571" s="105"/>
      <c r="N571" s="105"/>
      <c r="O571" s="105"/>
      <c r="P571" s="105"/>
      <c r="Q571" s="105"/>
      <c r="R571" s="105"/>
      <c r="S571" s="105"/>
      <c r="T571" s="105"/>
    </row>
    <row r="572" spans="1:20" x14ac:dyDescent="0.25">
      <c r="A572" s="111"/>
      <c r="B572" s="105"/>
      <c r="C572" s="107"/>
      <c r="D572" s="105"/>
      <c r="E572" s="105"/>
      <c r="F572" s="105"/>
      <c r="G572" s="105"/>
      <c r="H572" s="105"/>
      <c r="I572" s="105"/>
      <c r="J572" s="105"/>
      <c r="K572" s="105"/>
      <c r="L572" s="105"/>
      <c r="M572" s="105"/>
      <c r="N572" s="105"/>
      <c r="O572" s="105"/>
      <c r="P572" s="105"/>
      <c r="Q572" s="105"/>
      <c r="R572" s="105"/>
      <c r="S572" s="105"/>
      <c r="T572" s="105"/>
    </row>
    <row r="573" spans="1:20" x14ac:dyDescent="0.25">
      <c r="A573" s="111"/>
      <c r="B573" s="105"/>
      <c r="C573" s="107"/>
      <c r="D573" s="105"/>
      <c r="E573" s="105"/>
      <c r="F573" s="105"/>
      <c r="G573" s="105"/>
      <c r="H573" s="105"/>
      <c r="I573" s="105"/>
      <c r="J573" s="105"/>
      <c r="K573" s="105"/>
      <c r="L573" s="105"/>
      <c r="M573" s="105"/>
      <c r="N573" s="105"/>
      <c r="O573" s="105"/>
      <c r="P573" s="105"/>
      <c r="Q573" s="105"/>
      <c r="R573" s="105"/>
      <c r="S573" s="105"/>
      <c r="T573" s="105"/>
    </row>
    <row r="574" spans="1:20" x14ac:dyDescent="0.25">
      <c r="A574" s="111"/>
      <c r="B574" s="105"/>
      <c r="C574" s="107"/>
      <c r="D574" s="105"/>
      <c r="E574" s="105"/>
      <c r="F574" s="105"/>
      <c r="G574" s="105"/>
      <c r="H574" s="105"/>
      <c r="I574" s="105"/>
      <c r="J574" s="105"/>
      <c r="K574" s="105"/>
      <c r="L574" s="105"/>
      <c r="M574" s="105"/>
      <c r="N574" s="105"/>
      <c r="O574" s="105"/>
      <c r="P574" s="105"/>
      <c r="Q574" s="105"/>
      <c r="R574" s="105"/>
      <c r="S574" s="105"/>
      <c r="T574" s="105"/>
    </row>
    <row r="575" spans="1:20" x14ac:dyDescent="0.25">
      <c r="A575" s="111"/>
      <c r="B575" s="105"/>
      <c r="C575" s="107"/>
      <c r="D575" s="105"/>
      <c r="E575" s="105"/>
      <c r="F575" s="105"/>
      <c r="G575" s="105"/>
      <c r="H575" s="105"/>
      <c r="I575" s="105"/>
      <c r="J575" s="105"/>
      <c r="K575" s="105"/>
      <c r="L575" s="105"/>
      <c r="M575" s="105"/>
      <c r="N575" s="105"/>
      <c r="O575" s="105"/>
      <c r="P575" s="105"/>
      <c r="Q575" s="105"/>
      <c r="R575" s="105"/>
      <c r="S575" s="105"/>
      <c r="T575" s="105"/>
    </row>
    <row r="576" spans="1:20" x14ac:dyDescent="0.25">
      <c r="A576" s="111"/>
      <c r="B576" s="105"/>
      <c r="C576" s="107"/>
      <c r="D576" s="105"/>
      <c r="E576" s="105"/>
      <c r="F576" s="105"/>
      <c r="G576" s="105"/>
      <c r="H576" s="105"/>
      <c r="I576" s="105"/>
      <c r="J576" s="105"/>
      <c r="K576" s="105"/>
      <c r="L576" s="105"/>
      <c r="M576" s="105"/>
      <c r="N576" s="105"/>
      <c r="O576" s="105"/>
      <c r="P576" s="105"/>
      <c r="Q576" s="105"/>
      <c r="R576" s="105"/>
      <c r="S576" s="105"/>
      <c r="T576" s="105"/>
    </row>
    <row r="577" spans="1:20" x14ac:dyDescent="0.25">
      <c r="A577" s="111"/>
      <c r="B577" s="105"/>
      <c r="C577" s="107"/>
      <c r="D577" s="105"/>
      <c r="E577" s="105"/>
      <c r="F577" s="105"/>
      <c r="G577" s="105"/>
      <c r="H577" s="105"/>
      <c r="I577" s="105"/>
      <c r="J577" s="105"/>
      <c r="K577" s="105"/>
      <c r="L577" s="105"/>
      <c r="M577" s="105"/>
      <c r="N577" s="105"/>
      <c r="O577" s="105"/>
      <c r="P577" s="105"/>
      <c r="Q577" s="105"/>
      <c r="R577" s="105"/>
      <c r="S577" s="105"/>
      <c r="T577" s="105"/>
    </row>
    <row r="578" spans="1:20" x14ac:dyDescent="0.25">
      <c r="A578" s="111"/>
      <c r="B578" s="105"/>
      <c r="C578" s="107"/>
      <c r="D578" s="105"/>
      <c r="E578" s="105"/>
      <c r="F578" s="105"/>
      <c r="G578" s="105"/>
      <c r="H578" s="105"/>
      <c r="I578" s="105"/>
      <c r="J578" s="105"/>
      <c r="K578" s="105"/>
      <c r="L578" s="105"/>
      <c r="M578" s="105"/>
      <c r="N578" s="105"/>
      <c r="O578" s="105"/>
      <c r="P578" s="105"/>
      <c r="Q578" s="105"/>
      <c r="R578" s="105"/>
      <c r="S578" s="105"/>
      <c r="T578" s="105"/>
    </row>
    <row r="579" spans="1:20" x14ac:dyDescent="0.25">
      <c r="A579" s="111"/>
      <c r="B579" s="105"/>
      <c r="C579" s="107"/>
      <c r="D579" s="105"/>
      <c r="E579" s="105"/>
      <c r="F579" s="105"/>
      <c r="G579" s="105"/>
      <c r="H579" s="105"/>
      <c r="I579" s="105"/>
      <c r="J579" s="105"/>
      <c r="K579" s="105"/>
      <c r="L579" s="105"/>
      <c r="M579" s="105"/>
      <c r="N579" s="105"/>
      <c r="O579" s="105"/>
      <c r="P579" s="105"/>
      <c r="Q579" s="105"/>
      <c r="R579" s="105"/>
      <c r="S579" s="105"/>
      <c r="T579" s="105"/>
    </row>
    <row r="580" spans="1:20" x14ac:dyDescent="0.25">
      <c r="A580" s="111"/>
      <c r="B580" s="105"/>
      <c r="C580" s="107"/>
      <c r="D580" s="105"/>
      <c r="E580" s="105"/>
      <c r="F580" s="105"/>
      <c r="G580" s="105"/>
      <c r="H580" s="105"/>
      <c r="I580" s="105"/>
      <c r="J580" s="105"/>
      <c r="K580" s="105"/>
      <c r="L580" s="105"/>
      <c r="M580" s="105"/>
      <c r="N580" s="105"/>
      <c r="O580" s="105"/>
      <c r="P580" s="105"/>
      <c r="Q580" s="105"/>
      <c r="R580" s="105"/>
      <c r="S580" s="105"/>
      <c r="T580" s="105"/>
    </row>
    <row r="581" spans="1:20" x14ac:dyDescent="0.25">
      <c r="A581" s="111"/>
      <c r="B581" s="105"/>
      <c r="C581" s="107"/>
      <c r="D581" s="105"/>
      <c r="E581" s="105"/>
      <c r="F581" s="105"/>
      <c r="G581" s="105"/>
      <c r="H581" s="105"/>
      <c r="I581" s="105"/>
      <c r="J581" s="105"/>
      <c r="K581" s="105"/>
      <c r="L581" s="105"/>
      <c r="M581" s="105"/>
      <c r="N581" s="105"/>
      <c r="O581" s="105"/>
      <c r="P581" s="105"/>
      <c r="Q581" s="105"/>
      <c r="R581" s="105"/>
      <c r="S581" s="105"/>
      <c r="T581" s="105"/>
    </row>
    <row r="582" spans="1:20" x14ac:dyDescent="0.25">
      <c r="A582" s="111"/>
      <c r="B582" s="105"/>
      <c r="C582" s="107"/>
      <c r="D582" s="105"/>
      <c r="E582" s="105"/>
      <c r="F582" s="105"/>
      <c r="G582" s="105"/>
      <c r="H582" s="105"/>
      <c r="I582" s="105"/>
      <c r="J582" s="105"/>
      <c r="K582" s="105"/>
      <c r="L582" s="105"/>
      <c r="M582" s="105"/>
      <c r="N582" s="105"/>
      <c r="O582" s="105"/>
      <c r="P582" s="105"/>
      <c r="Q582" s="105"/>
      <c r="R582" s="105"/>
      <c r="S582" s="105"/>
      <c r="T582" s="105"/>
    </row>
    <row r="583" spans="1:20" x14ac:dyDescent="0.25">
      <c r="A583" s="111"/>
      <c r="B583" s="105"/>
      <c r="C583" s="107"/>
      <c r="D583" s="105"/>
      <c r="E583" s="105"/>
      <c r="F583" s="105"/>
      <c r="G583" s="105"/>
      <c r="H583" s="105"/>
      <c r="I583" s="105"/>
      <c r="J583" s="105"/>
      <c r="K583" s="105"/>
      <c r="L583" s="105"/>
      <c r="M583" s="105"/>
      <c r="N583" s="105"/>
      <c r="O583" s="105"/>
      <c r="P583" s="105"/>
      <c r="Q583" s="105"/>
      <c r="R583" s="105"/>
      <c r="S583" s="105"/>
      <c r="T583" s="105"/>
    </row>
    <row r="584" spans="1:20" x14ac:dyDescent="0.25">
      <c r="A584" s="111"/>
      <c r="B584" s="105"/>
      <c r="C584" s="107"/>
      <c r="D584" s="105"/>
      <c r="E584" s="105"/>
      <c r="F584" s="105"/>
      <c r="G584" s="105"/>
      <c r="H584" s="105"/>
      <c r="I584" s="105"/>
      <c r="J584" s="105"/>
      <c r="K584" s="105"/>
      <c r="L584" s="105"/>
      <c r="M584" s="105"/>
      <c r="N584" s="105"/>
      <c r="O584" s="105"/>
      <c r="P584" s="105"/>
      <c r="Q584" s="105"/>
      <c r="R584" s="105"/>
      <c r="S584" s="105"/>
      <c r="T584" s="105"/>
    </row>
    <row r="585" spans="1:20" x14ac:dyDescent="0.25">
      <c r="A585" s="111"/>
      <c r="B585" s="105"/>
      <c r="C585" s="107"/>
      <c r="D585" s="105"/>
      <c r="E585" s="105"/>
      <c r="F585" s="105"/>
      <c r="G585" s="105"/>
      <c r="H585" s="105"/>
      <c r="I585" s="105"/>
      <c r="J585" s="105"/>
      <c r="K585" s="105"/>
      <c r="L585" s="105"/>
      <c r="M585" s="105"/>
      <c r="N585" s="105"/>
      <c r="O585" s="105"/>
      <c r="P585" s="105"/>
      <c r="Q585" s="105"/>
      <c r="R585" s="105"/>
      <c r="S585" s="105"/>
      <c r="T585" s="105"/>
    </row>
    <row r="586" spans="1:20" x14ac:dyDescent="0.25">
      <c r="A586" s="111"/>
      <c r="B586" s="105"/>
      <c r="C586" s="107"/>
      <c r="D586" s="105"/>
      <c r="E586" s="105"/>
      <c r="F586" s="105"/>
      <c r="G586" s="105"/>
      <c r="H586" s="105"/>
      <c r="I586" s="105"/>
      <c r="J586" s="105"/>
      <c r="K586" s="105"/>
      <c r="L586" s="105"/>
      <c r="M586" s="105"/>
      <c r="N586" s="105"/>
      <c r="O586" s="105"/>
      <c r="P586" s="105"/>
      <c r="Q586" s="105"/>
      <c r="R586" s="105"/>
      <c r="S586" s="105"/>
      <c r="T586" s="105"/>
    </row>
    <row r="587" spans="1:20" x14ac:dyDescent="0.25">
      <c r="A587" s="111"/>
      <c r="B587" s="105"/>
      <c r="C587" s="107"/>
      <c r="D587" s="105"/>
      <c r="E587" s="105"/>
      <c r="F587" s="105"/>
      <c r="G587" s="105"/>
      <c r="H587" s="105"/>
      <c r="I587" s="105"/>
      <c r="J587" s="105"/>
      <c r="K587" s="105"/>
      <c r="L587" s="105"/>
      <c r="M587" s="105"/>
      <c r="N587" s="105"/>
      <c r="O587" s="105"/>
      <c r="P587" s="105"/>
      <c r="Q587" s="105"/>
      <c r="R587" s="105"/>
      <c r="S587" s="105"/>
      <c r="T587" s="105"/>
    </row>
    <row r="588" spans="1:20" x14ac:dyDescent="0.25">
      <c r="A588" s="111"/>
      <c r="B588" s="105"/>
      <c r="C588" s="107"/>
      <c r="D588" s="105"/>
      <c r="E588" s="105"/>
      <c r="F588" s="105"/>
      <c r="G588" s="105"/>
      <c r="H588" s="105"/>
      <c r="I588" s="105"/>
      <c r="J588" s="105"/>
      <c r="K588" s="105"/>
      <c r="L588" s="105"/>
      <c r="M588" s="105"/>
      <c r="N588" s="105"/>
      <c r="O588" s="105"/>
      <c r="P588" s="105"/>
      <c r="Q588" s="105"/>
      <c r="R588" s="105"/>
      <c r="S588" s="105"/>
      <c r="T588" s="105"/>
    </row>
    <row r="589" spans="1:20" x14ac:dyDescent="0.25">
      <c r="A589" s="111"/>
      <c r="B589" s="105"/>
      <c r="C589" s="107"/>
      <c r="D589" s="105"/>
      <c r="E589" s="105"/>
      <c r="F589" s="105"/>
      <c r="G589" s="105"/>
      <c r="H589" s="105"/>
      <c r="I589" s="105"/>
      <c r="J589" s="105"/>
      <c r="K589" s="105"/>
      <c r="L589" s="105"/>
      <c r="M589" s="105"/>
      <c r="N589" s="105"/>
      <c r="O589" s="105"/>
      <c r="P589" s="105"/>
      <c r="Q589" s="105"/>
      <c r="R589" s="105"/>
      <c r="S589" s="105"/>
      <c r="T589" s="105"/>
    </row>
    <row r="590" spans="1:20" x14ac:dyDescent="0.25">
      <c r="A590" s="111"/>
      <c r="B590" s="105"/>
      <c r="C590" s="107"/>
      <c r="D590" s="105"/>
      <c r="E590" s="105"/>
      <c r="F590" s="105"/>
      <c r="G590" s="105"/>
      <c r="H590" s="105"/>
      <c r="I590" s="105"/>
      <c r="J590" s="105"/>
      <c r="K590" s="105"/>
      <c r="L590" s="105"/>
      <c r="M590" s="105"/>
      <c r="N590" s="105"/>
      <c r="O590" s="105"/>
      <c r="P590" s="105"/>
      <c r="Q590" s="105"/>
      <c r="R590" s="105"/>
      <c r="S590" s="105"/>
      <c r="T590" s="105"/>
    </row>
    <row r="591" spans="1:20" x14ac:dyDescent="0.25">
      <c r="A591" s="111"/>
      <c r="B591" s="105"/>
      <c r="C591" s="107"/>
      <c r="D591" s="105"/>
      <c r="E591" s="105"/>
      <c r="F591" s="105"/>
      <c r="G591" s="105"/>
      <c r="H591" s="105"/>
      <c r="I591" s="105"/>
      <c r="J591" s="105"/>
      <c r="K591" s="105"/>
      <c r="L591" s="105"/>
      <c r="M591" s="105"/>
      <c r="N591" s="105"/>
      <c r="O591" s="105"/>
      <c r="P591" s="105"/>
      <c r="Q591" s="105"/>
      <c r="R591" s="105"/>
      <c r="S591" s="105"/>
      <c r="T591" s="105"/>
    </row>
    <row r="592" spans="1:20" x14ac:dyDescent="0.25">
      <c r="A592" s="111"/>
      <c r="B592" s="105"/>
      <c r="C592" s="107"/>
      <c r="D592" s="105"/>
      <c r="E592" s="105"/>
      <c r="F592" s="105"/>
      <c r="G592" s="105"/>
      <c r="H592" s="105"/>
      <c r="I592" s="105"/>
      <c r="J592" s="105"/>
      <c r="K592" s="105"/>
      <c r="L592" s="105"/>
      <c r="M592" s="105"/>
      <c r="N592" s="105"/>
      <c r="O592" s="105"/>
      <c r="P592" s="105"/>
      <c r="Q592" s="105"/>
      <c r="R592" s="105"/>
      <c r="S592" s="105"/>
      <c r="T592" s="105"/>
    </row>
    <row r="593" spans="1:20" x14ac:dyDescent="0.25">
      <c r="A593" s="111"/>
      <c r="B593" s="105"/>
      <c r="C593" s="107"/>
      <c r="D593" s="105"/>
      <c r="E593" s="105"/>
      <c r="F593" s="105"/>
      <c r="G593" s="105"/>
      <c r="H593" s="105"/>
      <c r="I593" s="105"/>
      <c r="J593" s="105"/>
      <c r="K593" s="105"/>
      <c r="L593" s="105"/>
      <c r="M593" s="105"/>
      <c r="N593" s="105"/>
      <c r="O593" s="105"/>
      <c r="P593" s="105"/>
      <c r="Q593" s="105"/>
      <c r="R593" s="105"/>
      <c r="S593" s="105"/>
      <c r="T593" s="105"/>
    </row>
    <row r="594" spans="1:20" x14ac:dyDescent="0.25">
      <c r="A594" s="111"/>
      <c r="B594" s="105"/>
      <c r="C594" s="107"/>
      <c r="D594" s="105"/>
      <c r="E594" s="105"/>
      <c r="F594" s="105"/>
      <c r="G594" s="105"/>
      <c r="H594" s="105"/>
      <c r="I594" s="105"/>
      <c r="J594" s="105"/>
      <c r="K594" s="105"/>
      <c r="L594" s="105"/>
      <c r="M594" s="105"/>
      <c r="N594" s="105"/>
      <c r="O594" s="105"/>
      <c r="P594" s="105"/>
      <c r="Q594" s="105"/>
      <c r="R594" s="105"/>
      <c r="S594" s="105"/>
      <c r="T594" s="105"/>
    </row>
    <row r="595" spans="1:20" x14ac:dyDescent="0.25">
      <c r="A595" s="111"/>
      <c r="B595" s="105"/>
      <c r="C595" s="107"/>
      <c r="D595" s="105"/>
      <c r="E595" s="105"/>
      <c r="F595" s="105"/>
      <c r="G595" s="105"/>
      <c r="H595" s="105"/>
      <c r="I595" s="105"/>
      <c r="J595" s="105"/>
      <c r="K595" s="105"/>
      <c r="L595" s="105"/>
      <c r="M595" s="105"/>
      <c r="N595" s="105"/>
      <c r="O595" s="105"/>
      <c r="P595" s="105"/>
      <c r="Q595" s="105"/>
      <c r="R595" s="105"/>
      <c r="S595" s="105"/>
      <c r="T595" s="105"/>
    </row>
    <row r="596" spans="1:20" x14ac:dyDescent="0.25">
      <c r="A596" s="111"/>
      <c r="B596" s="105"/>
      <c r="C596" s="107"/>
      <c r="D596" s="105"/>
      <c r="E596" s="105"/>
      <c r="F596" s="105"/>
      <c r="G596" s="105"/>
      <c r="H596" s="105"/>
      <c r="I596" s="105"/>
      <c r="J596" s="105"/>
      <c r="K596" s="105"/>
      <c r="L596" s="105"/>
      <c r="M596" s="105"/>
      <c r="N596" s="105"/>
      <c r="O596" s="105"/>
      <c r="P596" s="105"/>
      <c r="Q596" s="105"/>
      <c r="R596" s="105"/>
      <c r="S596" s="105"/>
      <c r="T596" s="105"/>
    </row>
    <row r="597" spans="1:20" x14ac:dyDescent="0.25">
      <c r="A597" s="111"/>
      <c r="B597" s="105"/>
      <c r="C597" s="107"/>
      <c r="D597" s="105"/>
      <c r="E597" s="105"/>
      <c r="F597" s="105"/>
      <c r="G597" s="105"/>
      <c r="H597" s="105"/>
      <c r="I597" s="105"/>
      <c r="J597" s="105"/>
      <c r="K597" s="105"/>
      <c r="L597" s="105"/>
      <c r="M597" s="105"/>
      <c r="N597" s="105"/>
      <c r="O597" s="105"/>
      <c r="P597" s="105"/>
      <c r="Q597" s="105"/>
      <c r="R597" s="105"/>
      <c r="S597" s="105"/>
      <c r="T597" s="105"/>
    </row>
    <row r="598" spans="1:20" x14ac:dyDescent="0.25">
      <c r="A598" s="111"/>
      <c r="B598" s="105"/>
      <c r="C598" s="107"/>
      <c r="D598" s="105"/>
      <c r="E598" s="105"/>
      <c r="F598" s="105"/>
      <c r="G598" s="105"/>
      <c r="H598" s="105"/>
      <c r="I598" s="105"/>
      <c r="J598" s="105"/>
      <c r="K598" s="105"/>
      <c r="L598" s="105"/>
      <c r="M598" s="105"/>
      <c r="N598" s="105"/>
      <c r="O598" s="105"/>
      <c r="P598" s="105"/>
      <c r="Q598" s="105"/>
      <c r="R598" s="105"/>
      <c r="S598" s="105"/>
      <c r="T598" s="105"/>
    </row>
    <row r="599" spans="1:20" x14ac:dyDescent="0.25">
      <c r="A599" s="111"/>
      <c r="B599" s="105"/>
      <c r="C599" s="107"/>
      <c r="D599" s="105"/>
      <c r="E599" s="105"/>
      <c r="F599" s="105"/>
      <c r="G599" s="105"/>
      <c r="H599" s="105"/>
      <c r="I599" s="105"/>
      <c r="J599" s="105"/>
      <c r="K599" s="105"/>
      <c r="L599" s="105"/>
      <c r="M599" s="105"/>
      <c r="N599" s="105"/>
      <c r="O599" s="105"/>
      <c r="P599" s="105"/>
      <c r="Q599" s="105"/>
      <c r="R599" s="105"/>
      <c r="S599" s="105"/>
      <c r="T599" s="105"/>
    </row>
    <row r="600" spans="1:20" x14ac:dyDescent="0.25">
      <c r="A600" s="111"/>
      <c r="B600" s="105"/>
      <c r="C600" s="107"/>
      <c r="D600" s="105"/>
      <c r="E600" s="105"/>
      <c r="F600" s="105"/>
      <c r="G600" s="105"/>
      <c r="H600" s="105"/>
      <c r="I600" s="105"/>
      <c r="J600" s="105"/>
      <c r="K600" s="105"/>
      <c r="L600" s="105"/>
      <c r="M600" s="105"/>
      <c r="N600" s="105"/>
      <c r="O600" s="105"/>
      <c r="P600" s="105"/>
      <c r="Q600" s="105"/>
      <c r="R600" s="105"/>
      <c r="S600" s="105"/>
      <c r="T600" s="105"/>
    </row>
    <row r="601" spans="1:20" x14ac:dyDescent="0.25">
      <c r="A601" s="111"/>
      <c r="B601" s="105"/>
      <c r="C601" s="107"/>
      <c r="D601" s="105"/>
      <c r="E601" s="105"/>
      <c r="F601" s="105"/>
      <c r="G601" s="105"/>
      <c r="H601" s="105"/>
      <c r="I601" s="105"/>
      <c r="J601" s="105"/>
      <c r="K601" s="105"/>
      <c r="L601" s="105"/>
      <c r="M601" s="105"/>
      <c r="N601" s="105"/>
      <c r="O601" s="105"/>
      <c r="P601" s="105"/>
      <c r="Q601" s="105"/>
      <c r="R601" s="105"/>
      <c r="S601" s="105"/>
      <c r="T601" s="105"/>
    </row>
    <row r="602" spans="1:20" x14ac:dyDescent="0.25">
      <c r="A602" s="111"/>
      <c r="B602" s="105"/>
      <c r="C602" s="107"/>
      <c r="D602" s="105"/>
      <c r="E602" s="105"/>
      <c r="F602" s="105"/>
      <c r="G602" s="105"/>
      <c r="H602" s="105"/>
      <c r="I602" s="105"/>
      <c r="J602" s="105"/>
      <c r="K602" s="105"/>
      <c r="L602" s="105"/>
      <c r="M602" s="105"/>
      <c r="N602" s="105"/>
      <c r="O602" s="105"/>
      <c r="P602" s="105"/>
      <c r="Q602" s="105"/>
      <c r="R602" s="105"/>
      <c r="S602" s="105"/>
      <c r="T602" s="105"/>
    </row>
    <row r="603" spans="1:20" x14ac:dyDescent="0.25">
      <c r="A603" s="111"/>
      <c r="B603" s="105"/>
      <c r="C603" s="107"/>
      <c r="D603" s="105"/>
      <c r="E603" s="105"/>
      <c r="F603" s="105"/>
      <c r="G603" s="105"/>
      <c r="H603" s="105"/>
      <c r="I603" s="105"/>
      <c r="J603" s="105"/>
      <c r="K603" s="105"/>
      <c r="L603" s="105"/>
      <c r="M603" s="105"/>
      <c r="N603" s="105"/>
      <c r="O603" s="105"/>
      <c r="P603" s="105"/>
      <c r="Q603" s="105"/>
      <c r="R603" s="105"/>
      <c r="S603" s="105"/>
      <c r="T603" s="105"/>
    </row>
    <row r="604" spans="1:20" x14ac:dyDescent="0.25">
      <c r="A604" s="111"/>
      <c r="B604" s="105"/>
      <c r="C604" s="107"/>
      <c r="D604" s="105"/>
      <c r="E604" s="105"/>
      <c r="F604" s="105"/>
      <c r="G604" s="105"/>
      <c r="H604" s="105"/>
      <c r="I604" s="105"/>
      <c r="J604" s="105"/>
      <c r="K604" s="105"/>
      <c r="L604" s="105"/>
      <c r="M604" s="105"/>
      <c r="N604" s="105"/>
      <c r="O604" s="105"/>
      <c r="P604" s="105"/>
      <c r="Q604" s="105"/>
      <c r="R604" s="105"/>
      <c r="S604" s="105"/>
      <c r="T604" s="105"/>
    </row>
    <row r="605" spans="1:20" x14ac:dyDescent="0.25">
      <c r="A605" s="111"/>
      <c r="B605" s="105"/>
      <c r="C605" s="107"/>
      <c r="D605" s="105"/>
      <c r="E605" s="105"/>
      <c r="F605" s="105"/>
      <c r="G605" s="105"/>
      <c r="H605" s="105"/>
      <c r="I605" s="105"/>
      <c r="J605" s="105"/>
      <c r="K605" s="105"/>
      <c r="L605" s="105"/>
      <c r="M605" s="105"/>
      <c r="N605" s="105"/>
      <c r="O605" s="105"/>
      <c r="P605" s="105"/>
      <c r="Q605" s="105"/>
      <c r="R605" s="105"/>
      <c r="S605" s="105"/>
      <c r="T605" s="105"/>
    </row>
    <row r="606" spans="1:20" x14ac:dyDescent="0.25">
      <c r="A606" s="111"/>
      <c r="B606" s="105"/>
      <c r="C606" s="107"/>
      <c r="D606" s="105"/>
      <c r="E606" s="105"/>
      <c r="F606" s="105"/>
      <c r="G606" s="105"/>
      <c r="H606" s="105"/>
      <c r="I606" s="105"/>
      <c r="J606" s="105"/>
      <c r="K606" s="105"/>
      <c r="L606" s="105"/>
      <c r="M606" s="105"/>
      <c r="N606" s="105"/>
      <c r="O606" s="105"/>
      <c r="P606" s="105"/>
      <c r="Q606" s="105"/>
      <c r="R606" s="105"/>
      <c r="S606" s="105"/>
      <c r="T606" s="105"/>
    </row>
    <row r="607" spans="1:20" x14ac:dyDescent="0.25">
      <c r="A607" s="111"/>
      <c r="B607" s="105"/>
      <c r="C607" s="107"/>
      <c r="D607" s="105"/>
      <c r="E607" s="105"/>
      <c r="F607" s="105"/>
      <c r="G607" s="105"/>
      <c r="H607" s="105"/>
      <c r="I607" s="105"/>
      <c r="J607" s="105"/>
      <c r="K607" s="105"/>
      <c r="L607" s="105"/>
      <c r="M607" s="105"/>
      <c r="N607" s="105"/>
      <c r="O607" s="105"/>
      <c r="P607" s="105"/>
      <c r="Q607" s="105"/>
      <c r="R607" s="105"/>
      <c r="S607" s="105"/>
      <c r="T607" s="105"/>
    </row>
    <row r="608" spans="1:20" x14ac:dyDescent="0.25">
      <c r="A608" s="111"/>
      <c r="B608" s="105"/>
      <c r="C608" s="107"/>
      <c r="D608" s="105"/>
      <c r="E608" s="105"/>
      <c r="F608" s="105"/>
      <c r="G608" s="105"/>
      <c r="H608" s="105"/>
      <c r="I608" s="105"/>
      <c r="J608" s="105"/>
      <c r="K608" s="105"/>
      <c r="L608" s="105"/>
      <c r="M608" s="105"/>
      <c r="N608" s="105"/>
      <c r="O608" s="105"/>
      <c r="P608" s="105"/>
      <c r="Q608" s="105"/>
      <c r="R608" s="105"/>
      <c r="S608" s="105"/>
      <c r="T608" s="105"/>
    </row>
    <row r="609" spans="1:20" x14ac:dyDescent="0.25">
      <c r="A609" s="111"/>
      <c r="B609" s="105"/>
      <c r="C609" s="107"/>
      <c r="D609" s="105"/>
      <c r="E609" s="105"/>
      <c r="F609" s="105"/>
      <c r="G609" s="105"/>
      <c r="H609" s="105"/>
      <c r="I609" s="105"/>
      <c r="J609" s="105"/>
      <c r="K609" s="105"/>
      <c r="L609" s="105"/>
      <c r="M609" s="105"/>
      <c r="N609" s="105"/>
      <c r="O609" s="105"/>
      <c r="P609" s="105"/>
      <c r="Q609" s="105"/>
      <c r="R609" s="105"/>
      <c r="S609" s="105"/>
      <c r="T609" s="105"/>
    </row>
    <row r="610" spans="1:20" x14ac:dyDescent="0.25">
      <c r="A610" s="111"/>
      <c r="B610" s="105"/>
      <c r="C610" s="107"/>
      <c r="D610" s="105"/>
      <c r="E610" s="105"/>
      <c r="F610" s="105"/>
      <c r="G610" s="105"/>
      <c r="H610" s="105"/>
      <c r="I610" s="105"/>
      <c r="J610" s="105"/>
      <c r="K610" s="105"/>
      <c r="L610" s="105"/>
      <c r="M610" s="105"/>
      <c r="N610" s="105"/>
      <c r="O610" s="105"/>
      <c r="P610" s="105"/>
      <c r="Q610" s="105"/>
      <c r="R610" s="105"/>
      <c r="S610" s="105"/>
      <c r="T610" s="105"/>
    </row>
    <row r="611" spans="1:20" x14ac:dyDescent="0.25">
      <c r="A611" s="111"/>
      <c r="B611" s="105"/>
      <c r="C611" s="107"/>
      <c r="D611" s="105"/>
      <c r="E611" s="105"/>
      <c r="F611" s="105"/>
      <c r="G611" s="105"/>
      <c r="H611" s="105"/>
      <c r="I611" s="105"/>
      <c r="J611" s="105"/>
      <c r="K611" s="105"/>
      <c r="L611" s="105"/>
      <c r="M611" s="105"/>
      <c r="N611" s="105"/>
      <c r="O611" s="105"/>
      <c r="P611" s="105"/>
      <c r="Q611" s="105"/>
      <c r="R611" s="105"/>
      <c r="S611" s="105"/>
      <c r="T611" s="105"/>
    </row>
    <row r="612" spans="1:20" x14ac:dyDescent="0.25">
      <c r="A612" s="111"/>
      <c r="B612" s="105"/>
      <c r="C612" s="107"/>
      <c r="D612" s="105"/>
      <c r="E612" s="105"/>
      <c r="F612" s="105"/>
      <c r="G612" s="105"/>
      <c r="H612" s="105"/>
      <c r="I612" s="105"/>
      <c r="J612" s="105"/>
      <c r="K612" s="105"/>
      <c r="L612" s="105"/>
      <c r="M612" s="105"/>
      <c r="N612" s="105"/>
      <c r="O612" s="105"/>
      <c r="P612" s="105"/>
      <c r="Q612" s="105"/>
      <c r="R612" s="105"/>
      <c r="S612" s="105"/>
      <c r="T612" s="105"/>
    </row>
    <row r="613" spans="1:20" x14ac:dyDescent="0.25">
      <c r="A613" s="111"/>
      <c r="B613" s="105"/>
      <c r="C613" s="107"/>
      <c r="D613" s="105"/>
      <c r="E613" s="105"/>
      <c r="F613" s="105"/>
      <c r="G613" s="105"/>
      <c r="H613" s="105"/>
      <c r="I613" s="105"/>
      <c r="J613" s="105"/>
      <c r="K613" s="105"/>
      <c r="L613" s="105"/>
      <c r="M613" s="105"/>
      <c r="N613" s="105"/>
      <c r="O613" s="105"/>
      <c r="P613" s="105"/>
      <c r="Q613" s="105"/>
      <c r="R613" s="105"/>
      <c r="S613" s="105"/>
      <c r="T613" s="105"/>
    </row>
    <row r="614" spans="1:20" x14ac:dyDescent="0.25">
      <c r="A614" s="111"/>
      <c r="B614" s="105"/>
      <c r="C614" s="107"/>
      <c r="D614" s="105"/>
      <c r="E614" s="105"/>
      <c r="F614" s="105"/>
      <c r="G614" s="105"/>
      <c r="H614" s="105"/>
      <c r="I614" s="105"/>
      <c r="J614" s="105"/>
      <c r="K614" s="105"/>
      <c r="L614" s="105"/>
      <c r="M614" s="105"/>
      <c r="N614" s="105"/>
      <c r="O614" s="105"/>
      <c r="P614" s="105"/>
      <c r="Q614" s="105"/>
      <c r="R614" s="105"/>
      <c r="S614" s="105"/>
      <c r="T614" s="105"/>
    </row>
    <row r="615" spans="1:20" x14ac:dyDescent="0.25">
      <c r="A615" s="111"/>
      <c r="B615" s="105"/>
      <c r="C615" s="107"/>
      <c r="D615" s="105"/>
      <c r="E615" s="105"/>
      <c r="F615" s="105"/>
      <c r="G615" s="105"/>
      <c r="H615" s="105"/>
      <c r="I615" s="105"/>
      <c r="J615" s="105"/>
      <c r="K615" s="105"/>
      <c r="L615" s="105"/>
      <c r="M615" s="105"/>
      <c r="N615" s="105"/>
      <c r="O615" s="105"/>
      <c r="P615" s="105"/>
      <c r="Q615" s="105"/>
      <c r="R615" s="105"/>
      <c r="S615" s="105"/>
      <c r="T615" s="105"/>
    </row>
    <row r="616" spans="1:20" x14ac:dyDescent="0.25">
      <c r="A616" s="111"/>
      <c r="B616" s="105"/>
      <c r="C616" s="107"/>
      <c r="D616" s="105"/>
      <c r="E616" s="105"/>
      <c r="F616" s="105"/>
      <c r="G616" s="105"/>
      <c r="H616" s="105"/>
      <c r="I616" s="105"/>
      <c r="J616" s="105"/>
      <c r="K616" s="105"/>
      <c r="L616" s="105"/>
      <c r="M616" s="105"/>
      <c r="N616" s="105"/>
      <c r="O616" s="105"/>
      <c r="P616" s="105"/>
      <c r="Q616" s="105"/>
      <c r="R616" s="105"/>
      <c r="S616" s="105"/>
      <c r="T616" s="105"/>
    </row>
    <row r="617" spans="1:20" x14ac:dyDescent="0.25">
      <c r="A617" s="111"/>
      <c r="B617" s="105"/>
      <c r="C617" s="107"/>
      <c r="D617" s="105"/>
      <c r="E617" s="105"/>
      <c r="F617" s="105"/>
      <c r="G617" s="105"/>
      <c r="H617" s="105"/>
      <c r="I617" s="105"/>
      <c r="J617" s="105"/>
      <c r="K617" s="105"/>
      <c r="L617" s="105"/>
      <c r="M617" s="105"/>
      <c r="N617" s="105"/>
      <c r="O617" s="105"/>
      <c r="P617" s="105"/>
      <c r="Q617" s="105"/>
      <c r="R617" s="105"/>
      <c r="S617" s="105"/>
      <c r="T617" s="105"/>
    </row>
    <row r="618" spans="1:20" x14ac:dyDescent="0.25">
      <c r="A618" s="111"/>
      <c r="B618" s="105"/>
      <c r="C618" s="107"/>
      <c r="D618" s="105"/>
      <c r="E618" s="105"/>
      <c r="F618" s="105"/>
      <c r="G618" s="105"/>
      <c r="H618" s="105"/>
      <c r="I618" s="105"/>
      <c r="J618" s="105"/>
      <c r="K618" s="105"/>
      <c r="L618" s="105"/>
      <c r="M618" s="105"/>
      <c r="N618" s="105"/>
      <c r="O618" s="105"/>
      <c r="P618" s="105"/>
      <c r="Q618" s="105"/>
      <c r="R618" s="105"/>
      <c r="S618" s="105"/>
      <c r="T618" s="105"/>
    </row>
    <row r="619" spans="1:20" x14ac:dyDescent="0.25">
      <c r="A619" s="111"/>
      <c r="B619" s="105"/>
      <c r="C619" s="107"/>
      <c r="D619" s="105"/>
      <c r="E619" s="105"/>
      <c r="F619" s="105"/>
      <c r="G619" s="105"/>
      <c r="H619" s="105"/>
      <c r="I619" s="105"/>
      <c r="J619" s="105"/>
      <c r="K619" s="105"/>
      <c r="L619" s="105"/>
      <c r="M619" s="105"/>
      <c r="N619" s="105"/>
      <c r="O619" s="105"/>
      <c r="P619" s="105"/>
      <c r="Q619" s="105"/>
      <c r="R619" s="105"/>
      <c r="S619" s="105"/>
      <c r="T619" s="105"/>
    </row>
    <row r="620" spans="1:20" x14ac:dyDescent="0.25">
      <c r="A620" s="111"/>
      <c r="B620" s="105"/>
      <c r="C620" s="107"/>
      <c r="D620" s="105"/>
      <c r="E620" s="105"/>
      <c r="F620" s="105"/>
      <c r="G620" s="105"/>
      <c r="H620" s="105"/>
      <c r="I620" s="105"/>
      <c r="J620" s="105"/>
      <c r="K620" s="105"/>
      <c r="L620" s="105"/>
      <c r="M620" s="105"/>
      <c r="N620" s="105"/>
      <c r="O620" s="105"/>
      <c r="P620" s="105"/>
      <c r="Q620" s="105"/>
      <c r="R620" s="105"/>
      <c r="S620" s="105"/>
      <c r="T620" s="105"/>
    </row>
    <row r="621" spans="1:20" x14ac:dyDescent="0.25">
      <c r="A621" s="111"/>
      <c r="B621" s="105"/>
      <c r="C621" s="107"/>
      <c r="D621" s="105"/>
      <c r="E621" s="105"/>
      <c r="F621" s="105"/>
      <c r="G621" s="105"/>
      <c r="H621" s="105"/>
      <c r="I621" s="105"/>
      <c r="J621" s="105"/>
      <c r="K621" s="105"/>
      <c r="L621" s="105"/>
      <c r="M621" s="105"/>
      <c r="N621" s="105"/>
      <c r="O621" s="105"/>
      <c r="P621" s="105"/>
      <c r="Q621" s="105"/>
      <c r="R621" s="105"/>
      <c r="S621" s="105"/>
      <c r="T621" s="105"/>
    </row>
    <row r="622" spans="1:20" x14ac:dyDescent="0.25">
      <c r="A622" s="111"/>
      <c r="B622" s="105"/>
      <c r="C622" s="107"/>
      <c r="D622" s="105"/>
      <c r="E622" s="105"/>
      <c r="F622" s="105"/>
      <c r="G622" s="105"/>
      <c r="H622" s="105"/>
      <c r="I622" s="105"/>
      <c r="J622" s="105"/>
      <c r="K622" s="105"/>
      <c r="L622" s="105"/>
      <c r="M622" s="105"/>
      <c r="N622" s="105"/>
      <c r="O622" s="105"/>
      <c r="P622" s="105"/>
      <c r="Q622" s="105"/>
      <c r="R622" s="105"/>
      <c r="S622" s="105"/>
      <c r="T622" s="105"/>
    </row>
    <row r="623" spans="1:20" x14ac:dyDescent="0.25">
      <c r="A623" s="111"/>
      <c r="B623" s="105"/>
      <c r="C623" s="107"/>
      <c r="D623" s="105"/>
      <c r="E623" s="105"/>
      <c r="F623" s="105"/>
      <c r="G623" s="105"/>
      <c r="H623" s="105"/>
      <c r="I623" s="105"/>
      <c r="J623" s="105"/>
      <c r="K623" s="105"/>
      <c r="L623" s="105"/>
      <c r="M623" s="105"/>
      <c r="N623" s="105"/>
      <c r="O623" s="105"/>
      <c r="P623" s="105"/>
      <c r="Q623" s="105"/>
      <c r="R623" s="105"/>
      <c r="S623" s="105"/>
      <c r="T623" s="105"/>
    </row>
    <row r="624" spans="1:20" x14ac:dyDescent="0.25">
      <c r="A624" s="111"/>
      <c r="B624" s="105"/>
      <c r="C624" s="107"/>
      <c r="D624" s="105"/>
      <c r="E624" s="105"/>
      <c r="F624" s="105"/>
      <c r="G624" s="105"/>
      <c r="H624" s="105"/>
      <c r="I624" s="105"/>
      <c r="J624" s="105"/>
      <c r="K624" s="105"/>
      <c r="L624" s="105"/>
      <c r="M624" s="105"/>
      <c r="N624" s="105"/>
      <c r="O624" s="105"/>
      <c r="P624" s="105"/>
      <c r="Q624" s="105"/>
      <c r="R624" s="105"/>
      <c r="S624" s="105"/>
      <c r="T624" s="105"/>
    </row>
    <row r="625" spans="1:20" x14ac:dyDescent="0.25">
      <c r="A625" s="111"/>
      <c r="B625" s="105"/>
      <c r="C625" s="107"/>
      <c r="D625" s="105"/>
      <c r="E625" s="105"/>
      <c r="F625" s="105"/>
      <c r="G625" s="105"/>
      <c r="H625" s="105"/>
      <c r="I625" s="105"/>
      <c r="J625" s="105"/>
      <c r="K625" s="105"/>
      <c r="L625" s="105"/>
      <c r="M625" s="105"/>
      <c r="N625" s="105"/>
      <c r="O625" s="105"/>
      <c r="P625" s="105"/>
      <c r="Q625" s="105"/>
      <c r="R625" s="105"/>
      <c r="S625" s="105"/>
      <c r="T625" s="105"/>
    </row>
    <row r="626" spans="1:20" x14ac:dyDescent="0.25">
      <c r="A626" s="111"/>
      <c r="B626" s="105"/>
      <c r="C626" s="107"/>
      <c r="D626" s="105"/>
      <c r="E626" s="105"/>
      <c r="F626" s="105"/>
      <c r="G626" s="105"/>
      <c r="H626" s="105"/>
      <c r="I626" s="105"/>
      <c r="J626" s="105"/>
      <c r="K626" s="105"/>
      <c r="L626" s="105"/>
      <c r="M626" s="105"/>
      <c r="N626" s="105"/>
      <c r="O626" s="105"/>
      <c r="P626" s="105"/>
      <c r="Q626" s="105"/>
      <c r="R626" s="105"/>
      <c r="S626" s="105"/>
      <c r="T626" s="105"/>
    </row>
    <row r="627" spans="1:20" x14ac:dyDescent="0.25">
      <c r="A627" s="111"/>
      <c r="B627" s="105"/>
      <c r="C627" s="107"/>
      <c r="D627" s="105"/>
      <c r="E627" s="105"/>
      <c r="F627" s="105"/>
      <c r="G627" s="105"/>
      <c r="H627" s="105"/>
      <c r="I627" s="105"/>
      <c r="J627" s="105"/>
      <c r="K627" s="105"/>
      <c r="L627" s="105"/>
      <c r="M627" s="105"/>
      <c r="N627" s="105"/>
      <c r="O627" s="105"/>
      <c r="P627" s="105"/>
      <c r="Q627" s="105"/>
      <c r="R627" s="105"/>
      <c r="S627" s="105"/>
      <c r="T627" s="105"/>
    </row>
    <row r="628" spans="1:20" x14ac:dyDescent="0.25">
      <c r="A628" s="111"/>
      <c r="B628" s="105"/>
      <c r="C628" s="107"/>
      <c r="D628" s="105"/>
      <c r="E628" s="105"/>
      <c r="F628" s="105"/>
      <c r="G628" s="105"/>
      <c r="H628" s="105"/>
      <c r="I628" s="105"/>
      <c r="J628" s="105"/>
      <c r="K628" s="105"/>
      <c r="L628" s="105"/>
      <c r="M628" s="105"/>
      <c r="N628" s="105"/>
      <c r="O628" s="105"/>
      <c r="P628" s="105"/>
      <c r="Q628" s="105"/>
      <c r="R628" s="105"/>
      <c r="S628" s="105"/>
      <c r="T628" s="105"/>
    </row>
    <row r="629" spans="1:20" x14ac:dyDescent="0.25">
      <c r="A629" s="111"/>
      <c r="B629" s="105"/>
      <c r="C629" s="107"/>
      <c r="D629" s="105"/>
      <c r="E629" s="105"/>
      <c r="F629" s="105"/>
      <c r="G629" s="105"/>
      <c r="H629" s="105"/>
      <c r="I629" s="105"/>
      <c r="J629" s="105"/>
      <c r="K629" s="105"/>
      <c r="L629" s="105"/>
      <c r="M629" s="105"/>
      <c r="N629" s="105"/>
      <c r="O629" s="105"/>
      <c r="P629" s="105"/>
      <c r="Q629" s="105"/>
      <c r="R629" s="105"/>
      <c r="S629" s="105"/>
      <c r="T629" s="105"/>
    </row>
    <row r="630" spans="1:20" x14ac:dyDescent="0.25">
      <c r="A630" s="111"/>
      <c r="B630" s="105"/>
      <c r="C630" s="107"/>
      <c r="D630" s="105"/>
      <c r="E630" s="105"/>
      <c r="F630" s="105"/>
      <c r="G630" s="105"/>
      <c r="H630" s="105"/>
      <c r="I630" s="105"/>
      <c r="J630" s="105"/>
      <c r="K630" s="105"/>
      <c r="L630" s="105"/>
      <c r="M630" s="105"/>
      <c r="N630" s="105"/>
      <c r="O630" s="105"/>
      <c r="P630" s="105"/>
      <c r="Q630" s="105"/>
      <c r="R630" s="105"/>
      <c r="S630" s="105"/>
      <c r="T630" s="105"/>
    </row>
    <row r="631" spans="1:20" x14ac:dyDescent="0.25">
      <c r="A631" s="111"/>
      <c r="B631" s="105"/>
      <c r="C631" s="107"/>
      <c r="D631" s="105"/>
      <c r="E631" s="105"/>
      <c r="F631" s="105"/>
      <c r="G631" s="105"/>
      <c r="H631" s="105"/>
      <c r="I631" s="105"/>
      <c r="J631" s="105"/>
      <c r="K631" s="105"/>
      <c r="L631" s="105"/>
      <c r="M631" s="105"/>
      <c r="N631" s="105"/>
      <c r="O631" s="105"/>
      <c r="P631" s="105"/>
      <c r="Q631" s="105"/>
      <c r="R631" s="105"/>
      <c r="S631" s="105"/>
      <c r="T631" s="105"/>
    </row>
    <row r="632" spans="1:20" x14ac:dyDescent="0.25">
      <c r="A632" s="111"/>
      <c r="B632" s="105"/>
      <c r="C632" s="107"/>
      <c r="D632" s="105"/>
      <c r="E632" s="105"/>
      <c r="F632" s="105"/>
      <c r="G632" s="105"/>
      <c r="H632" s="105"/>
      <c r="I632" s="105"/>
      <c r="J632" s="105"/>
      <c r="K632" s="105"/>
      <c r="L632" s="105"/>
      <c r="M632" s="105"/>
      <c r="N632" s="105"/>
      <c r="O632" s="105"/>
      <c r="P632" s="105"/>
      <c r="Q632" s="105"/>
      <c r="R632" s="105"/>
      <c r="S632" s="105"/>
      <c r="T632" s="105"/>
    </row>
    <row r="633" spans="1:20" x14ac:dyDescent="0.25">
      <c r="A633" s="111"/>
      <c r="B633" s="105"/>
      <c r="C633" s="107"/>
      <c r="D633" s="105"/>
      <c r="E633" s="105"/>
      <c r="F633" s="105"/>
      <c r="G633" s="105"/>
      <c r="H633" s="105"/>
      <c r="I633" s="105"/>
      <c r="J633" s="105"/>
      <c r="K633" s="105"/>
      <c r="L633" s="105"/>
      <c r="M633" s="105"/>
      <c r="N633" s="105"/>
      <c r="O633" s="105"/>
      <c r="P633" s="105"/>
      <c r="Q633" s="105"/>
      <c r="R633" s="105"/>
      <c r="S633" s="105"/>
      <c r="T633" s="105"/>
    </row>
    <row r="634" spans="1:20" x14ac:dyDescent="0.25">
      <c r="A634" s="111"/>
      <c r="B634" s="105"/>
      <c r="C634" s="107"/>
      <c r="D634" s="105"/>
      <c r="E634" s="105"/>
      <c r="F634" s="105"/>
      <c r="G634" s="105"/>
      <c r="H634" s="105"/>
      <c r="I634" s="105"/>
      <c r="J634" s="105"/>
      <c r="K634" s="105"/>
      <c r="L634" s="105"/>
      <c r="M634" s="105"/>
      <c r="N634" s="105"/>
      <c r="O634" s="105"/>
      <c r="P634" s="105"/>
      <c r="Q634" s="105"/>
      <c r="R634" s="105"/>
      <c r="S634" s="105"/>
      <c r="T634" s="105"/>
    </row>
    <row r="635" spans="1:20" x14ac:dyDescent="0.25">
      <c r="A635" s="111"/>
      <c r="B635" s="105"/>
      <c r="C635" s="107"/>
      <c r="D635" s="105"/>
      <c r="E635" s="105"/>
      <c r="F635" s="105"/>
      <c r="G635" s="105"/>
      <c r="H635" s="105"/>
      <c r="I635" s="105"/>
      <c r="J635" s="105"/>
      <c r="K635" s="105"/>
      <c r="L635" s="105"/>
      <c r="M635" s="105"/>
      <c r="N635" s="105"/>
      <c r="O635" s="105"/>
      <c r="P635" s="105"/>
      <c r="Q635" s="105"/>
      <c r="R635" s="105"/>
      <c r="S635" s="105"/>
      <c r="T635" s="105"/>
    </row>
    <row r="636" spans="1:20" x14ac:dyDescent="0.25">
      <c r="A636" s="111"/>
      <c r="B636" s="105"/>
      <c r="C636" s="107"/>
      <c r="D636" s="105"/>
      <c r="E636" s="105"/>
      <c r="F636" s="105"/>
      <c r="G636" s="105"/>
      <c r="H636" s="105"/>
      <c r="I636" s="105"/>
      <c r="J636" s="105"/>
      <c r="K636" s="105"/>
      <c r="L636" s="105"/>
      <c r="M636" s="105"/>
      <c r="N636" s="105"/>
      <c r="O636" s="105"/>
      <c r="P636" s="105"/>
      <c r="Q636" s="105"/>
      <c r="R636" s="105"/>
      <c r="S636" s="105"/>
      <c r="T636" s="105"/>
    </row>
    <row r="637" spans="1:20" x14ac:dyDescent="0.25">
      <c r="A637" s="111"/>
      <c r="B637" s="105"/>
      <c r="C637" s="107"/>
      <c r="D637" s="105"/>
      <c r="E637" s="105"/>
      <c r="F637" s="105"/>
      <c r="G637" s="105"/>
      <c r="H637" s="105"/>
      <c r="I637" s="105"/>
      <c r="J637" s="105"/>
      <c r="K637" s="105"/>
      <c r="L637" s="105"/>
      <c r="M637" s="105"/>
      <c r="N637" s="105"/>
      <c r="O637" s="105"/>
      <c r="P637" s="105"/>
      <c r="Q637" s="105"/>
      <c r="R637" s="105"/>
      <c r="S637" s="105"/>
      <c r="T637" s="105"/>
    </row>
    <row r="638" spans="1:20" x14ac:dyDescent="0.25">
      <c r="A638" s="111"/>
      <c r="B638" s="105"/>
      <c r="C638" s="107"/>
      <c r="D638" s="105"/>
      <c r="E638" s="105"/>
      <c r="F638" s="105"/>
      <c r="G638" s="105"/>
      <c r="H638" s="105"/>
      <c r="I638" s="105"/>
      <c r="J638" s="105"/>
      <c r="K638" s="105"/>
      <c r="L638" s="105"/>
      <c r="M638" s="105"/>
      <c r="N638" s="105"/>
      <c r="O638" s="105"/>
      <c r="P638" s="105"/>
      <c r="Q638" s="105"/>
      <c r="R638" s="105"/>
      <c r="S638" s="105"/>
      <c r="T638" s="105"/>
    </row>
    <row r="639" spans="1:20" x14ac:dyDescent="0.25">
      <c r="A639" s="111"/>
      <c r="B639" s="105"/>
      <c r="C639" s="107"/>
      <c r="D639" s="105"/>
      <c r="E639" s="105"/>
      <c r="F639" s="105"/>
      <c r="G639" s="105"/>
      <c r="H639" s="105"/>
      <c r="I639" s="105"/>
      <c r="J639" s="105"/>
      <c r="K639" s="105"/>
      <c r="L639" s="105"/>
      <c r="M639" s="105"/>
      <c r="N639" s="105"/>
      <c r="O639" s="105"/>
      <c r="P639" s="105"/>
      <c r="Q639" s="105"/>
      <c r="R639" s="105"/>
      <c r="S639" s="105"/>
      <c r="T639" s="105"/>
    </row>
    <row r="640" spans="1:20" x14ac:dyDescent="0.25">
      <c r="A640" s="111"/>
      <c r="B640" s="105"/>
      <c r="C640" s="107"/>
      <c r="D640" s="105"/>
      <c r="E640" s="105"/>
      <c r="F640" s="105"/>
      <c r="G640" s="105"/>
      <c r="H640" s="105"/>
      <c r="I640" s="105"/>
      <c r="J640" s="105"/>
      <c r="K640" s="105"/>
      <c r="L640" s="105"/>
      <c r="M640" s="105"/>
      <c r="N640" s="105"/>
      <c r="O640" s="105"/>
      <c r="P640" s="105"/>
      <c r="Q640" s="105"/>
      <c r="R640" s="105"/>
      <c r="S640" s="105"/>
      <c r="T640" s="105"/>
    </row>
    <row r="641" spans="1:20" x14ac:dyDescent="0.25">
      <c r="A641" s="111"/>
      <c r="B641" s="105"/>
      <c r="C641" s="107"/>
      <c r="D641" s="105"/>
      <c r="E641" s="105"/>
      <c r="F641" s="105"/>
      <c r="G641" s="105"/>
      <c r="H641" s="105"/>
      <c r="I641" s="105"/>
      <c r="J641" s="105"/>
      <c r="K641" s="105"/>
      <c r="L641" s="105"/>
      <c r="M641" s="105"/>
      <c r="N641" s="105"/>
      <c r="O641" s="105"/>
      <c r="P641" s="105"/>
      <c r="Q641" s="105"/>
      <c r="R641" s="105"/>
      <c r="S641" s="105"/>
      <c r="T641" s="105"/>
    </row>
    <row r="642" spans="1:20" x14ac:dyDescent="0.25">
      <c r="A642" s="111"/>
      <c r="B642" s="105"/>
      <c r="C642" s="107"/>
      <c r="D642" s="105"/>
      <c r="E642" s="105"/>
      <c r="F642" s="105"/>
      <c r="G642" s="105"/>
      <c r="H642" s="105"/>
      <c r="I642" s="105"/>
      <c r="J642" s="105"/>
      <c r="K642" s="105"/>
      <c r="L642" s="105"/>
      <c r="M642" s="105"/>
      <c r="N642" s="105"/>
      <c r="O642" s="105"/>
      <c r="P642" s="105"/>
      <c r="Q642" s="105"/>
      <c r="R642" s="105"/>
      <c r="S642" s="105"/>
      <c r="T642" s="105"/>
    </row>
    <row r="643" spans="1:20" x14ac:dyDescent="0.25">
      <c r="A643" s="111"/>
      <c r="B643" s="105"/>
      <c r="C643" s="107"/>
      <c r="D643" s="105"/>
      <c r="E643" s="105"/>
      <c r="F643" s="105"/>
      <c r="G643" s="105"/>
      <c r="H643" s="105"/>
      <c r="I643" s="105"/>
      <c r="J643" s="105"/>
      <c r="K643" s="105"/>
      <c r="L643" s="105"/>
      <c r="M643" s="105"/>
      <c r="N643" s="105"/>
      <c r="O643" s="105"/>
      <c r="P643" s="105"/>
      <c r="Q643" s="105"/>
      <c r="R643" s="105"/>
      <c r="S643" s="105"/>
      <c r="T643" s="105"/>
    </row>
    <row r="644" spans="1:20" x14ac:dyDescent="0.25">
      <c r="A644" s="111"/>
      <c r="B644" s="105"/>
      <c r="C644" s="107"/>
      <c r="D644" s="105"/>
      <c r="E644" s="105"/>
      <c r="F644" s="105"/>
      <c r="G644" s="105"/>
      <c r="H644" s="105"/>
      <c r="I644" s="105"/>
      <c r="J644" s="105"/>
      <c r="K644" s="105"/>
      <c r="L644" s="105"/>
      <c r="M644" s="105"/>
      <c r="N644" s="105"/>
      <c r="O644" s="105"/>
      <c r="P644" s="105"/>
      <c r="Q644" s="105"/>
      <c r="R644" s="105"/>
      <c r="S644" s="105"/>
      <c r="T644" s="105"/>
    </row>
    <row r="645" spans="1:20" x14ac:dyDescent="0.25">
      <c r="A645" s="111"/>
      <c r="B645" s="105"/>
      <c r="C645" s="107"/>
      <c r="D645" s="105"/>
      <c r="E645" s="105"/>
      <c r="F645" s="105"/>
      <c r="G645" s="105"/>
      <c r="H645" s="105"/>
      <c r="I645" s="105"/>
      <c r="J645" s="105"/>
      <c r="K645" s="105"/>
      <c r="L645" s="105"/>
      <c r="M645" s="105"/>
      <c r="N645" s="105"/>
      <c r="O645" s="105"/>
      <c r="P645" s="105"/>
      <c r="Q645" s="105"/>
      <c r="R645" s="105"/>
      <c r="S645" s="105"/>
      <c r="T645" s="105"/>
    </row>
    <row r="646" spans="1:20" x14ac:dyDescent="0.25">
      <c r="A646" s="111"/>
      <c r="B646" s="105"/>
      <c r="C646" s="107"/>
      <c r="D646" s="105"/>
      <c r="E646" s="105"/>
      <c r="F646" s="105"/>
      <c r="G646" s="105"/>
      <c r="H646" s="105"/>
      <c r="I646" s="105"/>
      <c r="J646" s="105"/>
      <c r="K646" s="105"/>
      <c r="L646" s="105"/>
      <c r="M646" s="105"/>
      <c r="N646" s="105"/>
      <c r="O646" s="105"/>
      <c r="P646" s="105"/>
      <c r="Q646" s="105"/>
      <c r="R646" s="105"/>
      <c r="S646" s="105"/>
      <c r="T646" s="105"/>
    </row>
    <row r="647" spans="1:20" x14ac:dyDescent="0.25">
      <c r="A647" s="111"/>
      <c r="B647" s="105"/>
      <c r="C647" s="107"/>
      <c r="D647" s="105"/>
      <c r="E647" s="105"/>
      <c r="F647" s="105"/>
      <c r="G647" s="105"/>
      <c r="H647" s="105"/>
      <c r="I647" s="105"/>
      <c r="J647" s="105"/>
      <c r="K647" s="105"/>
      <c r="L647" s="105"/>
      <c r="M647" s="105"/>
      <c r="N647" s="105"/>
      <c r="O647" s="105"/>
      <c r="P647" s="105"/>
      <c r="Q647" s="105"/>
      <c r="R647" s="105"/>
      <c r="S647" s="105"/>
      <c r="T647" s="105"/>
    </row>
    <row r="648" spans="1:20" x14ac:dyDescent="0.25">
      <c r="A648" s="111"/>
      <c r="B648" s="105"/>
      <c r="C648" s="107"/>
      <c r="D648" s="105"/>
      <c r="E648" s="105"/>
      <c r="F648" s="105"/>
      <c r="G648" s="105"/>
      <c r="H648" s="105"/>
      <c r="I648" s="105"/>
      <c r="J648" s="105"/>
      <c r="K648" s="105"/>
      <c r="L648" s="105"/>
      <c r="M648" s="105"/>
      <c r="N648" s="105"/>
      <c r="O648" s="105"/>
      <c r="P648" s="105"/>
      <c r="Q648" s="105"/>
      <c r="R648" s="105"/>
      <c r="S648" s="105"/>
      <c r="T648" s="105"/>
    </row>
    <row r="649" spans="1:20" x14ac:dyDescent="0.25">
      <c r="A649" s="111"/>
      <c r="B649" s="105"/>
      <c r="C649" s="107"/>
      <c r="D649" s="105"/>
      <c r="E649" s="105"/>
      <c r="F649" s="105"/>
      <c r="G649" s="105"/>
      <c r="H649" s="105"/>
      <c r="I649" s="105"/>
      <c r="J649" s="105"/>
      <c r="K649" s="105"/>
      <c r="L649" s="105"/>
      <c r="M649" s="105"/>
      <c r="N649" s="105"/>
      <c r="O649" s="105"/>
      <c r="P649" s="105"/>
      <c r="Q649" s="105"/>
      <c r="R649" s="105"/>
      <c r="S649" s="105"/>
      <c r="T649" s="105"/>
    </row>
    <row r="650" spans="1:20" x14ac:dyDescent="0.25">
      <c r="A650" s="111"/>
      <c r="B650" s="105"/>
      <c r="C650" s="107"/>
      <c r="D650" s="105"/>
      <c r="E650" s="105"/>
      <c r="F650" s="105"/>
      <c r="G650" s="105"/>
      <c r="H650" s="105"/>
      <c r="I650" s="105"/>
      <c r="J650" s="105"/>
      <c r="K650" s="105"/>
      <c r="L650" s="105"/>
      <c r="M650" s="105"/>
      <c r="N650" s="105"/>
      <c r="O650" s="105"/>
      <c r="P650" s="105"/>
      <c r="Q650" s="105"/>
      <c r="R650" s="105"/>
      <c r="S650" s="105"/>
      <c r="T650" s="105"/>
    </row>
    <row r="651" spans="1:20" x14ac:dyDescent="0.25">
      <c r="A651" s="111"/>
      <c r="B651" s="105"/>
      <c r="C651" s="107"/>
      <c r="D651" s="105"/>
      <c r="E651" s="105"/>
      <c r="F651" s="105"/>
      <c r="G651" s="105"/>
      <c r="H651" s="105"/>
      <c r="I651" s="105"/>
      <c r="J651" s="105"/>
      <c r="K651" s="105"/>
      <c r="L651" s="105"/>
      <c r="M651" s="105"/>
      <c r="N651" s="105"/>
      <c r="O651" s="105"/>
      <c r="P651" s="105"/>
      <c r="Q651" s="105"/>
      <c r="R651" s="105"/>
      <c r="S651" s="105"/>
      <c r="T651" s="105"/>
    </row>
    <row r="652" spans="1:20" x14ac:dyDescent="0.25">
      <c r="A652" s="111"/>
      <c r="B652" s="105"/>
      <c r="C652" s="107"/>
      <c r="D652" s="105"/>
      <c r="E652" s="105"/>
      <c r="F652" s="105"/>
      <c r="G652" s="105"/>
      <c r="H652" s="105"/>
      <c r="I652" s="105"/>
      <c r="J652" s="105"/>
      <c r="K652" s="105"/>
      <c r="L652" s="105"/>
      <c r="M652" s="105"/>
      <c r="N652" s="105"/>
      <c r="O652" s="105"/>
      <c r="P652" s="105"/>
      <c r="Q652" s="105"/>
      <c r="R652" s="105"/>
      <c r="S652" s="105"/>
      <c r="T652" s="105"/>
    </row>
    <row r="653" spans="1:20" x14ac:dyDescent="0.25">
      <c r="A653" s="111"/>
      <c r="B653" s="105"/>
      <c r="C653" s="107"/>
      <c r="D653" s="105"/>
      <c r="E653" s="105"/>
      <c r="F653" s="105"/>
      <c r="G653" s="105"/>
      <c r="H653" s="105"/>
      <c r="I653" s="105"/>
      <c r="J653" s="105"/>
      <c r="K653" s="105"/>
      <c r="L653" s="105"/>
      <c r="M653" s="105"/>
      <c r="N653" s="105"/>
      <c r="O653" s="105"/>
      <c r="P653" s="105"/>
      <c r="Q653" s="105"/>
      <c r="R653" s="105"/>
      <c r="S653" s="105"/>
      <c r="T653" s="105"/>
    </row>
    <row r="654" spans="1:20" x14ac:dyDescent="0.25">
      <c r="A654" s="111"/>
      <c r="B654" s="105"/>
      <c r="C654" s="107"/>
      <c r="D654" s="105"/>
      <c r="E654" s="105"/>
      <c r="F654" s="105"/>
      <c r="G654" s="105"/>
      <c r="H654" s="105"/>
      <c r="I654" s="105"/>
      <c r="J654" s="105"/>
      <c r="K654" s="105"/>
      <c r="L654" s="105"/>
      <c r="M654" s="105"/>
      <c r="N654" s="105"/>
      <c r="O654" s="105"/>
      <c r="P654" s="105"/>
      <c r="Q654" s="105"/>
      <c r="R654" s="105"/>
      <c r="S654" s="105"/>
      <c r="T654" s="105"/>
    </row>
    <row r="655" spans="1:20" x14ac:dyDescent="0.25">
      <c r="A655" s="111"/>
      <c r="B655" s="105"/>
      <c r="C655" s="107"/>
      <c r="D655" s="105"/>
      <c r="E655" s="105"/>
      <c r="F655" s="105"/>
      <c r="G655" s="105"/>
      <c r="H655" s="105"/>
      <c r="I655" s="105"/>
      <c r="J655" s="105"/>
      <c r="K655" s="105"/>
      <c r="L655" s="105"/>
      <c r="M655" s="105"/>
      <c r="N655" s="105"/>
      <c r="O655" s="105"/>
      <c r="P655" s="105"/>
      <c r="Q655" s="105"/>
      <c r="R655" s="105"/>
      <c r="S655" s="105"/>
      <c r="T655" s="105"/>
    </row>
    <row r="656" spans="1:20" x14ac:dyDescent="0.25">
      <c r="A656" s="111"/>
      <c r="B656" s="105"/>
      <c r="C656" s="107"/>
      <c r="D656" s="105"/>
      <c r="E656" s="105"/>
      <c r="F656" s="105"/>
      <c r="G656" s="105"/>
      <c r="H656" s="105"/>
      <c r="I656" s="105"/>
      <c r="J656" s="105"/>
      <c r="K656" s="105"/>
      <c r="L656" s="105"/>
      <c r="M656" s="105"/>
      <c r="N656" s="105"/>
      <c r="O656" s="105"/>
      <c r="P656" s="105"/>
      <c r="Q656" s="105"/>
      <c r="R656" s="105"/>
      <c r="S656" s="105"/>
      <c r="T656" s="105"/>
    </row>
    <row r="657" spans="1:20" x14ac:dyDescent="0.25">
      <c r="A657" s="111"/>
      <c r="B657" s="105"/>
      <c r="C657" s="107"/>
      <c r="D657" s="105"/>
      <c r="E657" s="105"/>
      <c r="F657" s="105"/>
      <c r="G657" s="105"/>
      <c r="H657" s="105"/>
      <c r="I657" s="105"/>
      <c r="J657" s="105"/>
      <c r="K657" s="105"/>
      <c r="L657" s="105"/>
      <c r="M657" s="105"/>
      <c r="N657" s="105"/>
      <c r="O657" s="105"/>
      <c r="P657" s="105"/>
      <c r="Q657" s="105"/>
      <c r="R657" s="105"/>
      <c r="S657" s="105"/>
      <c r="T657" s="105"/>
    </row>
    <row r="658" spans="1:20" x14ac:dyDescent="0.25">
      <c r="A658" s="111"/>
      <c r="B658" s="105"/>
      <c r="C658" s="107"/>
      <c r="D658" s="105"/>
      <c r="E658" s="105"/>
      <c r="F658" s="105"/>
      <c r="G658" s="105"/>
      <c r="H658" s="105"/>
      <c r="I658" s="105"/>
      <c r="J658" s="105"/>
      <c r="K658" s="105"/>
      <c r="L658" s="105"/>
      <c r="M658" s="105"/>
      <c r="N658" s="105"/>
      <c r="O658" s="105"/>
      <c r="P658" s="105"/>
      <c r="Q658" s="105"/>
      <c r="R658" s="105"/>
      <c r="S658" s="105"/>
      <c r="T658" s="105"/>
    </row>
    <row r="659" spans="1:20" x14ac:dyDescent="0.25">
      <c r="A659" s="111"/>
      <c r="B659" s="105"/>
      <c r="C659" s="107"/>
      <c r="D659" s="105"/>
      <c r="E659" s="105"/>
      <c r="F659" s="105"/>
      <c r="G659" s="105"/>
      <c r="H659" s="105"/>
      <c r="I659" s="105"/>
      <c r="J659" s="105"/>
      <c r="K659" s="105"/>
      <c r="L659" s="105"/>
      <c r="M659" s="105"/>
      <c r="N659" s="105"/>
      <c r="O659" s="105"/>
      <c r="P659" s="105"/>
      <c r="Q659" s="105"/>
      <c r="R659" s="105"/>
      <c r="S659" s="105"/>
      <c r="T659" s="105"/>
    </row>
    <row r="660" spans="1:20" x14ac:dyDescent="0.25">
      <c r="A660" s="111"/>
      <c r="B660" s="105"/>
      <c r="C660" s="107"/>
      <c r="D660" s="105"/>
      <c r="E660" s="105"/>
      <c r="F660" s="105"/>
      <c r="G660" s="105"/>
      <c r="H660" s="105"/>
      <c r="I660" s="105"/>
      <c r="J660" s="105"/>
      <c r="K660" s="105"/>
      <c r="L660" s="105"/>
      <c r="M660" s="105"/>
      <c r="N660" s="105"/>
      <c r="O660" s="105"/>
      <c r="P660" s="105"/>
      <c r="Q660" s="105"/>
      <c r="R660" s="105"/>
      <c r="S660" s="105"/>
      <c r="T660" s="105"/>
    </row>
    <row r="661" spans="1:20" x14ac:dyDescent="0.25">
      <c r="A661" s="111"/>
      <c r="B661" s="105"/>
      <c r="C661" s="107"/>
      <c r="D661" s="105"/>
      <c r="E661" s="105"/>
      <c r="F661" s="105"/>
      <c r="G661" s="105"/>
      <c r="H661" s="105"/>
      <c r="I661" s="105"/>
      <c r="J661" s="105"/>
      <c r="K661" s="105"/>
      <c r="L661" s="105"/>
      <c r="M661" s="105"/>
      <c r="N661" s="105"/>
      <c r="O661" s="105"/>
      <c r="P661" s="105"/>
      <c r="Q661" s="105"/>
      <c r="R661" s="105"/>
      <c r="S661" s="105"/>
      <c r="T661" s="105"/>
    </row>
    <row r="662" spans="1:20" x14ac:dyDescent="0.25">
      <c r="A662" s="111"/>
      <c r="B662" s="105"/>
      <c r="C662" s="107"/>
      <c r="D662" s="105"/>
      <c r="E662" s="105"/>
      <c r="F662" s="105"/>
      <c r="G662" s="105"/>
      <c r="H662" s="105"/>
      <c r="I662" s="105"/>
      <c r="J662" s="105"/>
      <c r="K662" s="105"/>
      <c r="L662" s="105"/>
      <c r="M662" s="105"/>
      <c r="N662" s="105"/>
      <c r="O662" s="105"/>
      <c r="P662" s="105"/>
      <c r="Q662" s="105"/>
      <c r="R662" s="105"/>
      <c r="S662" s="105"/>
      <c r="T662" s="105"/>
    </row>
    <row r="663" spans="1:20" x14ac:dyDescent="0.25">
      <c r="A663" s="111"/>
      <c r="B663" s="105"/>
      <c r="C663" s="107"/>
      <c r="D663" s="105"/>
      <c r="E663" s="105"/>
      <c r="F663" s="105"/>
      <c r="G663" s="105"/>
      <c r="H663" s="105"/>
      <c r="I663" s="105"/>
      <c r="J663" s="105"/>
      <c r="K663" s="105"/>
      <c r="L663" s="105"/>
      <c r="M663" s="105"/>
      <c r="N663" s="105"/>
      <c r="O663" s="105"/>
      <c r="P663" s="105"/>
      <c r="Q663" s="105"/>
      <c r="R663" s="105"/>
      <c r="S663" s="105"/>
      <c r="T663" s="105"/>
    </row>
    <row r="664" spans="1:20" x14ac:dyDescent="0.25">
      <c r="A664" s="111"/>
      <c r="B664" s="105"/>
      <c r="C664" s="107"/>
      <c r="D664" s="105"/>
      <c r="E664" s="105"/>
      <c r="F664" s="105"/>
      <c r="G664" s="105"/>
      <c r="H664" s="105"/>
      <c r="I664" s="105"/>
      <c r="J664" s="105"/>
      <c r="K664" s="105"/>
      <c r="L664" s="105"/>
      <c r="M664" s="105"/>
      <c r="N664" s="105"/>
      <c r="O664" s="105"/>
      <c r="P664" s="105"/>
      <c r="Q664" s="105"/>
      <c r="R664" s="105"/>
      <c r="S664" s="105"/>
      <c r="T664" s="105"/>
    </row>
    <row r="665" spans="1:20" x14ac:dyDescent="0.25">
      <c r="A665" s="111"/>
      <c r="B665" s="105"/>
      <c r="C665" s="107"/>
      <c r="D665" s="105"/>
      <c r="E665" s="105"/>
      <c r="F665" s="105"/>
      <c r="G665" s="105"/>
      <c r="H665" s="105"/>
      <c r="I665" s="105"/>
      <c r="J665" s="105"/>
      <c r="K665" s="105"/>
      <c r="L665" s="105"/>
      <c r="M665" s="105"/>
      <c r="N665" s="105"/>
      <c r="O665" s="105"/>
      <c r="P665" s="105"/>
      <c r="Q665" s="105"/>
      <c r="R665" s="105"/>
      <c r="S665" s="105"/>
      <c r="T665" s="105"/>
    </row>
    <row r="666" spans="1:20" x14ac:dyDescent="0.25">
      <c r="A666" s="111"/>
      <c r="B666" s="105"/>
      <c r="C666" s="107"/>
      <c r="D666" s="105"/>
      <c r="E666" s="105"/>
      <c r="F666" s="105"/>
      <c r="G666" s="105"/>
      <c r="H666" s="105"/>
      <c r="I666" s="105"/>
      <c r="J666" s="105"/>
      <c r="K666" s="105"/>
      <c r="L666" s="105"/>
      <c r="M666" s="105"/>
      <c r="N666" s="105"/>
      <c r="O666" s="105"/>
      <c r="P666" s="105"/>
      <c r="Q666" s="105"/>
      <c r="R666" s="105"/>
      <c r="S666" s="105"/>
      <c r="T666" s="105"/>
    </row>
    <row r="667" spans="1:20" x14ac:dyDescent="0.25">
      <c r="A667" s="111"/>
      <c r="B667" s="105"/>
      <c r="C667" s="107"/>
      <c r="D667" s="105"/>
      <c r="E667" s="105"/>
      <c r="F667" s="105"/>
      <c r="G667" s="105"/>
      <c r="H667" s="105"/>
      <c r="I667" s="105"/>
      <c r="J667" s="105"/>
      <c r="K667" s="105"/>
      <c r="L667" s="105"/>
      <c r="M667" s="105"/>
      <c r="N667" s="105"/>
      <c r="O667" s="105"/>
      <c r="P667" s="105"/>
      <c r="Q667" s="105"/>
      <c r="R667" s="105"/>
      <c r="S667" s="105"/>
      <c r="T667" s="105"/>
    </row>
    <row r="668" spans="1:20" x14ac:dyDescent="0.25">
      <c r="A668" s="111"/>
      <c r="B668" s="105"/>
      <c r="C668" s="107"/>
      <c r="D668" s="105"/>
      <c r="E668" s="105"/>
      <c r="F668" s="105"/>
      <c r="G668" s="105"/>
      <c r="H668" s="105"/>
      <c r="I668" s="105"/>
      <c r="J668" s="105"/>
      <c r="K668" s="105"/>
      <c r="L668" s="105"/>
      <c r="M668" s="105"/>
      <c r="N668" s="105"/>
      <c r="O668" s="105"/>
      <c r="P668" s="105"/>
      <c r="Q668" s="105"/>
      <c r="R668" s="105"/>
      <c r="S668" s="105"/>
      <c r="T668" s="105"/>
    </row>
    <row r="669" spans="1:20" x14ac:dyDescent="0.25">
      <c r="A669" s="111"/>
      <c r="B669" s="105"/>
      <c r="C669" s="107"/>
      <c r="D669" s="105"/>
      <c r="E669" s="105"/>
      <c r="F669" s="105"/>
      <c r="G669" s="105"/>
      <c r="H669" s="105"/>
      <c r="I669" s="105"/>
      <c r="J669" s="105"/>
      <c r="K669" s="105"/>
      <c r="L669" s="105"/>
      <c r="M669" s="105"/>
      <c r="N669" s="105"/>
      <c r="O669" s="105"/>
      <c r="P669" s="105"/>
      <c r="Q669" s="105"/>
      <c r="R669" s="105"/>
      <c r="S669" s="105"/>
      <c r="T669" s="105"/>
    </row>
    <row r="670" spans="1:20" x14ac:dyDescent="0.25">
      <c r="A670" s="111"/>
      <c r="B670" s="105"/>
      <c r="C670" s="107"/>
      <c r="D670" s="105"/>
      <c r="E670" s="105"/>
      <c r="F670" s="105"/>
      <c r="G670" s="105"/>
      <c r="H670" s="105"/>
      <c r="I670" s="105"/>
      <c r="J670" s="105"/>
      <c r="K670" s="105"/>
      <c r="L670" s="105"/>
      <c r="M670" s="105"/>
      <c r="N670" s="105"/>
      <c r="O670" s="105"/>
      <c r="P670" s="105"/>
      <c r="Q670" s="105"/>
      <c r="R670" s="105"/>
      <c r="S670" s="105"/>
      <c r="T670" s="105"/>
    </row>
    <row r="671" spans="1:20" x14ac:dyDescent="0.25">
      <c r="A671" s="111"/>
      <c r="B671" s="105"/>
      <c r="C671" s="107"/>
      <c r="D671" s="105"/>
      <c r="E671" s="105"/>
      <c r="F671" s="105"/>
      <c r="G671" s="105"/>
      <c r="H671" s="105"/>
      <c r="I671" s="105"/>
      <c r="J671" s="105"/>
      <c r="K671" s="105"/>
      <c r="L671" s="105"/>
      <c r="M671" s="105"/>
      <c r="N671" s="105"/>
      <c r="O671" s="105"/>
      <c r="P671" s="105"/>
      <c r="Q671" s="105"/>
      <c r="R671" s="105"/>
      <c r="S671" s="105"/>
      <c r="T671" s="105"/>
    </row>
    <row r="672" spans="1:20" x14ac:dyDescent="0.25">
      <c r="A672" s="111"/>
      <c r="B672" s="105"/>
      <c r="C672" s="107"/>
      <c r="D672" s="105"/>
      <c r="E672" s="105"/>
      <c r="F672" s="105"/>
      <c r="G672" s="105"/>
      <c r="H672" s="105"/>
      <c r="I672" s="105"/>
      <c r="J672" s="105"/>
      <c r="K672" s="105"/>
      <c r="L672" s="105"/>
      <c r="M672" s="105"/>
      <c r="N672" s="105"/>
      <c r="O672" s="105"/>
      <c r="P672" s="105"/>
      <c r="Q672" s="105"/>
      <c r="R672" s="105"/>
      <c r="S672" s="105"/>
      <c r="T672" s="105"/>
    </row>
    <row r="673" spans="1:20" x14ac:dyDescent="0.25">
      <c r="A673" s="111"/>
      <c r="B673" s="105"/>
      <c r="C673" s="107"/>
      <c r="D673" s="105"/>
      <c r="E673" s="105"/>
      <c r="F673" s="105"/>
      <c r="G673" s="105"/>
      <c r="H673" s="105"/>
      <c r="I673" s="105"/>
      <c r="J673" s="105"/>
      <c r="K673" s="105"/>
      <c r="L673" s="105"/>
      <c r="M673" s="105"/>
      <c r="N673" s="105"/>
      <c r="O673" s="105"/>
      <c r="P673" s="105"/>
      <c r="Q673" s="105"/>
      <c r="R673" s="105"/>
      <c r="S673" s="105"/>
      <c r="T673" s="105"/>
    </row>
    <row r="674" spans="1:20" x14ac:dyDescent="0.25">
      <c r="A674" s="111"/>
      <c r="B674" s="105"/>
      <c r="C674" s="107"/>
      <c r="D674" s="105"/>
      <c r="E674" s="105"/>
      <c r="F674" s="105"/>
      <c r="G674" s="105"/>
      <c r="H674" s="105"/>
      <c r="I674" s="105"/>
      <c r="J674" s="105"/>
      <c r="K674" s="105"/>
      <c r="L674" s="105"/>
      <c r="M674" s="105"/>
      <c r="N674" s="105"/>
      <c r="O674" s="105"/>
      <c r="P674" s="105"/>
      <c r="Q674" s="105"/>
      <c r="R674" s="105"/>
      <c r="S674" s="105"/>
      <c r="T674" s="105"/>
    </row>
    <row r="675" spans="1:20" x14ac:dyDescent="0.25">
      <c r="A675" s="111"/>
      <c r="B675" s="105"/>
      <c r="C675" s="107"/>
      <c r="D675" s="105"/>
      <c r="E675" s="105"/>
      <c r="F675" s="105"/>
      <c r="G675" s="105"/>
      <c r="H675" s="105"/>
      <c r="I675" s="105"/>
      <c r="J675" s="105"/>
      <c r="K675" s="105"/>
      <c r="L675" s="105"/>
      <c r="M675" s="105"/>
      <c r="N675" s="105"/>
      <c r="O675" s="105"/>
      <c r="P675" s="105"/>
      <c r="Q675" s="105"/>
      <c r="R675" s="105"/>
      <c r="S675" s="105"/>
      <c r="T675" s="105"/>
    </row>
    <row r="676" spans="1:20" x14ac:dyDescent="0.25">
      <c r="A676" s="111"/>
      <c r="B676" s="105"/>
      <c r="C676" s="107"/>
      <c r="D676" s="105"/>
      <c r="E676" s="105"/>
      <c r="F676" s="105"/>
      <c r="G676" s="105"/>
      <c r="H676" s="105"/>
      <c r="I676" s="105"/>
      <c r="J676" s="105"/>
      <c r="K676" s="105"/>
      <c r="L676" s="105"/>
      <c r="M676" s="105"/>
      <c r="N676" s="105"/>
      <c r="O676" s="105"/>
      <c r="P676" s="105"/>
      <c r="Q676" s="105"/>
      <c r="R676" s="105"/>
      <c r="S676" s="105"/>
      <c r="T676" s="105"/>
    </row>
    <row r="677" spans="1:20" x14ac:dyDescent="0.25">
      <c r="A677" s="111"/>
      <c r="B677" s="105"/>
      <c r="C677" s="107"/>
      <c r="D677" s="105"/>
      <c r="E677" s="105"/>
      <c r="F677" s="105"/>
      <c r="G677" s="105"/>
      <c r="H677" s="105"/>
      <c r="I677" s="105"/>
      <c r="J677" s="105"/>
      <c r="K677" s="105"/>
      <c r="L677" s="105"/>
      <c r="M677" s="105"/>
      <c r="N677" s="105"/>
      <c r="O677" s="105"/>
      <c r="P677" s="105"/>
      <c r="Q677" s="105"/>
      <c r="R677" s="105"/>
      <c r="S677" s="105"/>
      <c r="T677" s="105"/>
    </row>
    <row r="678" spans="1:20" x14ac:dyDescent="0.25">
      <c r="A678" s="111"/>
      <c r="B678" s="105"/>
      <c r="C678" s="107"/>
      <c r="D678" s="105"/>
      <c r="E678" s="105"/>
      <c r="F678" s="105"/>
      <c r="G678" s="105"/>
      <c r="H678" s="105"/>
      <c r="I678" s="105"/>
      <c r="J678" s="105"/>
      <c r="K678" s="105"/>
      <c r="L678" s="105"/>
      <c r="M678" s="105"/>
      <c r="N678" s="105"/>
      <c r="O678" s="105"/>
      <c r="P678" s="105"/>
      <c r="Q678" s="105"/>
      <c r="R678" s="105"/>
      <c r="S678" s="105"/>
      <c r="T678" s="105"/>
    </row>
    <row r="679" spans="1:20" x14ac:dyDescent="0.25">
      <c r="A679" s="111"/>
      <c r="B679" s="105"/>
      <c r="C679" s="107"/>
      <c r="D679" s="105"/>
      <c r="E679" s="105"/>
      <c r="F679" s="105"/>
      <c r="G679" s="105"/>
      <c r="H679" s="105"/>
      <c r="I679" s="105"/>
      <c r="J679" s="105"/>
      <c r="K679" s="105"/>
      <c r="L679" s="105"/>
      <c r="M679" s="105"/>
      <c r="N679" s="105"/>
      <c r="O679" s="105"/>
      <c r="P679" s="105"/>
      <c r="Q679" s="105"/>
      <c r="R679" s="105"/>
      <c r="S679" s="105"/>
      <c r="T679" s="105"/>
    </row>
    <row r="680" spans="1:20" x14ac:dyDescent="0.25">
      <c r="A680" s="111"/>
      <c r="B680" s="105"/>
      <c r="C680" s="107"/>
      <c r="D680" s="105"/>
      <c r="E680" s="105"/>
      <c r="F680" s="105"/>
      <c r="G680" s="105"/>
      <c r="H680" s="105"/>
      <c r="I680" s="105"/>
      <c r="J680" s="105"/>
      <c r="K680" s="105"/>
      <c r="L680" s="105"/>
      <c r="M680" s="105"/>
      <c r="N680" s="105"/>
      <c r="O680" s="105"/>
      <c r="P680" s="105"/>
      <c r="Q680" s="105"/>
      <c r="R680" s="105"/>
      <c r="S680" s="105"/>
      <c r="T680" s="105"/>
    </row>
    <row r="681" spans="1:20" x14ac:dyDescent="0.25">
      <c r="A681" s="111"/>
      <c r="B681" s="105"/>
      <c r="C681" s="107"/>
      <c r="D681" s="105"/>
      <c r="E681" s="105"/>
      <c r="F681" s="105"/>
      <c r="G681" s="105"/>
      <c r="H681" s="105"/>
      <c r="I681" s="105"/>
      <c r="J681" s="105"/>
      <c r="K681" s="105"/>
      <c r="L681" s="105"/>
      <c r="M681" s="105"/>
      <c r="N681" s="105"/>
      <c r="O681" s="105"/>
      <c r="P681" s="105"/>
      <c r="Q681" s="105"/>
      <c r="R681" s="105"/>
      <c r="S681" s="105"/>
      <c r="T681" s="105"/>
    </row>
    <row r="682" spans="1:20" x14ac:dyDescent="0.25">
      <c r="A682" s="111"/>
      <c r="B682" s="105"/>
      <c r="C682" s="107"/>
      <c r="D682" s="105"/>
      <c r="E682" s="105"/>
      <c r="F682" s="105"/>
      <c r="G682" s="105"/>
      <c r="H682" s="105"/>
      <c r="I682" s="105"/>
      <c r="J682" s="105"/>
      <c r="K682" s="105"/>
      <c r="L682" s="105"/>
      <c r="M682" s="105"/>
      <c r="N682" s="105"/>
      <c r="O682" s="105"/>
      <c r="P682" s="105"/>
      <c r="Q682" s="105"/>
      <c r="R682" s="105"/>
      <c r="S682" s="105"/>
      <c r="T682" s="105"/>
    </row>
    <row r="683" spans="1:20" x14ac:dyDescent="0.25">
      <c r="A683" s="111"/>
      <c r="B683" s="105"/>
      <c r="C683" s="107"/>
      <c r="D683" s="105"/>
      <c r="E683" s="105"/>
      <c r="F683" s="105"/>
      <c r="G683" s="105"/>
      <c r="H683" s="105"/>
      <c r="I683" s="105"/>
      <c r="J683" s="105"/>
      <c r="K683" s="105"/>
      <c r="L683" s="105"/>
      <c r="M683" s="105"/>
      <c r="N683" s="105"/>
      <c r="O683" s="105"/>
      <c r="P683" s="105"/>
      <c r="Q683" s="105"/>
      <c r="R683" s="105"/>
      <c r="S683" s="105"/>
      <c r="T683" s="105"/>
    </row>
    <row r="684" spans="1:20" x14ac:dyDescent="0.25">
      <c r="A684" s="111"/>
      <c r="B684" s="105"/>
      <c r="C684" s="107"/>
      <c r="D684" s="105"/>
      <c r="E684" s="105"/>
      <c r="F684" s="105"/>
      <c r="G684" s="105"/>
      <c r="H684" s="105"/>
      <c r="I684" s="105"/>
      <c r="J684" s="105"/>
      <c r="K684" s="105"/>
      <c r="L684" s="105"/>
      <c r="M684" s="105"/>
      <c r="N684" s="105"/>
      <c r="O684" s="105"/>
      <c r="P684" s="105"/>
      <c r="Q684" s="105"/>
      <c r="R684" s="105"/>
      <c r="S684" s="105"/>
      <c r="T684" s="105"/>
    </row>
    <row r="685" spans="1:20" x14ac:dyDescent="0.25">
      <c r="A685" s="111"/>
      <c r="B685" s="105"/>
      <c r="C685" s="107"/>
      <c r="D685" s="105"/>
      <c r="E685" s="105"/>
      <c r="F685" s="105"/>
      <c r="G685" s="105"/>
      <c r="H685" s="105"/>
      <c r="I685" s="105"/>
      <c r="J685" s="105"/>
      <c r="K685" s="105"/>
      <c r="L685" s="105"/>
      <c r="M685" s="105"/>
      <c r="N685" s="105"/>
      <c r="O685" s="105"/>
      <c r="P685" s="105"/>
      <c r="Q685" s="105"/>
      <c r="R685" s="105"/>
      <c r="S685" s="105"/>
      <c r="T685" s="105"/>
    </row>
    <row r="686" spans="1:20" x14ac:dyDescent="0.25">
      <c r="A686" s="111"/>
      <c r="B686" s="105"/>
      <c r="C686" s="107"/>
      <c r="D686" s="105"/>
      <c r="E686" s="105"/>
      <c r="F686" s="105"/>
      <c r="G686" s="105"/>
      <c r="H686" s="105"/>
      <c r="I686" s="105"/>
      <c r="J686" s="105"/>
      <c r="K686" s="105"/>
      <c r="L686" s="105"/>
      <c r="M686" s="105"/>
      <c r="N686" s="105"/>
      <c r="O686" s="105"/>
      <c r="P686" s="105"/>
      <c r="Q686" s="105"/>
      <c r="R686" s="105"/>
      <c r="S686" s="105"/>
      <c r="T686" s="105"/>
    </row>
    <row r="687" spans="1:20" x14ac:dyDescent="0.25">
      <c r="A687" s="111"/>
      <c r="B687" s="105"/>
      <c r="C687" s="107"/>
      <c r="D687" s="105"/>
      <c r="E687" s="105"/>
      <c r="F687" s="105"/>
      <c r="G687" s="105"/>
      <c r="H687" s="105"/>
      <c r="I687" s="105"/>
      <c r="J687" s="105"/>
      <c r="K687" s="105"/>
      <c r="L687" s="105"/>
      <c r="M687" s="105"/>
      <c r="N687" s="105"/>
      <c r="O687" s="105"/>
      <c r="P687" s="105"/>
      <c r="Q687" s="105"/>
      <c r="R687" s="105"/>
      <c r="S687" s="105"/>
      <c r="T687" s="105"/>
    </row>
    <row r="688" spans="1:20" x14ac:dyDescent="0.25">
      <c r="A688" s="111"/>
      <c r="B688" s="105"/>
      <c r="C688" s="107"/>
      <c r="D688" s="105"/>
      <c r="E688" s="105"/>
      <c r="F688" s="105"/>
      <c r="G688" s="105"/>
      <c r="H688" s="105"/>
      <c r="I688" s="105"/>
      <c r="J688" s="105"/>
      <c r="K688" s="105"/>
      <c r="L688" s="105"/>
      <c r="M688" s="105"/>
      <c r="N688" s="105"/>
      <c r="O688" s="105"/>
      <c r="P688" s="105"/>
      <c r="Q688" s="105"/>
      <c r="R688" s="105"/>
      <c r="S688" s="105"/>
      <c r="T688" s="105"/>
    </row>
    <row r="689" spans="1:20" x14ac:dyDescent="0.25">
      <c r="A689" s="111"/>
      <c r="B689" s="105"/>
      <c r="C689" s="107"/>
      <c r="D689" s="105"/>
      <c r="E689" s="105"/>
      <c r="F689" s="105"/>
      <c r="G689" s="105"/>
      <c r="H689" s="105"/>
      <c r="I689" s="105"/>
      <c r="J689" s="105"/>
      <c r="K689" s="105"/>
      <c r="L689" s="105"/>
      <c r="M689" s="105"/>
      <c r="N689" s="105"/>
      <c r="O689" s="105"/>
      <c r="P689" s="105"/>
      <c r="Q689" s="105"/>
      <c r="R689" s="105"/>
      <c r="S689" s="105"/>
      <c r="T689" s="105"/>
    </row>
    <row r="690" spans="1:20" x14ac:dyDescent="0.25">
      <c r="A690" s="111"/>
      <c r="B690" s="105"/>
      <c r="C690" s="107"/>
      <c r="D690" s="105"/>
      <c r="E690" s="105"/>
      <c r="F690" s="105"/>
      <c r="G690" s="105"/>
      <c r="H690" s="105"/>
      <c r="I690" s="105"/>
      <c r="J690" s="105"/>
      <c r="K690" s="105"/>
      <c r="L690" s="105"/>
      <c r="M690" s="105"/>
      <c r="N690" s="105"/>
      <c r="O690" s="105"/>
      <c r="P690" s="105"/>
      <c r="Q690" s="105"/>
      <c r="R690" s="105"/>
      <c r="S690" s="105"/>
      <c r="T690" s="105"/>
    </row>
    <row r="691" spans="1:20" x14ac:dyDescent="0.25">
      <c r="A691" s="111"/>
      <c r="B691" s="105"/>
      <c r="C691" s="107"/>
      <c r="D691" s="105"/>
      <c r="E691" s="105"/>
      <c r="F691" s="105"/>
      <c r="G691" s="105"/>
      <c r="H691" s="105"/>
      <c r="I691" s="105"/>
      <c r="J691" s="105"/>
      <c r="K691" s="105"/>
      <c r="L691" s="105"/>
      <c r="M691" s="105"/>
      <c r="N691" s="105"/>
      <c r="O691" s="105"/>
      <c r="P691" s="105"/>
      <c r="Q691" s="105"/>
      <c r="R691" s="105"/>
      <c r="S691" s="105"/>
      <c r="T691" s="105"/>
    </row>
    <row r="692" spans="1:20" x14ac:dyDescent="0.25">
      <c r="A692" s="111"/>
      <c r="B692" s="105"/>
      <c r="C692" s="107"/>
      <c r="D692" s="105"/>
      <c r="E692" s="105"/>
      <c r="F692" s="105"/>
      <c r="G692" s="105"/>
      <c r="H692" s="105"/>
      <c r="I692" s="105"/>
      <c r="J692" s="105"/>
      <c r="K692" s="105"/>
      <c r="L692" s="105"/>
      <c r="M692" s="105"/>
      <c r="N692" s="105"/>
      <c r="O692" s="105"/>
      <c r="P692" s="105"/>
      <c r="Q692" s="105"/>
      <c r="R692" s="105"/>
      <c r="S692" s="105"/>
      <c r="T692" s="105"/>
    </row>
    <row r="693" spans="1:20" x14ac:dyDescent="0.25">
      <c r="A693" s="111"/>
      <c r="B693" s="105"/>
      <c r="C693" s="107"/>
      <c r="D693" s="105"/>
      <c r="E693" s="105"/>
      <c r="F693" s="105"/>
      <c r="G693" s="105"/>
      <c r="H693" s="105"/>
      <c r="I693" s="105"/>
      <c r="J693" s="105"/>
      <c r="K693" s="105"/>
      <c r="L693" s="105"/>
      <c r="M693" s="105"/>
      <c r="N693" s="105"/>
      <c r="O693" s="105"/>
      <c r="P693" s="105"/>
      <c r="Q693" s="105"/>
      <c r="R693" s="105"/>
      <c r="S693" s="105"/>
      <c r="T693" s="105"/>
    </row>
    <row r="694" spans="1:20" x14ac:dyDescent="0.25">
      <c r="A694" s="111"/>
      <c r="B694" s="105"/>
      <c r="C694" s="107"/>
      <c r="D694" s="105"/>
      <c r="E694" s="105"/>
      <c r="F694" s="105"/>
      <c r="G694" s="105"/>
      <c r="H694" s="105"/>
      <c r="I694" s="105"/>
      <c r="J694" s="105"/>
      <c r="K694" s="105"/>
      <c r="L694" s="105"/>
      <c r="M694" s="105"/>
      <c r="N694" s="105"/>
      <c r="O694" s="105"/>
      <c r="P694" s="105"/>
      <c r="Q694" s="105"/>
      <c r="R694" s="105"/>
      <c r="S694" s="105"/>
      <c r="T694" s="105"/>
    </row>
    <row r="695" spans="1:20" x14ac:dyDescent="0.25">
      <c r="A695" s="111"/>
      <c r="B695" s="105"/>
      <c r="C695" s="107"/>
      <c r="D695" s="105"/>
      <c r="E695" s="105"/>
      <c r="F695" s="105"/>
      <c r="G695" s="105"/>
      <c r="H695" s="105"/>
      <c r="I695" s="105"/>
      <c r="J695" s="105"/>
      <c r="K695" s="105"/>
      <c r="L695" s="105"/>
      <c r="M695" s="105"/>
      <c r="N695" s="105"/>
      <c r="O695" s="105"/>
      <c r="P695" s="105"/>
      <c r="Q695" s="105"/>
      <c r="R695" s="105"/>
      <c r="S695" s="105"/>
      <c r="T695" s="105"/>
    </row>
    <row r="696" spans="1:20" x14ac:dyDescent="0.25">
      <c r="A696" s="111"/>
      <c r="B696" s="105"/>
      <c r="C696" s="107"/>
      <c r="D696" s="105"/>
      <c r="E696" s="105"/>
      <c r="F696" s="105"/>
      <c r="G696" s="105"/>
      <c r="H696" s="105"/>
      <c r="I696" s="105"/>
      <c r="J696" s="105"/>
      <c r="K696" s="105"/>
      <c r="L696" s="105"/>
      <c r="M696" s="105"/>
      <c r="N696" s="105"/>
      <c r="O696" s="105"/>
      <c r="P696" s="105"/>
      <c r="Q696" s="105"/>
      <c r="R696" s="105"/>
      <c r="S696" s="105"/>
      <c r="T696" s="105"/>
    </row>
    <row r="697" spans="1:20" x14ac:dyDescent="0.25">
      <c r="A697" s="111"/>
      <c r="B697" s="105"/>
      <c r="C697" s="107"/>
      <c r="D697" s="105"/>
      <c r="E697" s="105"/>
      <c r="F697" s="105"/>
      <c r="G697" s="105"/>
      <c r="H697" s="105"/>
      <c r="I697" s="105"/>
      <c r="J697" s="105"/>
      <c r="K697" s="105"/>
      <c r="L697" s="105"/>
      <c r="M697" s="105"/>
      <c r="N697" s="105"/>
      <c r="O697" s="105"/>
      <c r="P697" s="105"/>
      <c r="Q697" s="105"/>
      <c r="R697" s="105"/>
      <c r="S697" s="105"/>
      <c r="T697" s="105"/>
    </row>
    <row r="698" spans="1:20" x14ac:dyDescent="0.25">
      <c r="A698" s="111"/>
      <c r="B698" s="105"/>
      <c r="C698" s="107"/>
      <c r="D698" s="105"/>
      <c r="E698" s="105"/>
      <c r="F698" s="105"/>
      <c r="G698" s="105"/>
      <c r="H698" s="105"/>
      <c r="I698" s="105"/>
      <c r="J698" s="105"/>
      <c r="K698" s="105"/>
      <c r="L698" s="105"/>
      <c r="M698" s="105"/>
      <c r="N698" s="105"/>
      <c r="O698" s="105"/>
      <c r="P698" s="105"/>
      <c r="Q698" s="105"/>
      <c r="R698" s="105"/>
      <c r="S698" s="105"/>
      <c r="T698" s="105"/>
    </row>
    <row r="699" spans="1:20" x14ac:dyDescent="0.25">
      <c r="A699" s="111"/>
      <c r="B699" s="105"/>
      <c r="C699" s="107"/>
      <c r="D699" s="105"/>
      <c r="E699" s="105"/>
      <c r="F699" s="105"/>
      <c r="G699" s="105"/>
      <c r="H699" s="105"/>
      <c r="I699" s="105"/>
      <c r="J699" s="105"/>
      <c r="K699" s="105"/>
      <c r="L699" s="105"/>
      <c r="M699" s="105"/>
      <c r="N699" s="105"/>
      <c r="O699" s="105"/>
      <c r="P699" s="105"/>
      <c r="Q699" s="105"/>
      <c r="R699" s="105"/>
      <c r="S699" s="105"/>
      <c r="T699" s="105"/>
    </row>
    <row r="700" spans="1:20" x14ac:dyDescent="0.25">
      <c r="A700" s="111"/>
      <c r="B700" s="105"/>
      <c r="C700" s="107"/>
      <c r="D700" s="105"/>
      <c r="E700" s="105"/>
      <c r="F700" s="105"/>
      <c r="G700" s="105"/>
      <c r="H700" s="105"/>
      <c r="I700" s="105"/>
      <c r="J700" s="105"/>
      <c r="K700" s="105"/>
      <c r="L700" s="105"/>
      <c r="M700" s="105"/>
      <c r="N700" s="105"/>
      <c r="O700" s="105"/>
      <c r="P700" s="105"/>
      <c r="Q700" s="105"/>
      <c r="R700" s="105"/>
      <c r="S700" s="105"/>
      <c r="T700" s="105"/>
    </row>
    <row r="701" spans="1:20" x14ac:dyDescent="0.25">
      <c r="A701" s="111"/>
      <c r="B701" s="105"/>
      <c r="C701" s="107"/>
      <c r="D701" s="105"/>
      <c r="E701" s="105"/>
      <c r="F701" s="105"/>
      <c r="G701" s="105"/>
      <c r="H701" s="105"/>
      <c r="I701" s="105"/>
      <c r="J701" s="105"/>
      <c r="K701" s="105"/>
      <c r="L701" s="105"/>
      <c r="M701" s="105"/>
      <c r="N701" s="105"/>
      <c r="O701" s="105"/>
      <c r="P701" s="105"/>
      <c r="Q701" s="105"/>
      <c r="R701" s="105"/>
      <c r="S701" s="105"/>
      <c r="T701" s="105"/>
    </row>
    <row r="702" spans="1:20" x14ac:dyDescent="0.25">
      <c r="A702" s="111"/>
      <c r="B702" s="105"/>
      <c r="C702" s="107"/>
      <c r="D702" s="105"/>
      <c r="E702" s="105"/>
      <c r="F702" s="105"/>
      <c r="G702" s="105"/>
      <c r="H702" s="105"/>
      <c r="I702" s="105"/>
      <c r="J702" s="105"/>
      <c r="K702" s="105"/>
      <c r="L702" s="105"/>
      <c r="M702" s="105"/>
      <c r="N702" s="105"/>
      <c r="O702" s="105"/>
      <c r="P702" s="105"/>
      <c r="Q702" s="105"/>
      <c r="R702" s="105"/>
      <c r="S702" s="105"/>
      <c r="T702" s="105"/>
    </row>
    <row r="703" spans="1:20" x14ac:dyDescent="0.25">
      <c r="A703" s="111"/>
      <c r="B703" s="105"/>
      <c r="C703" s="107"/>
      <c r="D703" s="105"/>
      <c r="E703" s="105"/>
      <c r="F703" s="105"/>
      <c r="G703" s="105"/>
      <c r="H703" s="105"/>
      <c r="I703" s="105"/>
      <c r="J703" s="105"/>
      <c r="K703" s="105"/>
      <c r="L703" s="105"/>
      <c r="M703" s="105"/>
      <c r="N703" s="105"/>
      <c r="O703" s="105"/>
      <c r="P703" s="105"/>
      <c r="Q703" s="105"/>
      <c r="R703" s="105"/>
      <c r="S703" s="105"/>
      <c r="T703" s="105"/>
    </row>
    <row r="704" spans="1:20" x14ac:dyDescent="0.25">
      <c r="A704" s="111"/>
      <c r="B704" s="105"/>
      <c r="C704" s="107"/>
      <c r="D704" s="105"/>
      <c r="E704" s="105"/>
      <c r="F704" s="105"/>
      <c r="G704" s="105"/>
      <c r="H704" s="105"/>
      <c r="I704" s="105"/>
      <c r="J704" s="105"/>
      <c r="K704" s="105"/>
      <c r="L704" s="105"/>
      <c r="M704" s="105"/>
      <c r="N704" s="105"/>
      <c r="O704" s="105"/>
      <c r="P704" s="105"/>
      <c r="Q704" s="105"/>
      <c r="R704" s="105"/>
      <c r="S704" s="105"/>
      <c r="T704" s="105"/>
    </row>
    <row r="705" spans="1:20" x14ac:dyDescent="0.25">
      <c r="A705" s="111"/>
      <c r="B705" s="105"/>
      <c r="C705" s="107"/>
      <c r="D705" s="105"/>
      <c r="E705" s="105"/>
      <c r="F705" s="105"/>
      <c r="G705" s="105"/>
      <c r="H705" s="105"/>
      <c r="I705" s="105"/>
      <c r="J705" s="105"/>
      <c r="K705" s="105"/>
      <c r="L705" s="105"/>
      <c r="M705" s="105"/>
      <c r="N705" s="105"/>
      <c r="O705" s="105"/>
      <c r="P705" s="105"/>
      <c r="Q705" s="105"/>
      <c r="R705" s="105"/>
      <c r="S705" s="105"/>
      <c r="T705" s="105"/>
    </row>
    <row r="706" spans="1:20" x14ac:dyDescent="0.25">
      <c r="A706" s="111"/>
      <c r="B706" s="105"/>
      <c r="C706" s="107"/>
      <c r="D706" s="105"/>
      <c r="E706" s="105"/>
      <c r="F706" s="105"/>
      <c r="G706" s="105"/>
      <c r="H706" s="105"/>
      <c r="I706" s="105"/>
      <c r="J706" s="105"/>
      <c r="K706" s="105"/>
      <c r="L706" s="105"/>
      <c r="M706" s="105"/>
      <c r="N706" s="105"/>
      <c r="O706" s="105"/>
      <c r="P706" s="105"/>
      <c r="Q706" s="105"/>
      <c r="R706" s="105"/>
      <c r="S706" s="105"/>
      <c r="T706" s="105"/>
    </row>
    <row r="707" spans="1:20" x14ac:dyDescent="0.25">
      <c r="A707" s="111"/>
      <c r="B707" s="105"/>
      <c r="C707" s="107"/>
      <c r="D707" s="105"/>
      <c r="E707" s="105"/>
      <c r="F707" s="105"/>
      <c r="G707" s="105"/>
      <c r="H707" s="105"/>
      <c r="I707" s="105"/>
      <c r="J707" s="105"/>
      <c r="K707" s="105"/>
      <c r="L707" s="105"/>
      <c r="M707" s="105"/>
      <c r="N707" s="105"/>
      <c r="O707" s="105"/>
      <c r="P707" s="105"/>
      <c r="Q707" s="105"/>
      <c r="R707" s="105"/>
      <c r="S707" s="105"/>
      <c r="T707" s="105"/>
    </row>
    <row r="708" spans="1:20" x14ac:dyDescent="0.25">
      <c r="A708" s="111"/>
      <c r="B708" s="105"/>
      <c r="C708" s="107"/>
      <c r="D708" s="105"/>
      <c r="E708" s="105"/>
      <c r="F708" s="105"/>
      <c r="G708" s="105"/>
      <c r="H708" s="105"/>
      <c r="I708" s="105"/>
      <c r="J708" s="105"/>
      <c r="K708" s="105"/>
      <c r="L708" s="105"/>
      <c r="M708" s="105"/>
      <c r="N708" s="105"/>
      <c r="O708" s="105"/>
      <c r="P708" s="105"/>
      <c r="Q708" s="105"/>
      <c r="R708" s="105"/>
      <c r="S708" s="105"/>
      <c r="T708" s="105"/>
    </row>
    <row r="709" spans="1:20" x14ac:dyDescent="0.25">
      <c r="A709" s="111"/>
      <c r="B709" s="105"/>
      <c r="C709" s="107"/>
      <c r="D709" s="105"/>
      <c r="E709" s="105"/>
      <c r="F709" s="105"/>
      <c r="G709" s="105"/>
      <c r="H709" s="105"/>
      <c r="I709" s="105"/>
      <c r="J709" s="105"/>
      <c r="K709" s="105"/>
      <c r="L709" s="105"/>
      <c r="M709" s="105"/>
      <c r="N709" s="105"/>
      <c r="O709" s="105"/>
      <c r="P709" s="105"/>
      <c r="Q709" s="105"/>
      <c r="R709" s="105"/>
      <c r="S709" s="105"/>
      <c r="T709" s="105"/>
    </row>
    <row r="710" spans="1:20" x14ac:dyDescent="0.25">
      <c r="A710" s="111"/>
      <c r="B710" s="105"/>
      <c r="C710" s="107"/>
      <c r="D710" s="105"/>
      <c r="E710" s="105"/>
      <c r="F710" s="105"/>
      <c r="G710" s="105"/>
      <c r="H710" s="105"/>
      <c r="I710" s="105"/>
      <c r="J710" s="105"/>
      <c r="K710" s="105"/>
      <c r="L710" s="105"/>
      <c r="M710" s="105"/>
      <c r="N710" s="105"/>
      <c r="O710" s="105"/>
      <c r="P710" s="105"/>
      <c r="Q710" s="105"/>
      <c r="R710" s="105"/>
      <c r="S710" s="105"/>
      <c r="T710" s="105"/>
    </row>
    <row r="711" spans="1:20" x14ac:dyDescent="0.25">
      <c r="A711" s="111"/>
      <c r="B711" s="105"/>
      <c r="C711" s="107"/>
      <c r="D711" s="105"/>
      <c r="E711" s="105"/>
      <c r="F711" s="105"/>
      <c r="G711" s="105"/>
      <c r="H711" s="105"/>
      <c r="I711" s="105"/>
      <c r="J711" s="105"/>
      <c r="K711" s="105"/>
      <c r="L711" s="105"/>
      <c r="M711" s="105"/>
      <c r="N711" s="105"/>
      <c r="O711" s="105"/>
      <c r="P711" s="105"/>
      <c r="Q711" s="105"/>
      <c r="R711" s="105"/>
      <c r="S711" s="105"/>
      <c r="T711" s="105"/>
    </row>
    <row r="712" spans="1:20" x14ac:dyDescent="0.25">
      <c r="A712" s="111"/>
      <c r="B712" s="105"/>
      <c r="C712" s="107"/>
      <c r="D712" s="105"/>
      <c r="E712" s="105"/>
      <c r="F712" s="105"/>
      <c r="G712" s="105"/>
      <c r="H712" s="105"/>
      <c r="I712" s="105"/>
      <c r="J712" s="105"/>
      <c r="K712" s="105"/>
      <c r="L712" s="105"/>
      <c r="M712" s="105"/>
      <c r="N712" s="105"/>
      <c r="O712" s="105"/>
      <c r="P712" s="105"/>
      <c r="Q712" s="105"/>
      <c r="R712" s="105"/>
      <c r="S712" s="105"/>
      <c r="T712" s="105"/>
    </row>
    <row r="713" spans="1:20" x14ac:dyDescent="0.25">
      <c r="A713" s="111"/>
      <c r="B713" s="105"/>
      <c r="C713" s="107"/>
      <c r="D713" s="105"/>
      <c r="E713" s="105"/>
      <c r="F713" s="105"/>
      <c r="G713" s="105"/>
      <c r="H713" s="105"/>
      <c r="I713" s="105"/>
      <c r="J713" s="105"/>
      <c r="K713" s="105"/>
      <c r="L713" s="105"/>
      <c r="M713" s="105"/>
      <c r="N713" s="105"/>
      <c r="O713" s="105"/>
      <c r="P713" s="105"/>
      <c r="Q713" s="105"/>
      <c r="R713" s="105"/>
      <c r="S713" s="105"/>
      <c r="T713" s="105"/>
    </row>
    <row r="714" spans="1:20" x14ac:dyDescent="0.25">
      <c r="A714" s="111"/>
      <c r="B714" s="105"/>
      <c r="C714" s="107"/>
      <c r="D714" s="105"/>
      <c r="E714" s="105"/>
      <c r="F714" s="105"/>
      <c r="G714" s="105"/>
      <c r="H714" s="105"/>
      <c r="I714" s="105"/>
      <c r="J714" s="105"/>
      <c r="K714" s="105"/>
      <c r="L714" s="105"/>
      <c r="M714" s="105"/>
      <c r="N714" s="105"/>
      <c r="O714" s="105"/>
      <c r="P714" s="105"/>
      <c r="Q714" s="105"/>
      <c r="R714" s="105"/>
      <c r="S714" s="105"/>
      <c r="T714" s="105"/>
    </row>
    <row r="715" spans="1:20" x14ac:dyDescent="0.25">
      <c r="A715" s="111"/>
      <c r="B715" s="105"/>
      <c r="C715" s="107"/>
      <c r="D715" s="105"/>
      <c r="E715" s="105"/>
      <c r="F715" s="105"/>
      <c r="G715" s="105"/>
      <c r="H715" s="105"/>
      <c r="I715" s="105"/>
      <c r="J715" s="105"/>
      <c r="K715" s="105"/>
      <c r="L715" s="105"/>
      <c r="M715" s="105"/>
      <c r="N715" s="105"/>
      <c r="O715" s="105"/>
      <c r="P715" s="105"/>
      <c r="Q715" s="105"/>
      <c r="R715" s="105"/>
      <c r="S715" s="105"/>
      <c r="T715" s="105"/>
    </row>
    <row r="716" spans="1:20" x14ac:dyDescent="0.25">
      <c r="A716" s="111"/>
      <c r="B716" s="105"/>
      <c r="C716" s="107"/>
      <c r="D716" s="105"/>
      <c r="E716" s="105"/>
      <c r="F716" s="105"/>
      <c r="G716" s="105"/>
      <c r="H716" s="105"/>
      <c r="I716" s="105"/>
      <c r="J716" s="105"/>
      <c r="K716" s="105"/>
      <c r="L716" s="105"/>
      <c r="M716" s="105"/>
      <c r="N716" s="105"/>
      <c r="O716" s="105"/>
      <c r="P716" s="105"/>
      <c r="Q716" s="105"/>
      <c r="R716" s="105"/>
      <c r="S716" s="105"/>
      <c r="T716" s="105"/>
    </row>
    <row r="717" spans="1:20" x14ac:dyDescent="0.25">
      <c r="A717" s="111"/>
      <c r="B717" s="105"/>
      <c r="C717" s="107"/>
      <c r="D717" s="105"/>
      <c r="E717" s="105"/>
      <c r="F717" s="105"/>
      <c r="G717" s="105"/>
      <c r="H717" s="105"/>
      <c r="I717" s="105"/>
      <c r="J717" s="105"/>
      <c r="K717" s="105"/>
      <c r="L717" s="105"/>
      <c r="M717" s="105"/>
      <c r="N717" s="105"/>
      <c r="O717" s="105"/>
      <c r="P717" s="105"/>
      <c r="Q717" s="105"/>
      <c r="R717" s="105"/>
      <c r="S717" s="105"/>
      <c r="T717" s="105"/>
    </row>
    <row r="718" spans="1:20" x14ac:dyDescent="0.25">
      <c r="A718" s="111"/>
      <c r="B718" s="105"/>
      <c r="C718" s="107"/>
      <c r="D718" s="105"/>
      <c r="E718" s="105"/>
      <c r="F718" s="105"/>
      <c r="G718" s="105"/>
      <c r="H718" s="105"/>
      <c r="I718" s="105"/>
      <c r="J718" s="105"/>
      <c r="K718" s="105"/>
      <c r="L718" s="105"/>
      <c r="M718" s="105"/>
      <c r="N718" s="105"/>
      <c r="O718" s="105"/>
      <c r="P718" s="105"/>
      <c r="Q718" s="105"/>
      <c r="R718" s="105"/>
      <c r="S718" s="105"/>
      <c r="T718" s="105"/>
    </row>
    <row r="719" spans="1:20" x14ac:dyDescent="0.25">
      <c r="A719" s="111"/>
      <c r="B719" s="105"/>
      <c r="C719" s="107"/>
      <c r="D719" s="105"/>
      <c r="E719" s="105"/>
      <c r="F719" s="105"/>
      <c r="G719" s="105"/>
      <c r="H719" s="105"/>
      <c r="I719" s="105"/>
      <c r="J719" s="105"/>
      <c r="K719" s="105"/>
      <c r="L719" s="105"/>
      <c r="M719" s="105"/>
      <c r="N719" s="105"/>
      <c r="O719" s="105"/>
      <c r="P719" s="105"/>
      <c r="Q719" s="105"/>
      <c r="R719" s="105"/>
      <c r="S719" s="105"/>
      <c r="T719" s="105"/>
    </row>
    <row r="720" spans="1:20" x14ac:dyDescent="0.25">
      <c r="A720" s="111"/>
      <c r="B720" s="105"/>
      <c r="C720" s="107"/>
      <c r="D720" s="105"/>
      <c r="E720" s="105"/>
      <c r="F720" s="105"/>
      <c r="G720" s="105"/>
      <c r="H720" s="105"/>
      <c r="I720" s="105"/>
      <c r="J720" s="105"/>
      <c r="K720" s="105"/>
      <c r="L720" s="105"/>
      <c r="M720" s="105"/>
      <c r="N720" s="105"/>
      <c r="O720" s="105"/>
      <c r="P720" s="105"/>
      <c r="Q720" s="105"/>
      <c r="R720" s="105"/>
      <c r="S720" s="105"/>
      <c r="T720" s="105"/>
    </row>
    <row r="721" spans="1:20" x14ac:dyDescent="0.25">
      <c r="A721" s="111"/>
      <c r="B721" s="105"/>
      <c r="C721" s="107"/>
      <c r="D721" s="105"/>
      <c r="E721" s="105"/>
      <c r="F721" s="105"/>
      <c r="G721" s="105"/>
      <c r="H721" s="105"/>
      <c r="I721" s="105"/>
      <c r="J721" s="105"/>
      <c r="K721" s="105"/>
      <c r="L721" s="105"/>
      <c r="M721" s="105"/>
      <c r="N721" s="105"/>
      <c r="O721" s="105"/>
      <c r="P721" s="105"/>
      <c r="Q721" s="105"/>
      <c r="R721" s="105"/>
      <c r="S721" s="105"/>
      <c r="T721" s="105"/>
    </row>
    <row r="722" spans="1:20" x14ac:dyDescent="0.25">
      <c r="A722" s="111"/>
      <c r="B722" s="105"/>
      <c r="C722" s="107"/>
      <c r="D722" s="105"/>
      <c r="E722" s="105"/>
      <c r="F722" s="105"/>
      <c r="G722" s="105"/>
      <c r="H722" s="105"/>
      <c r="I722" s="105"/>
      <c r="J722" s="105"/>
      <c r="K722" s="105"/>
      <c r="L722" s="105"/>
      <c r="M722" s="105"/>
      <c r="N722" s="105"/>
      <c r="O722" s="105"/>
      <c r="P722" s="105"/>
      <c r="Q722" s="105"/>
      <c r="R722" s="105"/>
      <c r="S722" s="105"/>
      <c r="T722" s="105"/>
    </row>
    <row r="723" spans="1:20" x14ac:dyDescent="0.25">
      <c r="A723" s="111"/>
      <c r="B723" s="105"/>
      <c r="C723" s="107"/>
      <c r="D723" s="105"/>
      <c r="E723" s="105"/>
      <c r="F723" s="105"/>
      <c r="G723" s="105"/>
      <c r="H723" s="105"/>
      <c r="I723" s="105"/>
      <c r="J723" s="105"/>
      <c r="K723" s="105"/>
      <c r="L723" s="105"/>
      <c r="M723" s="105"/>
      <c r="N723" s="105"/>
      <c r="O723" s="105"/>
      <c r="P723" s="105"/>
      <c r="Q723" s="105"/>
      <c r="R723" s="105"/>
      <c r="S723" s="105"/>
      <c r="T723" s="105"/>
    </row>
    <row r="724" spans="1:20" x14ac:dyDescent="0.25">
      <c r="A724" s="111"/>
      <c r="B724" s="105"/>
      <c r="C724" s="107"/>
      <c r="D724" s="105"/>
      <c r="E724" s="105"/>
      <c r="F724" s="105"/>
      <c r="G724" s="105"/>
      <c r="H724" s="105"/>
      <c r="I724" s="105"/>
      <c r="J724" s="105"/>
      <c r="K724" s="105"/>
      <c r="L724" s="105"/>
      <c r="M724" s="105"/>
      <c r="N724" s="105"/>
      <c r="O724" s="105"/>
      <c r="P724" s="105"/>
      <c r="Q724" s="105"/>
      <c r="R724" s="105"/>
      <c r="S724" s="105"/>
      <c r="T724" s="105"/>
    </row>
    <row r="725" spans="1:20" x14ac:dyDescent="0.25">
      <c r="A725" s="111"/>
      <c r="B725" s="105"/>
      <c r="C725" s="107"/>
      <c r="D725" s="105"/>
      <c r="E725" s="105"/>
      <c r="F725" s="105"/>
      <c r="G725" s="105"/>
      <c r="H725" s="105"/>
      <c r="I725" s="105"/>
      <c r="J725" s="105"/>
      <c r="K725" s="105"/>
      <c r="L725" s="105"/>
      <c r="M725" s="105"/>
      <c r="N725" s="105"/>
      <c r="O725" s="105"/>
      <c r="P725" s="105"/>
      <c r="Q725" s="105"/>
      <c r="R725" s="105"/>
      <c r="S725" s="105"/>
      <c r="T725" s="105"/>
    </row>
    <row r="726" spans="1:20" x14ac:dyDescent="0.25">
      <c r="A726" s="111"/>
      <c r="B726" s="105"/>
      <c r="C726" s="107"/>
      <c r="D726" s="105"/>
      <c r="E726" s="105"/>
      <c r="F726" s="105"/>
      <c r="G726" s="105"/>
      <c r="H726" s="105"/>
      <c r="I726" s="105"/>
      <c r="J726" s="105"/>
      <c r="K726" s="105"/>
      <c r="L726" s="105"/>
      <c r="M726" s="105"/>
      <c r="N726" s="105"/>
      <c r="O726" s="105"/>
      <c r="P726" s="105"/>
      <c r="Q726" s="105"/>
      <c r="R726" s="105"/>
      <c r="S726" s="105"/>
      <c r="T726" s="105"/>
    </row>
    <row r="727" spans="1:20" x14ac:dyDescent="0.25">
      <c r="A727" s="111"/>
      <c r="B727" s="105"/>
      <c r="C727" s="107"/>
      <c r="D727" s="105"/>
      <c r="E727" s="105"/>
      <c r="F727" s="105"/>
      <c r="G727" s="105"/>
      <c r="H727" s="105"/>
      <c r="I727" s="105"/>
      <c r="J727" s="105"/>
      <c r="K727" s="105"/>
      <c r="L727" s="105"/>
      <c r="M727" s="105"/>
      <c r="N727" s="105"/>
      <c r="O727" s="105"/>
      <c r="P727" s="105"/>
      <c r="Q727" s="105"/>
      <c r="R727" s="105"/>
      <c r="S727" s="105"/>
      <c r="T727" s="105"/>
    </row>
    <row r="728" spans="1:20" x14ac:dyDescent="0.25">
      <c r="A728" s="111"/>
      <c r="B728" s="105"/>
      <c r="C728" s="107"/>
      <c r="D728" s="105"/>
      <c r="E728" s="105"/>
      <c r="F728" s="105"/>
      <c r="G728" s="105"/>
      <c r="H728" s="105"/>
      <c r="I728" s="105"/>
      <c r="J728" s="105"/>
      <c r="K728" s="105"/>
      <c r="L728" s="105"/>
      <c r="M728" s="105"/>
      <c r="N728" s="105"/>
      <c r="O728" s="105"/>
      <c r="P728" s="105"/>
      <c r="Q728" s="105"/>
      <c r="R728" s="105"/>
      <c r="S728" s="105"/>
      <c r="T728" s="105"/>
    </row>
    <row r="729" spans="1:20" x14ac:dyDescent="0.25">
      <c r="A729" s="111"/>
      <c r="B729" s="105"/>
      <c r="C729" s="107"/>
      <c r="D729" s="105"/>
      <c r="E729" s="105"/>
      <c r="F729" s="105"/>
      <c r="G729" s="105"/>
      <c r="H729" s="105"/>
      <c r="I729" s="105"/>
      <c r="J729" s="105"/>
      <c r="K729" s="105"/>
      <c r="L729" s="105"/>
      <c r="M729" s="105"/>
      <c r="N729" s="105"/>
      <c r="O729" s="105"/>
      <c r="P729" s="105"/>
      <c r="Q729" s="105"/>
      <c r="R729" s="105"/>
      <c r="S729" s="105"/>
      <c r="T729" s="105"/>
    </row>
    <row r="730" spans="1:20" x14ac:dyDescent="0.25">
      <c r="A730" s="111"/>
      <c r="B730" s="105"/>
      <c r="C730" s="107"/>
      <c r="D730" s="105"/>
      <c r="E730" s="105"/>
      <c r="F730" s="105"/>
      <c r="G730" s="105"/>
      <c r="H730" s="105"/>
      <c r="I730" s="105"/>
      <c r="J730" s="105"/>
      <c r="K730" s="105"/>
      <c r="L730" s="105"/>
      <c r="M730" s="105"/>
      <c r="N730" s="105"/>
      <c r="O730" s="105"/>
      <c r="P730" s="105"/>
      <c r="Q730" s="105"/>
      <c r="R730" s="105"/>
      <c r="S730" s="105"/>
      <c r="T730" s="105"/>
    </row>
    <row r="731" spans="1:20" x14ac:dyDescent="0.25">
      <c r="A731" s="111"/>
      <c r="B731" s="105"/>
      <c r="C731" s="107"/>
      <c r="D731" s="105"/>
      <c r="E731" s="105"/>
      <c r="F731" s="105"/>
      <c r="G731" s="105"/>
      <c r="H731" s="105"/>
      <c r="I731" s="105"/>
      <c r="J731" s="105"/>
      <c r="K731" s="105"/>
      <c r="L731" s="105"/>
      <c r="M731" s="105"/>
      <c r="N731" s="105"/>
      <c r="O731" s="105"/>
      <c r="P731" s="105"/>
      <c r="Q731" s="105"/>
      <c r="R731" s="105"/>
      <c r="S731" s="105"/>
      <c r="T731" s="105"/>
    </row>
    <row r="732" spans="1:20" x14ac:dyDescent="0.25">
      <c r="A732" s="111"/>
      <c r="B732" s="105"/>
      <c r="C732" s="107"/>
      <c r="D732" s="105"/>
      <c r="E732" s="105"/>
      <c r="F732" s="105"/>
      <c r="G732" s="105"/>
      <c r="H732" s="105"/>
      <c r="I732" s="105"/>
      <c r="J732" s="105"/>
      <c r="K732" s="105"/>
      <c r="L732" s="105"/>
      <c r="M732" s="105"/>
      <c r="N732" s="105"/>
      <c r="O732" s="105"/>
      <c r="P732" s="105"/>
      <c r="Q732" s="105"/>
      <c r="R732" s="105"/>
      <c r="S732" s="105"/>
      <c r="T732" s="105"/>
    </row>
    <row r="733" spans="1:20" x14ac:dyDescent="0.25">
      <c r="A733" s="111"/>
      <c r="B733" s="105"/>
      <c r="C733" s="107"/>
      <c r="D733" s="105"/>
      <c r="E733" s="105"/>
      <c r="F733" s="105"/>
      <c r="G733" s="105"/>
      <c r="H733" s="105"/>
      <c r="I733" s="105"/>
      <c r="J733" s="105"/>
      <c r="K733" s="105"/>
      <c r="L733" s="105"/>
      <c r="M733" s="105"/>
      <c r="N733" s="105"/>
      <c r="O733" s="105"/>
      <c r="P733" s="105"/>
      <c r="Q733" s="105"/>
      <c r="R733" s="105"/>
      <c r="S733" s="105"/>
      <c r="T733" s="105"/>
    </row>
    <row r="734" spans="1:20" x14ac:dyDescent="0.25">
      <c r="A734" s="111"/>
      <c r="B734" s="105"/>
      <c r="C734" s="107"/>
      <c r="D734" s="105"/>
      <c r="E734" s="105"/>
      <c r="F734" s="105"/>
      <c r="G734" s="105"/>
      <c r="H734" s="105"/>
      <c r="I734" s="105"/>
      <c r="J734" s="105"/>
      <c r="K734" s="105"/>
      <c r="L734" s="105"/>
      <c r="M734" s="105"/>
      <c r="N734" s="105"/>
      <c r="O734" s="105"/>
      <c r="P734" s="105"/>
      <c r="Q734" s="105"/>
      <c r="R734" s="105"/>
      <c r="S734" s="105"/>
      <c r="T734" s="105"/>
    </row>
    <row r="735" spans="1:20" x14ac:dyDescent="0.25">
      <c r="A735" s="111"/>
      <c r="B735" s="105"/>
      <c r="C735" s="107"/>
      <c r="D735" s="105"/>
      <c r="E735" s="105"/>
      <c r="F735" s="105"/>
      <c r="G735" s="105"/>
      <c r="H735" s="105"/>
      <c r="I735" s="105"/>
      <c r="J735" s="105"/>
      <c r="K735" s="105"/>
      <c r="L735" s="105"/>
      <c r="M735" s="105"/>
      <c r="N735" s="105"/>
      <c r="O735" s="105"/>
      <c r="P735" s="105"/>
      <c r="Q735" s="105"/>
      <c r="R735" s="105"/>
      <c r="S735" s="105"/>
      <c r="T735" s="105"/>
    </row>
    <row r="736" spans="1:20" x14ac:dyDescent="0.25">
      <c r="A736" s="111"/>
      <c r="B736" s="105"/>
      <c r="C736" s="107"/>
      <c r="D736" s="105"/>
      <c r="E736" s="105"/>
      <c r="F736" s="105"/>
      <c r="G736" s="105"/>
      <c r="H736" s="105"/>
      <c r="I736" s="105"/>
      <c r="J736" s="105"/>
      <c r="K736" s="105"/>
      <c r="L736" s="105"/>
      <c r="M736" s="105"/>
      <c r="N736" s="105"/>
      <c r="O736" s="105"/>
      <c r="P736" s="105"/>
      <c r="Q736" s="105"/>
      <c r="R736" s="105"/>
      <c r="S736" s="105"/>
      <c r="T736" s="105"/>
    </row>
    <row r="737" spans="1:20" x14ac:dyDescent="0.25">
      <c r="A737" s="111"/>
      <c r="B737" s="105"/>
      <c r="C737" s="107"/>
      <c r="D737" s="105"/>
      <c r="E737" s="105"/>
      <c r="F737" s="105"/>
      <c r="G737" s="105"/>
      <c r="H737" s="105"/>
      <c r="I737" s="105"/>
      <c r="J737" s="105"/>
      <c r="K737" s="105"/>
      <c r="L737" s="105"/>
      <c r="M737" s="105"/>
      <c r="N737" s="105"/>
      <c r="O737" s="105"/>
      <c r="P737" s="105"/>
      <c r="Q737" s="105"/>
      <c r="R737" s="105"/>
      <c r="S737" s="105"/>
      <c r="T737" s="105"/>
    </row>
    <row r="738" spans="1:20" x14ac:dyDescent="0.25">
      <c r="A738" s="111"/>
      <c r="B738" s="105"/>
      <c r="C738" s="107"/>
      <c r="D738" s="105"/>
      <c r="E738" s="105"/>
      <c r="F738" s="105"/>
      <c r="G738" s="105"/>
      <c r="H738" s="105"/>
      <c r="I738" s="105"/>
      <c r="J738" s="105"/>
      <c r="K738" s="105"/>
      <c r="L738" s="105"/>
      <c r="M738" s="105"/>
      <c r="N738" s="105"/>
      <c r="O738" s="105"/>
      <c r="P738" s="105"/>
      <c r="Q738" s="105"/>
      <c r="R738" s="105"/>
      <c r="S738" s="105"/>
      <c r="T738" s="105"/>
    </row>
    <row r="739" spans="1:20" x14ac:dyDescent="0.25">
      <c r="A739" s="111"/>
      <c r="B739" s="105"/>
      <c r="C739" s="107"/>
      <c r="D739" s="105"/>
      <c r="E739" s="105"/>
      <c r="F739" s="105"/>
      <c r="G739" s="105"/>
      <c r="H739" s="105"/>
      <c r="I739" s="105"/>
      <c r="J739" s="105"/>
      <c r="K739" s="105"/>
      <c r="L739" s="105"/>
      <c r="M739" s="105"/>
      <c r="N739" s="105"/>
      <c r="O739" s="105"/>
      <c r="P739" s="105"/>
      <c r="Q739" s="105"/>
      <c r="R739" s="105"/>
      <c r="S739" s="105"/>
      <c r="T739" s="105"/>
    </row>
    <row r="740" spans="1:20" x14ac:dyDescent="0.25">
      <c r="A740" s="111"/>
      <c r="B740" s="105"/>
      <c r="C740" s="107"/>
      <c r="D740" s="105"/>
      <c r="E740" s="105"/>
      <c r="F740" s="105"/>
      <c r="G740" s="105"/>
      <c r="H740" s="105"/>
      <c r="I740" s="105"/>
      <c r="J740" s="105"/>
      <c r="K740" s="105"/>
      <c r="L740" s="105"/>
      <c r="M740" s="105"/>
      <c r="N740" s="105"/>
      <c r="O740" s="105"/>
      <c r="P740" s="105"/>
      <c r="Q740" s="105"/>
      <c r="R740" s="105"/>
      <c r="S740" s="105"/>
      <c r="T740" s="105"/>
    </row>
    <row r="741" spans="1:20" x14ac:dyDescent="0.25">
      <c r="A741" s="111"/>
      <c r="B741" s="105"/>
      <c r="C741" s="107"/>
      <c r="D741" s="105"/>
      <c r="E741" s="105"/>
      <c r="F741" s="105"/>
      <c r="G741" s="105"/>
      <c r="H741" s="105"/>
      <c r="I741" s="105"/>
      <c r="J741" s="105"/>
      <c r="K741" s="105"/>
      <c r="L741" s="105"/>
      <c r="M741" s="105"/>
      <c r="N741" s="105"/>
      <c r="O741" s="105"/>
      <c r="P741" s="105"/>
      <c r="Q741" s="105"/>
      <c r="R741" s="105"/>
      <c r="S741" s="105"/>
      <c r="T741" s="105"/>
    </row>
    <row r="742" spans="1:20" x14ac:dyDescent="0.25">
      <c r="A742" s="111"/>
      <c r="B742" s="105"/>
      <c r="C742" s="107"/>
      <c r="D742" s="105"/>
      <c r="E742" s="105"/>
      <c r="F742" s="105"/>
      <c r="G742" s="105"/>
      <c r="H742" s="105"/>
      <c r="I742" s="105"/>
      <c r="J742" s="105"/>
      <c r="K742" s="105"/>
      <c r="L742" s="105"/>
      <c r="M742" s="105"/>
      <c r="N742" s="105"/>
      <c r="O742" s="105"/>
      <c r="P742" s="105"/>
      <c r="Q742" s="105"/>
      <c r="R742" s="105"/>
      <c r="S742" s="105"/>
      <c r="T742" s="105"/>
    </row>
    <row r="743" spans="1:20" x14ac:dyDescent="0.25">
      <c r="A743" s="111"/>
      <c r="B743" s="105"/>
      <c r="C743" s="107"/>
      <c r="D743" s="105"/>
      <c r="E743" s="105"/>
      <c r="F743" s="105"/>
      <c r="G743" s="105"/>
      <c r="H743" s="105"/>
      <c r="I743" s="105"/>
      <c r="J743" s="105"/>
      <c r="K743" s="105"/>
      <c r="L743" s="105"/>
      <c r="M743" s="105"/>
      <c r="N743" s="105"/>
      <c r="O743" s="105"/>
      <c r="P743" s="105"/>
      <c r="Q743" s="105"/>
      <c r="R743" s="105"/>
      <c r="S743" s="105"/>
      <c r="T743" s="105"/>
    </row>
    <row r="744" spans="1:20" x14ac:dyDescent="0.25">
      <c r="A744" s="111"/>
      <c r="B744" s="105"/>
      <c r="C744" s="107"/>
      <c r="D744" s="105"/>
      <c r="E744" s="105"/>
      <c r="F744" s="105"/>
      <c r="G744" s="105"/>
      <c r="H744" s="105"/>
      <c r="I744" s="105"/>
      <c r="J744" s="105"/>
      <c r="K744" s="105"/>
      <c r="L744" s="105"/>
      <c r="M744" s="105"/>
      <c r="N744" s="105"/>
      <c r="O744" s="105"/>
      <c r="P744" s="105"/>
      <c r="Q744" s="105"/>
      <c r="R744" s="105"/>
      <c r="S744" s="105"/>
      <c r="T744" s="105"/>
    </row>
    <row r="745" spans="1:20" x14ac:dyDescent="0.25">
      <c r="A745" s="111"/>
      <c r="B745" s="105"/>
      <c r="C745" s="107"/>
      <c r="D745" s="105"/>
      <c r="E745" s="105"/>
      <c r="F745" s="105"/>
      <c r="G745" s="105"/>
      <c r="H745" s="105"/>
      <c r="I745" s="105"/>
      <c r="J745" s="105"/>
      <c r="K745" s="105"/>
      <c r="L745" s="105"/>
      <c r="M745" s="105"/>
      <c r="N745" s="105"/>
      <c r="O745" s="105"/>
      <c r="P745" s="105"/>
      <c r="Q745" s="105"/>
      <c r="R745" s="105"/>
      <c r="S745" s="105"/>
      <c r="T745" s="105"/>
    </row>
    <row r="746" spans="1:20" x14ac:dyDescent="0.25">
      <c r="A746" s="111"/>
      <c r="B746" s="105"/>
      <c r="C746" s="107"/>
      <c r="D746" s="105"/>
      <c r="E746" s="105"/>
      <c r="F746" s="105"/>
      <c r="G746" s="105"/>
      <c r="H746" s="105"/>
      <c r="I746" s="105"/>
      <c r="J746" s="105"/>
      <c r="K746" s="105"/>
      <c r="L746" s="105"/>
      <c r="M746" s="105"/>
      <c r="N746" s="105"/>
      <c r="O746" s="105"/>
      <c r="P746" s="105"/>
      <c r="Q746" s="105"/>
      <c r="R746" s="105"/>
      <c r="S746" s="105"/>
      <c r="T746" s="105"/>
    </row>
    <row r="747" spans="1:20" x14ac:dyDescent="0.25">
      <c r="A747" s="111"/>
      <c r="B747" s="105"/>
      <c r="C747" s="107"/>
      <c r="D747" s="105"/>
      <c r="E747" s="105"/>
      <c r="F747" s="105"/>
      <c r="G747" s="105"/>
      <c r="H747" s="105"/>
      <c r="I747" s="105"/>
      <c r="J747" s="105"/>
      <c r="K747" s="105"/>
      <c r="L747" s="105"/>
      <c r="M747" s="105"/>
      <c r="N747" s="105"/>
      <c r="O747" s="105"/>
      <c r="P747" s="105"/>
      <c r="Q747" s="105"/>
      <c r="R747" s="105"/>
      <c r="S747" s="105"/>
      <c r="T747" s="105"/>
    </row>
    <row r="748" spans="1:20" x14ac:dyDescent="0.25">
      <c r="A748" s="111"/>
      <c r="B748" s="105"/>
      <c r="C748" s="107"/>
      <c r="D748" s="105"/>
      <c r="E748" s="105"/>
      <c r="F748" s="105"/>
      <c r="G748" s="105"/>
      <c r="H748" s="105"/>
      <c r="I748" s="105"/>
      <c r="J748" s="105"/>
      <c r="K748" s="105"/>
      <c r="L748" s="105"/>
      <c r="M748" s="105"/>
      <c r="N748" s="105"/>
      <c r="O748" s="105"/>
      <c r="P748" s="105"/>
      <c r="Q748" s="105"/>
      <c r="R748" s="105"/>
      <c r="S748" s="105"/>
      <c r="T748" s="105"/>
    </row>
    <row r="749" spans="1:20" x14ac:dyDescent="0.25">
      <c r="A749" s="111"/>
      <c r="B749" s="105"/>
      <c r="C749" s="107"/>
      <c r="D749" s="105"/>
      <c r="E749" s="105"/>
      <c r="F749" s="105"/>
      <c r="G749" s="105"/>
      <c r="H749" s="105"/>
      <c r="I749" s="105"/>
      <c r="J749" s="105"/>
      <c r="K749" s="105"/>
      <c r="L749" s="105"/>
      <c r="M749" s="105"/>
      <c r="N749" s="105"/>
      <c r="O749" s="105"/>
      <c r="P749" s="105"/>
      <c r="Q749" s="105"/>
      <c r="R749" s="105"/>
      <c r="S749" s="105"/>
      <c r="T749" s="105"/>
    </row>
    <row r="750" spans="1:20" x14ac:dyDescent="0.25">
      <c r="A750" s="111"/>
      <c r="B750" s="105"/>
      <c r="C750" s="107"/>
      <c r="D750" s="105"/>
      <c r="E750" s="105"/>
      <c r="F750" s="105"/>
      <c r="G750" s="105"/>
      <c r="H750" s="105"/>
      <c r="I750" s="105"/>
      <c r="J750" s="105"/>
      <c r="K750" s="105"/>
      <c r="L750" s="105"/>
      <c r="M750" s="105"/>
      <c r="N750" s="105"/>
      <c r="O750" s="105"/>
      <c r="P750" s="105"/>
      <c r="Q750" s="105"/>
      <c r="R750" s="105"/>
      <c r="S750" s="105"/>
      <c r="T750" s="105"/>
    </row>
    <row r="751" spans="1:20" x14ac:dyDescent="0.25">
      <c r="A751" s="111"/>
      <c r="B751" s="105"/>
      <c r="C751" s="107"/>
      <c r="D751" s="105"/>
      <c r="E751" s="105"/>
      <c r="F751" s="105"/>
      <c r="G751" s="105"/>
      <c r="H751" s="105"/>
      <c r="I751" s="105"/>
      <c r="J751" s="105"/>
      <c r="K751" s="105"/>
      <c r="L751" s="105"/>
      <c r="M751" s="105"/>
      <c r="N751" s="105"/>
      <c r="O751" s="105"/>
      <c r="P751" s="105"/>
      <c r="Q751" s="105"/>
      <c r="R751" s="105"/>
      <c r="S751" s="105"/>
      <c r="T751" s="105"/>
    </row>
    <row r="752" spans="1:20" x14ac:dyDescent="0.25">
      <c r="A752" s="111"/>
      <c r="B752" s="105"/>
      <c r="C752" s="107"/>
      <c r="D752" s="105"/>
      <c r="E752" s="105"/>
      <c r="F752" s="105"/>
      <c r="G752" s="105"/>
      <c r="H752" s="105"/>
      <c r="I752" s="105"/>
      <c r="J752" s="105"/>
      <c r="K752" s="105"/>
      <c r="L752" s="105"/>
      <c r="M752" s="105"/>
      <c r="N752" s="105"/>
      <c r="O752" s="105"/>
      <c r="P752" s="105"/>
      <c r="Q752" s="105"/>
      <c r="R752" s="105"/>
      <c r="S752" s="105"/>
      <c r="T752" s="105"/>
    </row>
    <row r="753" spans="1:20" x14ac:dyDescent="0.25">
      <c r="A753" s="111"/>
      <c r="B753" s="105"/>
      <c r="C753" s="107"/>
      <c r="D753" s="105"/>
      <c r="E753" s="105"/>
      <c r="F753" s="105"/>
      <c r="G753" s="105"/>
      <c r="H753" s="105"/>
      <c r="I753" s="105"/>
      <c r="J753" s="105"/>
      <c r="K753" s="105"/>
      <c r="L753" s="105"/>
      <c r="M753" s="105"/>
      <c r="N753" s="105"/>
      <c r="O753" s="105"/>
      <c r="P753" s="105"/>
      <c r="Q753" s="105"/>
      <c r="R753" s="105"/>
      <c r="S753" s="105"/>
      <c r="T753" s="105"/>
    </row>
    <row r="754" spans="1:20" x14ac:dyDescent="0.25">
      <c r="A754" s="111"/>
      <c r="B754" s="105"/>
      <c r="C754" s="107"/>
      <c r="D754" s="105"/>
      <c r="E754" s="105"/>
      <c r="F754" s="105"/>
      <c r="G754" s="105"/>
      <c r="H754" s="105"/>
      <c r="I754" s="105"/>
      <c r="J754" s="105"/>
      <c r="K754" s="105"/>
      <c r="L754" s="105"/>
      <c r="M754" s="105"/>
      <c r="N754" s="105"/>
      <c r="O754" s="105"/>
      <c r="P754" s="105"/>
      <c r="Q754" s="105"/>
      <c r="R754" s="105"/>
      <c r="S754" s="105"/>
      <c r="T754" s="105"/>
    </row>
    <row r="755" spans="1:20" x14ac:dyDescent="0.25">
      <c r="A755" s="111"/>
      <c r="B755" s="105"/>
      <c r="C755" s="107"/>
      <c r="D755" s="105"/>
      <c r="E755" s="105"/>
      <c r="F755" s="105"/>
      <c r="G755" s="105"/>
      <c r="H755" s="105"/>
      <c r="I755" s="105"/>
      <c r="J755" s="105"/>
      <c r="K755" s="105"/>
      <c r="L755" s="105"/>
      <c r="M755" s="105"/>
      <c r="N755" s="105"/>
      <c r="O755" s="105"/>
      <c r="P755" s="105"/>
      <c r="Q755" s="105"/>
      <c r="R755" s="105"/>
      <c r="S755" s="105"/>
      <c r="T755" s="105"/>
    </row>
    <row r="756" spans="1:20" x14ac:dyDescent="0.25">
      <c r="A756" s="111"/>
      <c r="B756" s="105"/>
      <c r="C756" s="107"/>
      <c r="D756" s="105"/>
      <c r="E756" s="105"/>
      <c r="F756" s="105"/>
      <c r="G756" s="105"/>
      <c r="H756" s="105"/>
      <c r="I756" s="105"/>
      <c r="J756" s="105"/>
      <c r="K756" s="105"/>
      <c r="L756" s="105"/>
      <c r="M756" s="105"/>
      <c r="N756" s="105"/>
      <c r="O756" s="105"/>
      <c r="P756" s="105"/>
      <c r="Q756" s="105"/>
      <c r="R756" s="105"/>
      <c r="S756" s="105"/>
      <c r="T756" s="105"/>
    </row>
    <row r="757" spans="1:20" x14ac:dyDescent="0.25">
      <c r="A757" s="111"/>
      <c r="B757" s="105"/>
      <c r="C757" s="107"/>
      <c r="D757" s="105"/>
      <c r="E757" s="105"/>
      <c r="F757" s="105"/>
      <c r="G757" s="105"/>
      <c r="H757" s="105"/>
      <c r="I757" s="105"/>
      <c r="J757" s="105"/>
      <c r="K757" s="105"/>
      <c r="L757" s="105"/>
      <c r="M757" s="105"/>
      <c r="N757" s="105"/>
      <c r="O757" s="105"/>
      <c r="P757" s="105"/>
      <c r="Q757" s="105"/>
      <c r="R757" s="105"/>
      <c r="S757" s="105"/>
      <c r="T757" s="105"/>
    </row>
    <row r="758" spans="1:20" x14ac:dyDescent="0.25">
      <c r="A758" s="111"/>
      <c r="B758" s="105"/>
      <c r="C758" s="107"/>
      <c r="D758" s="105"/>
      <c r="E758" s="105"/>
      <c r="F758" s="105"/>
      <c r="G758" s="105"/>
      <c r="H758" s="105"/>
      <c r="I758" s="105"/>
      <c r="J758" s="105"/>
      <c r="K758" s="105"/>
      <c r="L758" s="105"/>
      <c r="M758" s="105"/>
      <c r="N758" s="105"/>
      <c r="O758" s="105"/>
      <c r="P758" s="105"/>
      <c r="Q758" s="105"/>
      <c r="R758" s="105"/>
      <c r="S758" s="105"/>
      <c r="T758" s="105"/>
    </row>
    <row r="759" spans="1:20" x14ac:dyDescent="0.25">
      <c r="A759" s="111"/>
      <c r="B759" s="105"/>
      <c r="C759" s="107"/>
      <c r="D759" s="105"/>
      <c r="E759" s="105"/>
      <c r="F759" s="105"/>
      <c r="G759" s="105"/>
      <c r="H759" s="105"/>
      <c r="I759" s="105"/>
      <c r="J759" s="105"/>
      <c r="K759" s="105"/>
      <c r="L759" s="105"/>
      <c r="M759" s="105"/>
      <c r="N759" s="105"/>
      <c r="O759" s="105"/>
      <c r="P759" s="105"/>
      <c r="Q759" s="105"/>
      <c r="R759" s="105"/>
      <c r="S759" s="105"/>
      <c r="T759" s="105"/>
    </row>
    <row r="760" spans="1:20" x14ac:dyDescent="0.25">
      <c r="A760" s="111"/>
      <c r="B760" s="105"/>
      <c r="C760" s="107"/>
      <c r="D760" s="105"/>
      <c r="E760" s="105"/>
      <c r="F760" s="105"/>
      <c r="G760" s="105"/>
      <c r="H760" s="105"/>
      <c r="I760" s="105"/>
      <c r="J760" s="105"/>
      <c r="K760" s="105"/>
      <c r="L760" s="105"/>
      <c r="M760" s="105"/>
      <c r="N760" s="105"/>
      <c r="O760" s="105"/>
      <c r="P760" s="105"/>
      <c r="Q760" s="105"/>
      <c r="R760" s="105"/>
      <c r="S760" s="105"/>
      <c r="T760" s="105"/>
    </row>
    <row r="761" spans="1:20" x14ac:dyDescent="0.25">
      <c r="A761" s="111"/>
      <c r="B761" s="105"/>
      <c r="C761" s="107"/>
      <c r="D761" s="105"/>
      <c r="E761" s="105"/>
      <c r="F761" s="105"/>
      <c r="G761" s="105"/>
      <c r="H761" s="105"/>
      <c r="I761" s="105"/>
      <c r="J761" s="105"/>
      <c r="K761" s="105"/>
      <c r="L761" s="105"/>
      <c r="M761" s="105"/>
      <c r="N761" s="105"/>
      <c r="O761" s="105"/>
      <c r="P761" s="105"/>
      <c r="Q761" s="105"/>
      <c r="R761" s="105"/>
      <c r="S761" s="105"/>
      <c r="T761" s="105"/>
    </row>
    <row r="762" spans="1:20" x14ac:dyDescent="0.25">
      <c r="A762" s="111"/>
      <c r="B762" s="105"/>
      <c r="C762" s="107"/>
      <c r="D762" s="105"/>
      <c r="E762" s="105"/>
      <c r="F762" s="105"/>
      <c r="G762" s="105"/>
      <c r="H762" s="105"/>
      <c r="I762" s="105"/>
      <c r="J762" s="105"/>
      <c r="K762" s="105"/>
      <c r="L762" s="105"/>
      <c r="M762" s="105"/>
      <c r="N762" s="105"/>
      <c r="O762" s="105"/>
      <c r="P762" s="105"/>
      <c r="Q762" s="105"/>
      <c r="R762" s="105"/>
      <c r="S762" s="105"/>
      <c r="T762" s="105"/>
    </row>
    <row r="763" spans="1:20" x14ac:dyDescent="0.25">
      <c r="A763" s="111"/>
      <c r="B763" s="105"/>
      <c r="C763" s="107"/>
      <c r="D763" s="105"/>
      <c r="E763" s="105"/>
      <c r="F763" s="105"/>
      <c r="G763" s="105"/>
      <c r="H763" s="105"/>
      <c r="I763" s="105"/>
      <c r="J763" s="105"/>
      <c r="K763" s="105"/>
      <c r="L763" s="105"/>
      <c r="M763" s="105"/>
      <c r="N763" s="105"/>
      <c r="O763" s="105"/>
      <c r="P763" s="105"/>
      <c r="Q763" s="105"/>
      <c r="R763" s="105"/>
      <c r="S763" s="105"/>
      <c r="T763" s="105"/>
    </row>
    <row r="764" spans="1:20" x14ac:dyDescent="0.25">
      <c r="A764" s="111"/>
      <c r="B764" s="105"/>
      <c r="C764" s="107"/>
      <c r="D764" s="105"/>
      <c r="E764" s="105"/>
      <c r="F764" s="105"/>
      <c r="G764" s="105"/>
      <c r="H764" s="105"/>
      <c r="I764" s="105"/>
      <c r="J764" s="105"/>
      <c r="K764" s="105"/>
      <c r="L764" s="105"/>
      <c r="M764" s="105"/>
      <c r="N764" s="105"/>
      <c r="O764" s="105"/>
      <c r="P764" s="105"/>
      <c r="Q764" s="105"/>
      <c r="R764" s="105"/>
      <c r="S764" s="105"/>
      <c r="T764" s="105"/>
    </row>
    <row r="765" spans="1:20" x14ac:dyDescent="0.25">
      <c r="A765" s="111"/>
      <c r="B765" s="105"/>
      <c r="C765" s="107"/>
      <c r="D765" s="105"/>
      <c r="E765" s="105"/>
      <c r="F765" s="105"/>
      <c r="G765" s="105"/>
      <c r="H765" s="105"/>
      <c r="I765" s="105"/>
      <c r="J765" s="105"/>
      <c r="K765" s="105"/>
      <c r="L765" s="105"/>
      <c r="M765" s="105"/>
      <c r="N765" s="105"/>
      <c r="O765" s="105"/>
      <c r="P765" s="105"/>
      <c r="Q765" s="105"/>
      <c r="R765" s="105"/>
      <c r="S765" s="105"/>
      <c r="T765" s="105"/>
    </row>
    <row r="766" spans="1:20" x14ac:dyDescent="0.25">
      <c r="A766" s="111"/>
      <c r="B766" s="105"/>
      <c r="C766" s="107"/>
      <c r="D766" s="105"/>
      <c r="E766" s="105"/>
      <c r="F766" s="105"/>
      <c r="G766" s="105"/>
      <c r="H766" s="105"/>
      <c r="I766" s="105"/>
      <c r="J766" s="105"/>
      <c r="K766" s="105"/>
      <c r="L766" s="105"/>
      <c r="M766" s="105"/>
      <c r="N766" s="105"/>
      <c r="O766" s="105"/>
      <c r="P766" s="105"/>
      <c r="Q766" s="105"/>
      <c r="R766" s="105"/>
      <c r="S766" s="105"/>
      <c r="T766" s="105"/>
    </row>
    <row r="767" spans="1:20" x14ac:dyDescent="0.25">
      <c r="A767" s="111"/>
      <c r="B767" s="105"/>
      <c r="C767" s="107"/>
      <c r="D767" s="105"/>
      <c r="E767" s="105"/>
      <c r="F767" s="105"/>
      <c r="G767" s="105"/>
      <c r="H767" s="105"/>
      <c r="I767" s="105"/>
      <c r="J767" s="105"/>
      <c r="K767" s="105"/>
      <c r="L767" s="105"/>
      <c r="M767" s="105"/>
      <c r="N767" s="105"/>
      <c r="O767" s="105"/>
      <c r="P767" s="105"/>
      <c r="Q767" s="105"/>
      <c r="R767" s="105"/>
      <c r="S767" s="105"/>
      <c r="T767" s="105"/>
    </row>
    <row r="768" spans="1:20" x14ac:dyDescent="0.25">
      <c r="A768" s="111"/>
      <c r="B768" s="105"/>
      <c r="C768" s="107"/>
      <c r="D768" s="105"/>
      <c r="E768" s="105"/>
      <c r="F768" s="105"/>
      <c r="G768" s="105"/>
      <c r="H768" s="105"/>
      <c r="I768" s="105"/>
      <c r="J768" s="105"/>
      <c r="K768" s="105"/>
      <c r="L768" s="105"/>
      <c r="M768" s="105"/>
      <c r="N768" s="105"/>
      <c r="O768" s="105"/>
      <c r="P768" s="105"/>
      <c r="Q768" s="105"/>
      <c r="R768" s="105"/>
      <c r="S768" s="105"/>
      <c r="T768" s="105"/>
    </row>
    <row r="769" spans="1:20" x14ac:dyDescent="0.25">
      <c r="A769" s="111"/>
      <c r="B769" s="105"/>
      <c r="C769" s="107"/>
      <c r="D769" s="105"/>
      <c r="E769" s="105"/>
      <c r="F769" s="105"/>
      <c r="G769" s="105"/>
      <c r="H769" s="105"/>
      <c r="I769" s="105"/>
      <c r="J769" s="105"/>
      <c r="K769" s="105"/>
      <c r="L769" s="105"/>
      <c r="M769" s="105"/>
      <c r="N769" s="105"/>
      <c r="O769" s="105"/>
      <c r="P769" s="105"/>
      <c r="Q769" s="105"/>
      <c r="R769" s="105"/>
      <c r="S769" s="105"/>
      <c r="T769" s="105"/>
    </row>
    <row r="770" spans="1:20" x14ac:dyDescent="0.25">
      <c r="A770" s="111"/>
      <c r="B770" s="105"/>
      <c r="C770" s="107"/>
      <c r="D770" s="105"/>
      <c r="E770" s="105"/>
      <c r="F770" s="105"/>
      <c r="G770" s="105"/>
      <c r="H770" s="105"/>
      <c r="I770" s="105"/>
      <c r="J770" s="105"/>
      <c r="K770" s="105"/>
      <c r="L770" s="105"/>
      <c r="M770" s="105"/>
      <c r="N770" s="105"/>
      <c r="O770" s="105"/>
      <c r="P770" s="105"/>
      <c r="Q770" s="105"/>
      <c r="R770" s="105"/>
      <c r="S770" s="105"/>
      <c r="T770" s="105"/>
    </row>
    <row r="771" spans="1:20" x14ac:dyDescent="0.25">
      <c r="A771" s="111"/>
      <c r="B771" s="105"/>
      <c r="C771" s="107"/>
      <c r="D771" s="105"/>
      <c r="E771" s="105"/>
      <c r="F771" s="105"/>
      <c r="G771" s="105"/>
      <c r="H771" s="105"/>
      <c r="I771" s="105"/>
      <c r="J771" s="105"/>
      <c r="K771" s="105"/>
      <c r="L771" s="105"/>
      <c r="M771" s="105"/>
      <c r="N771" s="105"/>
      <c r="O771" s="105"/>
      <c r="P771" s="105"/>
      <c r="Q771" s="105"/>
      <c r="R771" s="105"/>
      <c r="S771" s="105"/>
      <c r="T771" s="105"/>
    </row>
    <row r="772" spans="1:20" x14ac:dyDescent="0.25">
      <c r="A772" s="111"/>
      <c r="B772" s="105"/>
      <c r="C772" s="107"/>
      <c r="D772" s="105"/>
      <c r="E772" s="105"/>
      <c r="F772" s="105"/>
      <c r="G772" s="105"/>
      <c r="H772" s="105"/>
      <c r="I772" s="105"/>
      <c r="J772" s="105"/>
      <c r="K772" s="105"/>
      <c r="L772" s="105"/>
      <c r="M772" s="105"/>
      <c r="N772" s="105"/>
      <c r="O772" s="105"/>
      <c r="P772" s="105"/>
      <c r="Q772" s="105"/>
      <c r="R772" s="105"/>
      <c r="S772" s="105"/>
      <c r="T772" s="105"/>
    </row>
    <row r="773" spans="1:20" x14ac:dyDescent="0.25">
      <c r="A773" s="111"/>
      <c r="B773" s="105"/>
      <c r="C773" s="107"/>
      <c r="D773" s="105"/>
      <c r="E773" s="105"/>
      <c r="F773" s="105"/>
      <c r="G773" s="105"/>
      <c r="H773" s="105"/>
      <c r="I773" s="105"/>
      <c r="J773" s="105"/>
      <c r="K773" s="105"/>
      <c r="L773" s="105"/>
      <c r="M773" s="105"/>
      <c r="N773" s="105"/>
      <c r="O773" s="105"/>
      <c r="P773" s="105"/>
      <c r="Q773" s="105"/>
      <c r="R773" s="105"/>
      <c r="S773" s="105"/>
      <c r="T773" s="105"/>
    </row>
    <row r="774" spans="1:20" x14ac:dyDescent="0.25">
      <c r="A774" s="111"/>
      <c r="B774" s="105"/>
      <c r="C774" s="107"/>
      <c r="D774" s="105"/>
      <c r="E774" s="105"/>
      <c r="F774" s="105"/>
      <c r="G774" s="105"/>
      <c r="H774" s="105"/>
      <c r="I774" s="105"/>
      <c r="J774" s="105"/>
      <c r="K774" s="105"/>
      <c r="L774" s="105"/>
      <c r="M774" s="105"/>
      <c r="N774" s="105"/>
      <c r="O774" s="105"/>
      <c r="P774" s="105"/>
      <c r="Q774" s="105"/>
      <c r="R774" s="105"/>
      <c r="S774" s="105"/>
      <c r="T774" s="105"/>
    </row>
    <row r="775" spans="1:20" x14ac:dyDescent="0.25">
      <c r="A775" s="111"/>
      <c r="B775" s="105"/>
      <c r="C775" s="107"/>
      <c r="D775" s="105"/>
      <c r="E775" s="105"/>
      <c r="F775" s="105"/>
      <c r="G775" s="105"/>
      <c r="H775" s="105"/>
      <c r="I775" s="105"/>
      <c r="J775" s="105"/>
      <c r="K775" s="105"/>
      <c r="L775" s="105"/>
      <c r="M775" s="105"/>
      <c r="N775" s="105"/>
      <c r="O775" s="105"/>
      <c r="P775" s="105"/>
      <c r="Q775" s="105"/>
      <c r="R775" s="105"/>
      <c r="S775" s="105"/>
      <c r="T775" s="105"/>
    </row>
    <row r="776" spans="1:20" x14ac:dyDescent="0.25">
      <c r="A776" s="111"/>
      <c r="B776" s="105"/>
      <c r="C776" s="107"/>
      <c r="D776" s="105"/>
      <c r="E776" s="105"/>
      <c r="F776" s="105"/>
      <c r="G776" s="105"/>
      <c r="H776" s="105"/>
      <c r="I776" s="105"/>
      <c r="J776" s="105"/>
      <c r="K776" s="105"/>
      <c r="L776" s="105"/>
      <c r="M776" s="105"/>
      <c r="N776" s="105"/>
      <c r="O776" s="105"/>
      <c r="P776" s="105"/>
      <c r="Q776" s="105"/>
      <c r="R776" s="105"/>
      <c r="S776" s="105"/>
      <c r="T776" s="105"/>
    </row>
    <row r="777" spans="1:20" x14ac:dyDescent="0.25">
      <c r="A777" s="111"/>
      <c r="B777" s="105"/>
      <c r="C777" s="107"/>
      <c r="D777" s="105"/>
      <c r="E777" s="105"/>
      <c r="F777" s="105"/>
      <c r="G777" s="105"/>
      <c r="H777" s="105"/>
      <c r="I777" s="105"/>
      <c r="J777" s="105"/>
      <c r="K777" s="105"/>
      <c r="L777" s="105"/>
      <c r="M777" s="105"/>
      <c r="N777" s="105"/>
      <c r="O777" s="105"/>
      <c r="P777" s="105"/>
      <c r="Q777" s="105"/>
      <c r="R777" s="105"/>
      <c r="S777" s="105"/>
      <c r="T777" s="105"/>
    </row>
    <row r="778" spans="1:20" x14ac:dyDescent="0.25">
      <c r="A778" s="111"/>
      <c r="B778" s="105"/>
      <c r="C778" s="107"/>
      <c r="D778" s="105"/>
      <c r="E778" s="105"/>
      <c r="F778" s="105"/>
      <c r="G778" s="105"/>
      <c r="H778" s="105"/>
      <c r="I778" s="105"/>
      <c r="J778" s="105"/>
      <c r="K778" s="105"/>
      <c r="L778" s="105"/>
      <c r="M778" s="105"/>
      <c r="N778" s="105"/>
      <c r="O778" s="105"/>
      <c r="P778" s="105"/>
      <c r="Q778" s="105"/>
      <c r="R778" s="105"/>
      <c r="S778" s="105"/>
      <c r="T778" s="105"/>
    </row>
    <row r="779" spans="1:20" x14ac:dyDescent="0.25">
      <c r="A779" s="111"/>
      <c r="B779" s="105"/>
      <c r="C779" s="107"/>
      <c r="D779" s="105"/>
      <c r="E779" s="105"/>
      <c r="F779" s="105"/>
      <c r="G779" s="105"/>
      <c r="H779" s="105"/>
      <c r="I779" s="105"/>
      <c r="J779" s="105"/>
      <c r="K779" s="105"/>
      <c r="L779" s="105"/>
      <c r="M779" s="105"/>
      <c r="N779" s="105"/>
      <c r="O779" s="105"/>
      <c r="P779" s="105"/>
      <c r="Q779" s="105"/>
      <c r="R779" s="105"/>
      <c r="S779" s="105"/>
      <c r="T779" s="105"/>
    </row>
    <row r="780" spans="1:20" x14ac:dyDescent="0.25">
      <c r="A780" s="111"/>
      <c r="B780" s="105"/>
      <c r="C780" s="107"/>
      <c r="D780" s="105"/>
      <c r="E780" s="105"/>
      <c r="F780" s="105"/>
      <c r="G780" s="105"/>
      <c r="H780" s="105"/>
      <c r="I780" s="105"/>
      <c r="J780" s="105"/>
      <c r="K780" s="105"/>
      <c r="L780" s="105"/>
      <c r="M780" s="105"/>
      <c r="N780" s="105"/>
      <c r="O780" s="105"/>
      <c r="P780" s="105"/>
      <c r="Q780" s="105"/>
      <c r="R780" s="105"/>
      <c r="S780" s="105"/>
      <c r="T780" s="105"/>
    </row>
    <row r="781" spans="1:20" x14ac:dyDescent="0.25">
      <c r="A781" s="111"/>
      <c r="B781" s="105"/>
      <c r="C781" s="107"/>
      <c r="D781" s="105"/>
      <c r="E781" s="105"/>
      <c r="F781" s="105"/>
      <c r="G781" s="105"/>
      <c r="H781" s="105"/>
      <c r="I781" s="105"/>
      <c r="J781" s="105"/>
      <c r="K781" s="105"/>
      <c r="L781" s="105"/>
      <c r="M781" s="105"/>
      <c r="N781" s="105"/>
      <c r="O781" s="105"/>
      <c r="P781" s="105"/>
      <c r="Q781" s="105"/>
      <c r="R781" s="105"/>
      <c r="S781" s="105"/>
      <c r="T781" s="105"/>
    </row>
    <row r="782" spans="1:20" x14ac:dyDescent="0.25">
      <c r="A782" s="111"/>
      <c r="B782" s="105"/>
      <c r="C782" s="107"/>
      <c r="D782" s="105"/>
      <c r="E782" s="105"/>
      <c r="F782" s="105"/>
      <c r="G782" s="105"/>
      <c r="H782" s="105"/>
      <c r="I782" s="105"/>
      <c r="J782" s="105"/>
      <c r="K782" s="105"/>
      <c r="L782" s="105"/>
      <c r="M782" s="105"/>
      <c r="N782" s="105"/>
      <c r="O782" s="105"/>
      <c r="P782" s="105"/>
      <c r="Q782" s="105"/>
      <c r="R782" s="105"/>
      <c r="S782" s="105"/>
      <c r="T782" s="105"/>
    </row>
    <row r="783" spans="1:20" x14ac:dyDescent="0.25">
      <c r="A783" s="111"/>
      <c r="B783" s="105"/>
      <c r="C783" s="107"/>
      <c r="D783" s="105"/>
      <c r="E783" s="105"/>
      <c r="F783" s="105"/>
      <c r="G783" s="105"/>
      <c r="H783" s="105"/>
      <c r="I783" s="105"/>
      <c r="J783" s="105"/>
      <c r="K783" s="105"/>
      <c r="L783" s="105"/>
      <c r="M783" s="105"/>
      <c r="N783" s="105"/>
      <c r="O783" s="105"/>
      <c r="P783" s="105"/>
      <c r="Q783" s="105"/>
      <c r="R783" s="105"/>
      <c r="S783" s="105"/>
      <c r="T783" s="105"/>
    </row>
    <row r="784" spans="1:20" x14ac:dyDescent="0.25">
      <c r="A784" s="111"/>
      <c r="B784" s="105"/>
      <c r="C784" s="107"/>
      <c r="D784" s="105"/>
      <c r="E784" s="105"/>
      <c r="F784" s="105"/>
      <c r="G784" s="105"/>
      <c r="H784" s="105"/>
      <c r="I784" s="105"/>
      <c r="J784" s="105"/>
      <c r="K784" s="105"/>
      <c r="L784" s="105"/>
      <c r="M784" s="105"/>
      <c r="N784" s="105"/>
      <c r="O784" s="105"/>
      <c r="P784" s="105"/>
      <c r="Q784" s="105"/>
      <c r="R784" s="105"/>
      <c r="S784" s="105"/>
      <c r="T784" s="105"/>
    </row>
    <row r="785" spans="1:20" x14ac:dyDescent="0.25">
      <c r="A785" s="111"/>
      <c r="B785" s="105"/>
      <c r="C785" s="107"/>
      <c r="D785" s="105"/>
      <c r="E785" s="105"/>
      <c r="F785" s="105"/>
      <c r="G785" s="105"/>
      <c r="H785" s="105"/>
      <c r="I785" s="105"/>
      <c r="J785" s="105"/>
      <c r="K785" s="105"/>
      <c r="L785" s="105"/>
      <c r="M785" s="105"/>
      <c r="N785" s="105"/>
      <c r="O785" s="105"/>
      <c r="P785" s="105"/>
      <c r="Q785" s="105"/>
      <c r="R785" s="105"/>
      <c r="S785" s="105"/>
      <c r="T785" s="105"/>
    </row>
    <row r="786" spans="1:20" x14ac:dyDescent="0.25">
      <c r="A786" s="111"/>
      <c r="B786" s="105"/>
      <c r="C786" s="107"/>
      <c r="D786" s="105"/>
      <c r="E786" s="105"/>
      <c r="F786" s="105"/>
      <c r="G786" s="105"/>
      <c r="H786" s="105"/>
      <c r="I786" s="105"/>
      <c r="J786" s="105"/>
      <c r="K786" s="105"/>
      <c r="L786" s="105"/>
      <c r="M786" s="105"/>
      <c r="N786" s="105"/>
      <c r="O786" s="105"/>
      <c r="P786" s="105"/>
      <c r="Q786" s="105"/>
      <c r="R786" s="105"/>
      <c r="S786" s="105"/>
      <c r="T786" s="105"/>
    </row>
    <row r="787" spans="1:20" x14ac:dyDescent="0.25">
      <c r="A787" s="111"/>
      <c r="B787" s="105"/>
      <c r="C787" s="107"/>
      <c r="D787" s="105"/>
      <c r="E787" s="105"/>
      <c r="F787" s="105"/>
      <c r="G787" s="105"/>
      <c r="H787" s="105"/>
      <c r="I787" s="105"/>
      <c r="J787" s="105"/>
      <c r="K787" s="105"/>
      <c r="L787" s="105"/>
      <c r="M787" s="105"/>
      <c r="N787" s="105"/>
      <c r="O787" s="105"/>
      <c r="P787" s="105"/>
      <c r="Q787" s="105"/>
      <c r="R787" s="105"/>
      <c r="S787" s="105"/>
      <c r="T787" s="105"/>
    </row>
    <row r="788" spans="1:20" x14ac:dyDescent="0.25">
      <c r="A788" s="111"/>
      <c r="B788" s="105"/>
      <c r="C788" s="107"/>
      <c r="D788" s="105"/>
      <c r="E788" s="105"/>
      <c r="F788" s="105"/>
      <c r="G788" s="105"/>
      <c r="H788" s="105"/>
      <c r="I788" s="105"/>
      <c r="J788" s="105"/>
      <c r="K788" s="105"/>
      <c r="L788" s="105"/>
      <c r="M788" s="105"/>
      <c r="N788" s="105"/>
      <c r="O788" s="105"/>
      <c r="P788" s="105"/>
      <c r="Q788" s="105"/>
      <c r="R788" s="105"/>
      <c r="S788" s="105"/>
      <c r="T788" s="105"/>
    </row>
    <row r="789" spans="1:20" x14ac:dyDescent="0.25">
      <c r="A789" s="111"/>
      <c r="B789" s="105"/>
      <c r="C789" s="107"/>
      <c r="D789" s="105"/>
      <c r="E789" s="105"/>
      <c r="F789" s="105"/>
      <c r="G789" s="105"/>
      <c r="H789" s="105"/>
      <c r="I789" s="105"/>
      <c r="J789" s="105"/>
      <c r="K789" s="105"/>
      <c r="L789" s="105"/>
      <c r="M789" s="105"/>
      <c r="N789" s="105"/>
      <c r="O789" s="105"/>
      <c r="P789" s="105"/>
      <c r="Q789" s="105"/>
      <c r="R789" s="105"/>
      <c r="S789" s="105"/>
      <c r="T789" s="105"/>
    </row>
    <row r="790" spans="1:20" x14ac:dyDescent="0.25">
      <c r="A790" s="111"/>
      <c r="B790" s="105"/>
      <c r="C790" s="107"/>
      <c r="D790" s="105"/>
      <c r="E790" s="105"/>
      <c r="F790" s="105"/>
      <c r="G790" s="105"/>
      <c r="H790" s="105"/>
      <c r="I790" s="105"/>
      <c r="J790" s="105"/>
      <c r="K790" s="105"/>
      <c r="L790" s="105"/>
      <c r="M790" s="105"/>
      <c r="N790" s="105"/>
      <c r="O790" s="105"/>
      <c r="P790" s="105"/>
      <c r="Q790" s="105"/>
      <c r="R790" s="105"/>
      <c r="S790" s="105"/>
      <c r="T790" s="105"/>
    </row>
    <row r="791" spans="1:20" x14ac:dyDescent="0.25">
      <c r="A791" s="111"/>
      <c r="B791" s="105"/>
      <c r="C791" s="107"/>
      <c r="D791" s="105"/>
      <c r="E791" s="105"/>
      <c r="F791" s="105"/>
      <c r="G791" s="105"/>
      <c r="H791" s="105"/>
      <c r="I791" s="105"/>
      <c r="J791" s="105"/>
      <c r="K791" s="105"/>
      <c r="L791" s="105"/>
      <c r="M791" s="105"/>
      <c r="N791" s="105"/>
      <c r="O791" s="105"/>
      <c r="P791" s="105"/>
      <c r="Q791" s="105"/>
      <c r="R791" s="105"/>
      <c r="S791" s="105"/>
      <c r="T791" s="105"/>
    </row>
    <row r="792" spans="1:20" x14ac:dyDescent="0.25">
      <c r="A792" s="111"/>
      <c r="B792" s="105"/>
      <c r="C792" s="107"/>
      <c r="D792" s="105"/>
      <c r="E792" s="105"/>
      <c r="F792" s="105"/>
      <c r="G792" s="105"/>
      <c r="H792" s="105"/>
      <c r="I792" s="105"/>
      <c r="J792" s="105"/>
      <c r="K792" s="105"/>
      <c r="L792" s="105"/>
      <c r="M792" s="105"/>
      <c r="N792" s="105"/>
      <c r="O792" s="105"/>
      <c r="P792" s="105"/>
      <c r="Q792" s="105"/>
      <c r="R792" s="105"/>
      <c r="S792" s="105"/>
      <c r="T792" s="105"/>
    </row>
    <row r="793" spans="1:20" x14ac:dyDescent="0.25">
      <c r="A793" s="111"/>
      <c r="B793" s="105"/>
      <c r="C793" s="107"/>
      <c r="D793" s="105"/>
      <c r="E793" s="105"/>
      <c r="F793" s="105"/>
      <c r="G793" s="105"/>
      <c r="H793" s="105"/>
      <c r="I793" s="105"/>
      <c r="J793" s="105"/>
      <c r="K793" s="105"/>
      <c r="L793" s="105"/>
      <c r="M793" s="105"/>
      <c r="N793" s="105"/>
      <c r="O793" s="105"/>
      <c r="P793" s="105"/>
      <c r="Q793" s="105"/>
      <c r="R793" s="105"/>
      <c r="S793" s="105"/>
      <c r="T793" s="105"/>
    </row>
    <row r="794" spans="1:20" x14ac:dyDescent="0.25">
      <c r="A794" s="111"/>
      <c r="B794" s="105"/>
      <c r="C794" s="107"/>
      <c r="D794" s="105"/>
      <c r="E794" s="105"/>
      <c r="F794" s="105"/>
      <c r="G794" s="105"/>
      <c r="H794" s="105"/>
      <c r="I794" s="105"/>
      <c r="J794" s="105"/>
      <c r="K794" s="105"/>
      <c r="L794" s="105"/>
      <c r="M794" s="105"/>
      <c r="N794" s="105"/>
      <c r="O794" s="105"/>
      <c r="P794" s="105"/>
      <c r="Q794" s="105"/>
      <c r="R794" s="105"/>
      <c r="S794" s="105"/>
      <c r="T794" s="105"/>
    </row>
    <row r="795" spans="1:20" x14ac:dyDescent="0.25">
      <c r="A795" s="111"/>
      <c r="B795" s="105"/>
      <c r="C795" s="107"/>
      <c r="D795" s="105"/>
      <c r="E795" s="105"/>
      <c r="F795" s="105"/>
      <c r="G795" s="105"/>
      <c r="H795" s="105"/>
      <c r="I795" s="105"/>
      <c r="J795" s="105"/>
      <c r="K795" s="105"/>
      <c r="L795" s="105"/>
      <c r="M795" s="105"/>
      <c r="N795" s="105"/>
      <c r="O795" s="105"/>
      <c r="P795" s="105"/>
      <c r="Q795" s="105"/>
      <c r="R795" s="105"/>
      <c r="S795" s="105"/>
      <c r="T795" s="105"/>
    </row>
    <row r="796" spans="1:20" x14ac:dyDescent="0.25">
      <c r="A796" s="111"/>
      <c r="B796" s="105"/>
      <c r="C796" s="107"/>
      <c r="D796" s="105"/>
      <c r="E796" s="105"/>
      <c r="F796" s="105"/>
      <c r="G796" s="105"/>
      <c r="H796" s="105"/>
      <c r="I796" s="105"/>
      <c r="J796" s="105"/>
      <c r="K796" s="105"/>
      <c r="L796" s="105"/>
      <c r="M796" s="105"/>
      <c r="N796" s="105"/>
      <c r="O796" s="105"/>
      <c r="P796" s="105"/>
      <c r="Q796" s="105"/>
      <c r="R796" s="105"/>
      <c r="S796" s="105"/>
      <c r="T796" s="105"/>
    </row>
    <row r="797" spans="1:20" x14ac:dyDescent="0.25">
      <c r="A797" s="111"/>
      <c r="B797" s="105"/>
      <c r="C797" s="107"/>
      <c r="D797" s="105"/>
      <c r="E797" s="105"/>
      <c r="F797" s="105"/>
      <c r="G797" s="105"/>
      <c r="H797" s="105"/>
      <c r="I797" s="105"/>
      <c r="J797" s="105"/>
      <c r="K797" s="105"/>
      <c r="L797" s="105"/>
      <c r="M797" s="105"/>
      <c r="N797" s="105"/>
      <c r="O797" s="105"/>
      <c r="P797" s="105"/>
      <c r="Q797" s="105"/>
      <c r="R797" s="105"/>
      <c r="S797" s="105"/>
      <c r="T797" s="105"/>
    </row>
    <row r="798" spans="1:20" x14ac:dyDescent="0.25">
      <c r="A798" s="111"/>
      <c r="B798" s="105"/>
      <c r="C798" s="107"/>
      <c r="D798" s="105"/>
      <c r="E798" s="105"/>
      <c r="F798" s="105"/>
      <c r="G798" s="105"/>
      <c r="H798" s="105"/>
      <c r="I798" s="105"/>
      <c r="J798" s="105"/>
      <c r="K798" s="105"/>
      <c r="L798" s="105"/>
      <c r="M798" s="105"/>
      <c r="N798" s="105"/>
      <c r="O798" s="105"/>
      <c r="P798" s="105"/>
      <c r="Q798" s="105"/>
      <c r="R798" s="105"/>
      <c r="S798" s="105"/>
      <c r="T798" s="105"/>
    </row>
    <row r="799" spans="1:20" x14ac:dyDescent="0.25">
      <c r="A799" s="111"/>
      <c r="B799" s="105"/>
      <c r="C799" s="107"/>
      <c r="D799" s="105"/>
      <c r="E799" s="105"/>
      <c r="F799" s="105"/>
      <c r="G799" s="105"/>
      <c r="H799" s="105"/>
      <c r="I799" s="105"/>
      <c r="J799" s="105"/>
      <c r="K799" s="105"/>
      <c r="L799" s="105"/>
      <c r="M799" s="105"/>
      <c r="N799" s="105"/>
      <c r="O799" s="105"/>
      <c r="P799" s="105"/>
      <c r="Q799" s="105"/>
      <c r="R799" s="105"/>
      <c r="S799" s="105"/>
      <c r="T799" s="105"/>
    </row>
    <row r="800" spans="1:20" x14ac:dyDescent="0.25">
      <c r="A800" s="111"/>
      <c r="B800" s="105"/>
      <c r="C800" s="107"/>
      <c r="D800" s="105"/>
      <c r="E800" s="105"/>
      <c r="F800" s="105"/>
      <c r="G800" s="105"/>
      <c r="H800" s="105"/>
      <c r="I800" s="105"/>
      <c r="J800" s="105"/>
      <c r="K800" s="105"/>
      <c r="L800" s="105"/>
      <c r="M800" s="105"/>
      <c r="N800" s="105"/>
      <c r="O800" s="105"/>
      <c r="P800" s="105"/>
      <c r="Q800" s="105"/>
      <c r="R800" s="105"/>
      <c r="S800" s="105"/>
      <c r="T800" s="105"/>
    </row>
    <row r="801" spans="1:20" x14ac:dyDescent="0.25">
      <c r="A801" s="111"/>
      <c r="B801" s="105"/>
      <c r="C801" s="107"/>
      <c r="D801" s="105"/>
      <c r="E801" s="105"/>
      <c r="F801" s="105"/>
      <c r="G801" s="105"/>
      <c r="H801" s="105"/>
      <c r="I801" s="105"/>
      <c r="J801" s="105"/>
      <c r="K801" s="105"/>
      <c r="L801" s="105"/>
      <c r="M801" s="105"/>
      <c r="N801" s="105"/>
      <c r="O801" s="105"/>
      <c r="P801" s="105"/>
      <c r="Q801" s="105"/>
      <c r="R801" s="105"/>
      <c r="S801" s="105"/>
      <c r="T801" s="105"/>
    </row>
    <row r="802" spans="1:20" x14ac:dyDescent="0.25">
      <c r="A802" s="111"/>
      <c r="B802" s="105"/>
      <c r="C802" s="107"/>
      <c r="D802" s="105"/>
      <c r="E802" s="105"/>
      <c r="F802" s="105"/>
      <c r="G802" s="105"/>
      <c r="H802" s="105"/>
      <c r="I802" s="105"/>
      <c r="J802" s="105"/>
      <c r="K802" s="105"/>
      <c r="L802" s="105"/>
      <c r="M802" s="105"/>
      <c r="N802" s="105"/>
      <c r="O802" s="105"/>
      <c r="P802" s="105"/>
      <c r="Q802" s="105"/>
      <c r="R802" s="105"/>
      <c r="S802" s="105"/>
      <c r="T802" s="105"/>
    </row>
    <row r="803" spans="1:20" x14ac:dyDescent="0.25">
      <c r="A803" s="111"/>
      <c r="B803" s="105"/>
      <c r="C803" s="107"/>
      <c r="D803" s="105"/>
      <c r="E803" s="105"/>
      <c r="F803" s="105"/>
      <c r="G803" s="105"/>
      <c r="H803" s="105"/>
      <c r="I803" s="105"/>
      <c r="J803" s="105"/>
      <c r="K803" s="105"/>
      <c r="L803" s="105"/>
      <c r="M803" s="105"/>
      <c r="N803" s="105"/>
      <c r="O803" s="105"/>
      <c r="P803" s="105"/>
      <c r="Q803" s="105"/>
      <c r="R803" s="105"/>
      <c r="S803" s="105"/>
      <c r="T803" s="105"/>
    </row>
    <row r="804" spans="1:20" x14ac:dyDescent="0.25">
      <c r="A804" s="111"/>
      <c r="B804" s="105"/>
      <c r="C804" s="107"/>
      <c r="D804" s="105"/>
      <c r="E804" s="105"/>
      <c r="F804" s="105"/>
      <c r="G804" s="105"/>
      <c r="H804" s="105"/>
      <c r="I804" s="105"/>
      <c r="J804" s="105"/>
      <c r="K804" s="105"/>
      <c r="L804" s="105"/>
      <c r="M804" s="105"/>
      <c r="N804" s="105"/>
      <c r="O804" s="105"/>
      <c r="P804" s="105"/>
      <c r="Q804" s="105"/>
      <c r="R804" s="105"/>
      <c r="S804" s="105"/>
      <c r="T804" s="105"/>
    </row>
    <row r="805" spans="1:20" x14ac:dyDescent="0.25">
      <c r="A805" s="111"/>
      <c r="B805" s="105"/>
      <c r="C805" s="107"/>
      <c r="D805" s="105"/>
      <c r="E805" s="105"/>
      <c r="F805" s="105"/>
      <c r="G805" s="105"/>
      <c r="H805" s="105"/>
      <c r="I805" s="105"/>
      <c r="J805" s="105"/>
      <c r="K805" s="105"/>
      <c r="L805" s="105"/>
      <c r="M805" s="105"/>
      <c r="N805" s="105"/>
      <c r="O805" s="105"/>
      <c r="P805" s="105"/>
      <c r="Q805" s="105"/>
      <c r="R805" s="105"/>
      <c r="S805" s="105"/>
      <c r="T805" s="105"/>
    </row>
    <row r="806" spans="1:20" x14ac:dyDescent="0.25">
      <c r="A806" s="111"/>
      <c r="B806" s="105"/>
      <c r="C806" s="107"/>
      <c r="D806" s="105"/>
      <c r="E806" s="105"/>
      <c r="F806" s="105"/>
      <c r="G806" s="105"/>
      <c r="H806" s="105"/>
      <c r="I806" s="105"/>
      <c r="J806" s="105"/>
      <c r="K806" s="105"/>
      <c r="L806" s="105"/>
      <c r="M806" s="105"/>
      <c r="N806" s="105"/>
      <c r="O806" s="105"/>
      <c r="P806" s="105"/>
      <c r="Q806" s="105"/>
      <c r="R806" s="105"/>
      <c r="S806" s="105"/>
      <c r="T806" s="105"/>
    </row>
    <row r="807" spans="1:20" x14ac:dyDescent="0.25">
      <c r="A807" s="111"/>
      <c r="B807" s="105"/>
      <c r="C807" s="107"/>
      <c r="D807" s="105"/>
      <c r="E807" s="105"/>
      <c r="F807" s="105"/>
      <c r="G807" s="105"/>
      <c r="H807" s="105"/>
      <c r="I807" s="105"/>
      <c r="J807" s="105"/>
      <c r="K807" s="105"/>
      <c r="L807" s="105"/>
      <c r="M807" s="105"/>
      <c r="N807" s="105"/>
      <c r="O807" s="105"/>
      <c r="P807" s="105"/>
      <c r="Q807" s="105"/>
      <c r="R807" s="105"/>
      <c r="S807" s="105"/>
      <c r="T807" s="105"/>
    </row>
    <row r="808" spans="1:20" x14ac:dyDescent="0.25">
      <c r="A808" s="111"/>
      <c r="B808" s="105"/>
      <c r="C808" s="107"/>
      <c r="D808" s="105"/>
      <c r="E808" s="105"/>
      <c r="F808" s="105"/>
      <c r="G808" s="105"/>
      <c r="H808" s="105"/>
      <c r="I808" s="105"/>
      <c r="J808" s="105"/>
      <c r="K808" s="105"/>
      <c r="L808" s="105"/>
      <c r="M808" s="105"/>
      <c r="N808" s="105"/>
      <c r="O808" s="105"/>
      <c r="P808" s="105"/>
      <c r="Q808" s="105"/>
      <c r="R808" s="105"/>
      <c r="S808" s="105"/>
      <c r="T808" s="105"/>
    </row>
    <row r="809" spans="1:20" x14ac:dyDescent="0.25">
      <c r="A809" s="111"/>
      <c r="B809" s="105"/>
      <c r="C809" s="107"/>
      <c r="D809" s="105"/>
      <c r="E809" s="105"/>
      <c r="F809" s="105"/>
      <c r="G809" s="105"/>
      <c r="H809" s="105"/>
      <c r="I809" s="105"/>
      <c r="J809" s="105"/>
      <c r="K809" s="105"/>
      <c r="L809" s="105"/>
      <c r="M809" s="105"/>
      <c r="N809" s="105"/>
      <c r="O809" s="105"/>
      <c r="P809" s="105"/>
      <c r="Q809" s="105"/>
      <c r="R809" s="105"/>
      <c r="S809" s="105"/>
      <c r="T809" s="105"/>
    </row>
    <row r="810" spans="1:20" x14ac:dyDescent="0.25">
      <c r="A810" s="111"/>
      <c r="B810" s="105"/>
      <c r="C810" s="107"/>
      <c r="D810" s="105"/>
      <c r="E810" s="105"/>
      <c r="F810" s="105"/>
      <c r="G810" s="105"/>
      <c r="H810" s="105"/>
      <c r="I810" s="105"/>
      <c r="J810" s="105"/>
      <c r="K810" s="105"/>
      <c r="L810" s="105"/>
      <c r="M810" s="105"/>
      <c r="N810" s="105"/>
      <c r="O810" s="105"/>
      <c r="P810" s="105"/>
      <c r="Q810" s="105"/>
      <c r="R810" s="105"/>
      <c r="S810" s="105"/>
      <c r="T810" s="105"/>
    </row>
    <row r="811" spans="1:20" x14ac:dyDescent="0.25">
      <c r="A811" s="111"/>
      <c r="B811" s="105"/>
      <c r="C811" s="107"/>
      <c r="D811" s="105"/>
      <c r="E811" s="105"/>
      <c r="F811" s="105"/>
      <c r="G811" s="105"/>
      <c r="H811" s="105"/>
      <c r="I811" s="105"/>
      <c r="J811" s="105"/>
      <c r="K811" s="105"/>
      <c r="L811" s="105"/>
      <c r="M811" s="105"/>
      <c r="N811" s="105"/>
      <c r="O811" s="105"/>
      <c r="P811" s="105"/>
      <c r="Q811" s="105"/>
      <c r="R811" s="105"/>
      <c r="S811" s="105"/>
      <c r="T811" s="105"/>
    </row>
    <row r="812" spans="1:20" x14ac:dyDescent="0.25">
      <c r="A812" s="111"/>
      <c r="B812" s="105"/>
      <c r="C812" s="107"/>
      <c r="D812" s="105"/>
      <c r="E812" s="105"/>
      <c r="F812" s="105"/>
      <c r="G812" s="105"/>
      <c r="H812" s="105"/>
      <c r="I812" s="105"/>
      <c r="J812" s="105"/>
      <c r="K812" s="105"/>
      <c r="L812" s="105"/>
      <c r="M812" s="105"/>
      <c r="N812" s="105"/>
      <c r="O812" s="105"/>
      <c r="P812" s="105"/>
      <c r="Q812" s="105"/>
      <c r="R812" s="105"/>
      <c r="S812" s="105"/>
      <c r="T812" s="105"/>
    </row>
    <row r="813" spans="1:20" x14ac:dyDescent="0.25">
      <c r="A813" s="111"/>
      <c r="B813" s="105"/>
      <c r="C813" s="107"/>
      <c r="D813" s="105"/>
      <c r="E813" s="105"/>
      <c r="F813" s="105"/>
      <c r="G813" s="105"/>
      <c r="H813" s="105"/>
      <c r="I813" s="105"/>
      <c r="J813" s="105"/>
      <c r="K813" s="105"/>
      <c r="L813" s="105"/>
      <c r="M813" s="105"/>
      <c r="N813" s="105"/>
      <c r="O813" s="105"/>
      <c r="P813" s="105"/>
      <c r="Q813" s="105"/>
      <c r="R813" s="105"/>
      <c r="S813" s="105"/>
      <c r="T813" s="105"/>
    </row>
    <row r="814" spans="1:20" x14ac:dyDescent="0.25">
      <c r="A814" s="111"/>
      <c r="B814" s="105"/>
      <c r="C814" s="107"/>
      <c r="D814" s="105"/>
      <c r="E814" s="105"/>
      <c r="F814" s="105"/>
      <c r="G814" s="105"/>
      <c r="H814" s="105"/>
      <c r="I814" s="105"/>
      <c r="J814" s="105"/>
      <c r="K814" s="105"/>
      <c r="L814" s="105"/>
      <c r="M814" s="105"/>
      <c r="N814" s="105"/>
      <c r="O814" s="105"/>
      <c r="P814" s="105"/>
      <c r="Q814" s="105"/>
      <c r="R814" s="105"/>
      <c r="S814" s="105"/>
      <c r="T814" s="105"/>
    </row>
    <row r="815" spans="1:20" x14ac:dyDescent="0.25">
      <c r="A815" s="111"/>
      <c r="B815" s="105"/>
      <c r="C815" s="107"/>
      <c r="D815" s="105"/>
      <c r="E815" s="105"/>
      <c r="F815" s="105"/>
      <c r="G815" s="105"/>
      <c r="H815" s="105"/>
      <c r="I815" s="105"/>
      <c r="J815" s="105"/>
      <c r="K815" s="105"/>
      <c r="L815" s="105"/>
      <c r="M815" s="105"/>
      <c r="N815" s="105"/>
      <c r="O815" s="105"/>
      <c r="P815" s="105"/>
      <c r="Q815" s="105"/>
      <c r="R815" s="105"/>
      <c r="S815" s="105"/>
      <c r="T815" s="105"/>
    </row>
    <row r="816" spans="1:20" x14ac:dyDescent="0.25">
      <c r="A816" s="111"/>
      <c r="B816" s="105"/>
      <c r="C816" s="107"/>
      <c r="D816" s="105"/>
      <c r="E816" s="105"/>
      <c r="F816" s="105"/>
      <c r="G816" s="105"/>
      <c r="H816" s="105"/>
      <c r="I816" s="105"/>
      <c r="J816" s="105"/>
      <c r="K816" s="105"/>
      <c r="L816" s="105"/>
      <c r="M816" s="105"/>
      <c r="N816" s="105"/>
      <c r="O816" s="105"/>
      <c r="P816" s="105"/>
      <c r="Q816" s="105"/>
      <c r="R816" s="105"/>
      <c r="S816" s="105"/>
      <c r="T816" s="105"/>
    </row>
    <row r="817" spans="1:20" x14ac:dyDescent="0.25">
      <c r="A817" s="111"/>
      <c r="B817" s="105"/>
      <c r="C817" s="107"/>
      <c r="D817" s="105"/>
      <c r="E817" s="105"/>
      <c r="F817" s="105"/>
      <c r="G817" s="105"/>
      <c r="H817" s="105"/>
      <c r="I817" s="105"/>
      <c r="J817" s="105"/>
      <c r="K817" s="105"/>
      <c r="L817" s="105"/>
      <c r="M817" s="105"/>
      <c r="N817" s="105"/>
      <c r="O817" s="105"/>
      <c r="P817" s="105"/>
      <c r="Q817" s="105"/>
      <c r="R817" s="105"/>
      <c r="S817" s="105"/>
      <c r="T817" s="105"/>
    </row>
    <row r="818" spans="1:20" x14ac:dyDescent="0.25">
      <c r="A818" s="111"/>
      <c r="B818" s="105"/>
      <c r="C818" s="107"/>
      <c r="D818" s="105"/>
      <c r="E818" s="105"/>
      <c r="F818" s="105"/>
      <c r="G818" s="105"/>
      <c r="H818" s="105"/>
      <c r="I818" s="105"/>
      <c r="J818" s="105"/>
      <c r="K818" s="105"/>
      <c r="L818" s="105"/>
      <c r="M818" s="105"/>
      <c r="N818" s="105"/>
      <c r="O818" s="105"/>
      <c r="P818" s="105"/>
      <c r="Q818" s="105"/>
      <c r="R818" s="105"/>
      <c r="S818" s="105"/>
      <c r="T818" s="105"/>
    </row>
    <row r="819" spans="1:20" x14ac:dyDescent="0.25">
      <c r="A819" s="111"/>
      <c r="B819" s="105"/>
      <c r="C819" s="107"/>
      <c r="D819" s="105"/>
      <c r="E819" s="105"/>
      <c r="F819" s="105"/>
      <c r="G819" s="105"/>
      <c r="H819" s="105"/>
      <c r="I819" s="105"/>
      <c r="J819" s="105"/>
      <c r="K819" s="105"/>
      <c r="L819" s="105"/>
      <c r="M819" s="105"/>
      <c r="N819" s="105"/>
      <c r="O819" s="105"/>
      <c r="P819" s="105"/>
      <c r="Q819" s="105"/>
      <c r="R819" s="105"/>
      <c r="S819" s="105"/>
      <c r="T819" s="105"/>
    </row>
    <row r="820" spans="1:20" x14ac:dyDescent="0.25">
      <c r="A820" s="111"/>
      <c r="B820" s="105"/>
      <c r="C820" s="107"/>
      <c r="D820" s="105"/>
      <c r="E820" s="105"/>
      <c r="F820" s="105"/>
      <c r="G820" s="105"/>
      <c r="H820" s="105"/>
      <c r="I820" s="105"/>
      <c r="J820" s="105"/>
      <c r="K820" s="105"/>
      <c r="L820" s="105"/>
      <c r="M820" s="105"/>
      <c r="N820" s="105"/>
      <c r="O820" s="105"/>
      <c r="P820" s="105"/>
      <c r="Q820" s="105"/>
      <c r="R820" s="105"/>
      <c r="S820" s="105"/>
      <c r="T820" s="105"/>
    </row>
    <row r="821" spans="1:20" x14ac:dyDescent="0.25">
      <c r="A821" s="111"/>
      <c r="B821" s="105"/>
      <c r="C821" s="107"/>
      <c r="D821" s="105"/>
      <c r="E821" s="105"/>
      <c r="F821" s="105"/>
      <c r="G821" s="105"/>
      <c r="H821" s="105"/>
      <c r="I821" s="105"/>
      <c r="J821" s="105"/>
      <c r="K821" s="105"/>
      <c r="L821" s="105"/>
      <c r="M821" s="105"/>
      <c r="N821" s="105"/>
      <c r="O821" s="105"/>
      <c r="P821" s="105"/>
      <c r="Q821" s="105"/>
      <c r="R821" s="105"/>
      <c r="S821" s="105"/>
      <c r="T821" s="105"/>
    </row>
    <row r="822" spans="1:20" x14ac:dyDescent="0.25">
      <c r="A822" s="111"/>
      <c r="B822" s="105"/>
      <c r="C822" s="107"/>
      <c r="D822" s="105"/>
      <c r="E822" s="105"/>
      <c r="F822" s="105"/>
      <c r="G822" s="105"/>
      <c r="H822" s="105"/>
      <c r="I822" s="105"/>
      <c r="J822" s="105"/>
      <c r="K822" s="105"/>
      <c r="L822" s="105"/>
      <c r="M822" s="105"/>
      <c r="N822" s="105"/>
      <c r="O822" s="105"/>
      <c r="P822" s="105"/>
      <c r="Q822" s="105"/>
      <c r="R822" s="105"/>
      <c r="S822" s="105"/>
      <c r="T822" s="105"/>
    </row>
    <row r="823" spans="1:20" x14ac:dyDescent="0.25">
      <c r="A823" s="111"/>
      <c r="B823" s="105"/>
      <c r="C823" s="107"/>
      <c r="D823" s="105"/>
      <c r="E823" s="105"/>
      <c r="F823" s="105"/>
      <c r="G823" s="105"/>
      <c r="H823" s="105"/>
      <c r="I823" s="105"/>
      <c r="J823" s="105"/>
      <c r="K823" s="105"/>
      <c r="L823" s="105"/>
      <c r="M823" s="105"/>
      <c r="N823" s="105"/>
      <c r="O823" s="105"/>
      <c r="P823" s="105"/>
      <c r="Q823" s="105"/>
      <c r="R823" s="105"/>
      <c r="S823" s="105"/>
      <c r="T823" s="105"/>
    </row>
    <row r="824" spans="1:20" x14ac:dyDescent="0.25">
      <c r="A824" s="111"/>
      <c r="B824" s="105"/>
      <c r="C824" s="107"/>
      <c r="D824" s="105"/>
      <c r="E824" s="105"/>
      <c r="F824" s="105"/>
      <c r="G824" s="105"/>
      <c r="H824" s="105"/>
      <c r="I824" s="105"/>
      <c r="J824" s="105"/>
      <c r="K824" s="105"/>
      <c r="L824" s="105"/>
      <c r="M824" s="105"/>
      <c r="N824" s="105"/>
      <c r="O824" s="105"/>
      <c r="P824" s="105"/>
      <c r="Q824" s="105"/>
      <c r="R824" s="105"/>
      <c r="S824" s="105"/>
      <c r="T824" s="105"/>
    </row>
    <row r="825" spans="1:20" x14ac:dyDescent="0.25">
      <c r="A825" s="111"/>
      <c r="B825" s="105"/>
      <c r="C825" s="107"/>
      <c r="D825" s="105"/>
      <c r="E825" s="105"/>
      <c r="F825" s="105"/>
      <c r="G825" s="105"/>
      <c r="H825" s="105"/>
      <c r="I825" s="105"/>
      <c r="J825" s="105"/>
      <c r="K825" s="105"/>
      <c r="L825" s="105"/>
      <c r="M825" s="105"/>
      <c r="N825" s="105"/>
      <c r="O825" s="105"/>
      <c r="P825" s="105"/>
      <c r="Q825" s="105"/>
      <c r="R825" s="105"/>
      <c r="S825" s="105"/>
      <c r="T825" s="105"/>
    </row>
    <row r="826" spans="1:20" x14ac:dyDescent="0.25">
      <c r="A826" s="111"/>
      <c r="B826" s="105"/>
      <c r="C826" s="107"/>
      <c r="D826" s="105"/>
      <c r="E826" s="105"/>
      <c r="F826" s="105"/>
      <c r="G826" s="105"/>
      <c r="H826" s="105"/>
      <c r="I826" s="105"/>
      <c r="J826" s="105"/>
      <c r="K826" s="105"/>
      <c r="L826" s="105"/>
      <c r="M826" s="105"/>
      <c r="N826" s="105"/>
      <c r="O826" s="105"/>
      <c r="P826" s="105"/>
      <c r="Q826" s="105"/>
      <c r="R826" s="105"/>
      <c r="S826" s="105"/>
      <c r="T826" s="105"/>
    </row>
    <row r="827" spans="1:20" x14ac:dyDescent="0.25">
      <c r="A827" s="111"/>
      <c r="B827" s="105"/>
      <c r="C827" s="107"/>
      <c r="D827" s="105"/>
      <c r="E827" s="105"/>
      <c r="F827" s="105"/>
      <c r="G827" s="105"/>
      <c r="H827" s="105"/>
      <c r="I827" s="105"/>
      <c r="J827" s="105"/>
      <c r="K827" s="105"/>
      <c r="L827" s="105"/>
      <c r="M827" s="105"/>
      <c r="N827" s="105"/>
      <c r="O827" s="105"/>
      <c r="P827" s="105"/>
      <c r="Q827" s="105"/>
      <c r="R827" s="105"/>
      <c r="S827" s="105"/>
      <c r="T827" s="105"/>
    </row>
    <row r="828" spans="1:20" x14ac:dyDescent="0.25">
      <c r="A828" s="111"/>
      <c r="B828" s="105"/>
      <c r="C828" s="107"/>
      <c r="D828" s="105"/>
      <c r="E828" s="105"/>
      <c r="F828" s="105"/>
      <c r="G828" s="105"/>
      <c r="H828" s="105"/>
      <c r="I828" s="105"/>
      <c r="J828" s="105"/>
      <c r="K828" s="105"/>
      <c r="L828" s="105"/>
      <c r="M828" s="105"/>
      <c r="N828" s="105"/>
      <c r="O828" s="105"/>
      <c r="P828" s="105"/>
      <c r="Q828" s="105"/>
      <c r="R828" s="105"/>
      <c r="S828" s="105"/>
      <c r="T828" s="105"/>
    </row>
    <row r="829" spans="1:20" x14ac:dyDescent="0.25">
      <c r="A829" s="111"/>
      <c r="B829" s="105"/>
      <c r="C829" s="107"/>
      <c r="D829" s="105"/>
      <c r="E829" s="105"/>
      <c r="F829" s="105"/>
      <c r="G829" s="105"/>
      <c r="H829" s="105"/>
      <c r="I829" s="105"/>
      <c r="J829" s="105"/>
      <c r="K829" s="105"/>
      <c r="L829" s="105"/>
      <c r="M829" s="105"/>
      <c r="N829" s="105"/>
      <c r="O829" s="105"/>
      <c r="P829" s="105"/>
      <c r="Q829" s="105"/>
      <c r="R829" s="105"/>
      <c r="S829" s="105"/>
      <c r="T829" s="105"/>
    </row>
    <row r="830" spans="1:20" x14ac:dyDescent="0.25">
      <c r="A830" s="111"/>
      <c r="B830" s="105"/>
      <c r="C830" s="107"/>
      <c r="D830" s="105"/>
      <c r="E830" s="105"/>
      <c r="F830" s="105"/>
      <c r="G830" s="105"/>
      <c r="H830" s="105"/>
      <c r="I830" s="105"/>
      <c r="J830" s="105"/>
      <c r="K830" s="105"/>
      <c r="L830" s="105"/>
      <c r="M830" s="105"/>
      <c r="N830" s="105"/>
      <c r="O830" s="105"/>
      <c r="P830" s="105"/>
      <c r="Q830" s="105"/>
      <c r="R830" s="105"/>
      <c r="S830" s="105"/>
      <c r="T830" s="105"/>
    </row>
    <row r="831" spans="1:20" x14ac:dyDescent="0.25">
      <c r="A831" s="111"/>
      <c r="B831" s="105"/>
      <c r="C831" s="107"/>
      <c r="D831" s="105"/>
      <c r="E831" s="105"/>
      <c r="F831" s="105"/>
      <c r="G831" s="105"/>
      <c r="H831" s="105"/>
      <c r="I831" s="105"/>
      <c r="J831" s="105"/>
      <c r="K831" s="105"/>
      <c r="L831" s="105"/>
      <c r="M831" s="105"/>
      <c r="N831" s="105"/>
      <c r="O831" s="105"/>
      <c r="P831" s="105"/>
      <c r="Q831" s="105"/>
      <c r="R831" s="105"/>
      <c r="S831" s="105"/>
      <c r="T831" s="105"/>
    </row>
    <row r="832" spans="1:20" x14ac:dyDescent="0.25">
      <c r="A832" s="111"/>
      <c r="B832" s="105"/>
      <c r="C832" s="107"/>
      <c r="D832" s="105"/>
      <c r="E832" s="105"/>
      <c r="F832" s="105"/>
      <c r="G832" s="105"/>
      <c r="H832" s="105"/>
      <c r="I832" s="105"/>
      <c r="J832" s="105"/>
      <c r="K832" s="105"/>
      <c r="L832" s="105"/>
      <c r="M832" s="105"/>
      <c r="N832" s="105"/>
      <c r="O832" s="105"/>
      <c r="P832" s="105"/>
      <c r="Q832" s="105"/>
      <c r="R832" s="105"/>
      <c r="S832" s="105"/>
      <c r="T832" s="105"/>
    </row>
    <row r="833" spans="1:20" x14ac:dyDescent="0.25">
      <c r="A833" s="111"/>
      <c r="B833" s="105"/>
      <c r="C833" s="107"/>
      <c r="D833" s="105"/>
      <c r="E833" s="105"/>
      <c r="F833" s="105"/>
      <c r="G833" s="105"/>
      <c r="H833" s="105"/>
      <c r="I833" s="105"/>
      <c r="J833" s="105"/>
      <c r="K833" s="105"/>
      <c r="L833" s="105"/>
      <c r="M833" s="105"/>
      <c r="N833" s="105"/>
      <c r="O833" s="105"/>
      <c r="P833" s="105"/>
      <c r="Q833" s="105"/>
      <c r="R833" s="105"/>
      <c r="S833" s="105"/>
      <c r="T833" s="105"/>
    </row>
    <row r="834" spans="1:20" x14ac:dyDescent="0.25">
      <c r="A834" s="111"/>
      <c r="B834" s="105"/>
      <c r="C834" s="107"/>
      <c r="D834" s="105"/>
      <c r="E834" s="105"/>
      <c r="F834" s="105"/>
      <c r="G834" s="105"/>
      <c r="H834" s="105"/>
      <c r="I834" s="105"/>
      <c r="J834" s="105"/>
      <c r="K834" s="105"/>
      <c r="L834" s="105"/>
      <c r="M834" s="105"/>
      <c r="N834" s="105"/>
      <c r="O834" s="105"/>
      <c r="P834" s="105"/>
      <c r="Q834" s="105"/>
      <c r="R834" s="105"/>
      <c r="S834" s="105"/>
      <c r="T834" s="105"/>
    </row>
    <row r="835" spans="1:20" x14ac:dyDescent="0.25">
      <c r="A835" s="111"/>
      <c r="B835" s="105"/>
      <c r="C835" s="107"/>
      <c r="D835" s="105"/>
      <c r="E835" s="105"/>
      <c r="F835" s="105"/>
      <c r="G835" s="105"/>
      <c r="H835" s="105"/>
      <c r="I835" s="105"/>
      <c r="J835" s="105"/>
      <c r="K835" s="105"/>
      <c r="L835" s="105"/>
      <c r="M835" s="105"/>
      <c r="N835" s="105"/>
      <c r="O835" s="105"/>
      <c r="P835" s="105"/>
      <c r="Q835" s="105"/>
      <c r="R835" s="105"/>
      <c r="S835" s="105"/>
      <c r="T835" s="105"/>
    </row>
    <row r="836" spans="1:20" x14ac:dyDescent="0.25">
      <c r="A836" s="111"/>
      <c r="B836" s="105"/>
      <c r="C836" s="107"/>
      <c r="D836" s="105"/>
      <c r="E836" s="105"/>
      <c r="F836" s="105"/>
      <c r="G836" s="105"/>
      <c r="H836" s="105"/>
      <c r="I836" s="105"/>
      <c r="J836" s="105"/>
      <c r="K836" s="105"/>
      <c r="L836" s="105"/>
      <c r="M836" s="105"/>
      <c r="N836" s="105"/>
      <c r="O836" s="105"/>
      <c r="P836" s="105"/>
      <c r="Q836" s="105"/>
      <c r="R836" s="105"/>
      <c r="S836" s="105"/>
      <c r="T836" s="105"/>
    </row>
    <row r="837" spans="1:20" x14ac:dyDescent="0.25">
      <c r="A837" s="111"/>
      <c r="B837" s="105"/>
      <c r="C837" s="107"/>
      <c r="D837" s="105"/>
      <c r="E837" s="105"/>
      <c r="F837" s="105"/>
      <c r="G837" s="105"/>
      <c r="H837" s="105"/>
      <c r="I837" s="105"/>
      <c r="J837" s="105"/>
      <c r="K837" s="105"/>
      <c r="L837" s="105"/>
      <c r="M837" s="105"/>
      <c r="N837" s="105"/>
      <c r="O837" s="105"/>
      <c r="P837" s="105"/>
      <c r="Q837" s="105"/>
      <c r="R837" s="105"/>
      <c r="S837" s="105"/>
      <c r="T837" s="105"/>
    </row>
    <row r="838" spans="1:20" x14ac:dyDescent="0.25">
      <c r="A838" s="111"/>
      <c r="B838" s="105"/>
      <c r="C838" s="107"/>
      <c r="D838" s="105"/>
      <c r="E838" s="105"/>
      <c r="F838" s="105"/>
      <c r="G838" s="105"/>
      <c r="H838" s="105"/>
      <c r="I838" s="105"/>
      <c r="J838" s="105"/>
      <c r="K838" s="105"/>
      <c r="L838" s="105"/>
      <c r="M838" s="105"/>
      <c r="N838" s="105"/>
      <c r="O838" s="105"/>
      <c r="P838" s="105"/>
      <c r="Q838" s="105"/>
      <c r="R838" s="105"/>
      <c r="S838" s="105"/>
      <c r="T838" s="105"/>
    </row>
    <row r="839" spans="1:20" x14ac:dyDescent="0.25">
      <c r="A839" s="111"/>
      <c r="B839" s="105"/>
      <c r="C839" s="107"/>
      <c r="D839" s="105"/>
      <c r="E839" s="105"/>
      <c r="F839" s="105"/>
      <c r="G839" s="105"/>
      <c r="H839" s="105"/>
      <c r="I839" s="105"/>
      <c r="J839" s="105"/>
      <c r="K839" s="105"/>
      <c r="L839" s="105"/>
      <c r="M839" s="105"/>
      <c r="N839" s="105"/>
      <c r="O839" s="105"/>
      <c r="P839" s="105"/>
      <c r="Q839" s="105"/>
      <c r="R839" s="105"/>
      <c r="S839" s="105"/>
      <c r="T839" s="105"/>
    </row>
    <row r="840" spans="1:20" x14ac:dyDescent="0.25">
      <c r="A840" s="111"/>
      <c r="B840" s="105"/>
      <c r="C840" s="107"/>
      <c r="D840" s="105"/>
      <c r="E840" s="105"/>
      <c r="F840" s="105"/>
      <c r="G840" s="105"/>
      <c r="H840" s="105"/>
      <c r="I840" s="105"/>
      <c r="J840" s="105"/>
      <c r="K840" s="105"/>
      <c r="L840" s="105"/>
      <c r="M840" s="105"/>
      <c r="N840" s="105"/>
      <c r="O840" s="105"/>
      <c r="P840" s="105"/>
      <c r="Q840" s="105"/>
      <c r="R840" s="105"/>
      <c r="S840" s="105"/>
      <c r="T840" s="105"/>
    </row>
    <row r="841" spans="1:20" x14ac:dyDescent="0.25">
      <c r="A841" s="111"/>
      <c r="B841" s="105"/>
      <c r="C841" s="107"/>
      <c r="D841" s="105"/>
      <c r="E841" s="105"/>
      <c r="F841" s="105"/>
      <c r="G841" s="105"/>
      <c r="H841" s="105"/>
      <c r="I841" s="105"/>
      <c r="J841" s="105"/>
      <c r="K841" s="105"/>
      <c r="L841" s="105"/>
      <c r="M841" s="105"/>
      <c r="N841" s="105"/>
      <c r="O841" s="105"/>
      <c r="P841" s="105"/>
      <c r="Q841" s="105"/>
      <c r="R841" s="105"/>
      <c r="S841" s="105"/>
      <c r="T841" s="105"/>
    </row>
    <row r="842" spans="1:20" x14ac:dyDescent="0.25">
      <c r="A842" s="111"/>
      <c r="B842" s="105"/>
      <c r="C842" s="107"/>
      <c r="D842" s="105"/>
      <c r="E842" s="105"/>
      <c r="F842" s="105"/>
      <c r="G842" s="105"/>
      <c r="H842" s="105"/>
      <c r="I842" s="105"/>
      <c r="J842" s="105"/>
      <c r="K842" s="105"/>
      <c r="L842" s="105"/>
      <c r="M842" s="105"/>
      <c r="N842" s="105"/>
      <c r="O842" s="105"/>
      <c r="P842" s="105"/>
      <c r="Q842" s="105"/>
      <c r="R842" s="105"/>
      <c r="S842" s="105"/>
      <c r="T842" s="105"/>
    </row>
    <row r="843" spans="1:20" x14ac:dyDescent="0.25">
      <c r="A843" s="111"/>
      <c r="B843" s="105"/>
      <c r="C843" s="107"/>
      <c r="D843" s="105"/>
      <c r="E843" s="105"/>
      <c r="F843" s="105"/>
      <c r="G843" s="105"/>
      <c r="H843" s="105"/>
      <c r="I843" s="105"/>
      <c r="J843" s="105"/>
      <c r="K843" s="105"/>
      <c r="L843" s="105"/>
      <c r="M843" s="105"/>
      <c r="N843" s="105"/>
      <c r="O843" s="105"/>
      <c r="P843" s="105"/>
      <c r="Q843" s="105"/>
      <c r="R843" s="105"/>
      <c r="S843" s="105"/>
      <c r="T843" s="105"/>
    </row>
    <row r="844" spans="1:20" x14ac:dyDescent="0.25">
      <c r="A844" s="111"/>
      <c r="B844" s="105"/>
      <c r="C844" s="107"/>
      <c r="D844" s="105"/>
      <c r="E844" s="105"/>
      <c r="F844" s="105"/>
      <c r="G844" s="105"/>
      <c r="H844" s="105"/>
      <c r="I844" s="105"/>
      <c r="J844" s="105"/>
      <c r="K844" s="105"/>
      <c r="L844" s="105"/>
      <c r="M844" s="105"/>
      <c r="N844" s="105"/>
      <c r="O844" s="105"/>
      <c r="P844" s="105"/>
      <c r="Q844" s="105"/>
      <c r="R844" s="105"/>
      <c r="S844" s="105"/>
      <c r="T844" s="105"/>
    </row>
    <row r="845" spans="1:20" x14ac:dyDescent="0.25">
      <c r="A845" s="111"/>
      <c r="B845" s="105"/>
      <c r="C845" s="107"/>
      <c r="D845" s="105"/>
      <c r="E845" s="105"/>
      <c r="F845" s="105"/>
      <c r="G845" s="105"/>
      <c r="H845" s="105"/>
      <c r="I845" s="105"/>
      <c r="J845" s="105"/>
      <c r="K845" s="105"/>
      <c r="L845" s="105"/>
      <c r="M845" s="105"/>
      <c r="N845" s="105"/>
      <c r="O845" s="105"/>
      <c r="P845" s="105"/>
      <c r="Q845" s="105"/>
      <c r="R845" s="105"/>
      <c r="S845" s="105"/>
      <c r="T845" s="105"/>
    </row>
    <row r="846" spans="1:20" x14ac:dyDescent="0.25">
      <c r="A846" s="111"/>
      <c r="B846" s="105"/>
      <c r="C846" s="107"/>
      <c r="D846" s="105"/>
      <c r="E846" s="105"/>
      <c r="F846" s="105"/>
      <c r="G846" s="105"/>
      <c r="H846" s="105"/>
      <c r="I846" s="105"/>
      <c r="J846" s="105"/>
      <c r="K846" s="105"/>
      <c r="L846" s="105"/>
      <c r="M846" s="105"/>
      <c r="N846" s="105"/>
      <c r="O846" s="105"/>
      <c r="P846" s="105"/>
      <c r="Q846" s="105"/>
      <c r="R846" s="105"/>
      <c r="S846" s="105"/>
      <c r="T846" s="105"/>
    </row>
    <row r="847" spans="1:20" x14ac:dyDescent="0.25">
      <c r="A847" s="111"/>
      <c r="B847" s="105"/>
      <c r="C847" s="107"/>
      <c r="D847" s="105"/>
      <c r="E847" s="105"/>
      <c r="F847" s="105"/>
      <c r="G847" s="105"/>
      <c r="H847" s="105"/>
      <c r="I847" s="105"/>
      <c r="J847" s="105"/>
      <c r="K847" s="105"/>
      <c r="L847" s="105"/>
      <c r="M847" s="105"/>
      <c r="N847" s="105"/>
      <c r="O847" s="105"/>
      <c r="P847" s="105"/>
      <c r="Q847" s="105"/>
      <c r="R847" s="105"/>
      <c r="S847" s="105"/>
      <c r="T847" s="105"/>
    </row>
    <row r="848" spans="1:20" x14ac:dyDescent="0.25">
      <c r="A848" s="111"/>
      <c r="B848" s="105"/>
      <c r="C848" s="107"/>
      <c r="D848" s="105"/>
      <c r="E848" s="105"/>
      <c r="F848" s="105"/>
      <c r="G848" s="105"/>
      <c r="H848" s="105"/>
      <c r="I848" s="105"/>
      <c r="J848" s="105"/>
      <c r="K848" s="105"/>
      <c r="L848" s="105"/>
      <c r="M848" s="105"/>
      <c r="N848" s="105"/>
      <c r="O848" s="105"/>
      <c r="P848" s="105"/>
      <c r="Q848" s="105"/>
      <c r="R848" s="105"/>
      <c r="S848" s="105"/>
      <c r="T848" s="105"/>
    </row>
    <row r="849" spans="1:20" x14ac:dyDescent="0.25">
      <c r="A849" s="111"/>
      <c r="B849" s="105"/>
      <c r="C849" s="107"/>
      <c r="D849" s="105"/>
      <c r="E849" s="105"/>
      <c r="F849" s="105"/>
      <c r="G849" s="105"/>
      <c r="H849" s="105"/>
      <c r="I849" s="105"/>
      <c r="J849" s="105"/>
      <c r="K849" s="105"/>
      <c r="L849" s="105"/>
      <c r="M849" s="105"/>
      <c r="N849" s="105"/>
      <c r="O849" s="105"/>
      <c r="P849" s="105"/>
      <c r="Q849" s="105"/>
      <c r="R849" s="105"/>
      <c r="S849" s="105"/>
      <c r="T849" s="105"/>
    </row>
    <row r="850" spans="1:20" x14ac:dyDescent="0.25">
      <c r="A850" s="111"/>
      <c r="B850" s="105"/>
      <c r="C850" s="107"/>
      <c r="D850" s="105"/>
      <c r="E850" s="105"/>
      <c r="F850" s="105"/>
      <c r="G850" s="105"/>
      <c r="H850" s="105"/>
      <c r="I850" s="105"/>
      <c r="J850" s="105"/>
      <c r="K850" s="105"/>
      <c r="L850" s="105"/>
      <c r="M850" s="105"/>
      <c r="N850" s="105"/>
      <c r="O850" s="105"/>
      <c r="P850" s="105"/>
      <c r="Q850" s="105"/>
      <c r="R850" s="105"/>
      <c r="S850" s="105"/>
      <c r="T850" s="105"/>
    </row>
    <row r="851" spans="1:20" x14ac:dyDescent="0.25">
      <c r="A851" s="111"/>
      <c r="B851" s="105"/>
      <c r="C851" s="107"/>
      <c r="D851" s="105"/>
      <c r="E851" s="105"/>
      <c r="F851" s="105"/>
      <c r="G851" s="105"/>
      <c r="H851" s="105"/>
      <c r="I851" s="105"/>
      <c r="J851" s="105"/>
      <c r="K851" s="105"/>
      <c r="L851" s="105"/>
      <c r="M851" s="105"/>
      <c r="N851" s="105"/>
      <c r="O851" s="105"/>
      <c r="P851" s="105"/>
      <c r="Q851" s="105"/>
      <c r="R851" s="105"/>
      <c r="S851" s="105"/>
      <c r="T851" s="105"/>
    </row>
    <row r="852" spans="1:20" x14ac:dyDescent="0.25">
      <c r="A852" s="111"/>
      <c r="B852" s="105"/>
      <c r="C852" s="107"/>
      <c r="D852" s="105"/>
      <c r="E852" s="105"/>
      <c r="F852" s="105"/>
      <c r="G852" s="105"/>
      <c r="H852" s="105"/>
      <c r="I852" s="105"/>
      <c r="J852" s="105"/>
      <c r="K852" s="105"/>
      <c r="L852" s="105"/>
      <c r="M852" s="105"/>
      <c r="N852" s="105"/>
      <c r="O852" s="105"/>
      <c r="P852" s="105"/>
      <c r="Q852" s="105"/>
      <c r="R852" s="105"/>
      <c r="S852" s="105"/>
      <c r="T852" s="105"/>
    </row>
    <row r="853" spans="1:20" x14ac:dyDescent="0.25">
      <c r="A853" s="111"/>
      <c r="B853" s="105"/>
      <c r="C853" s="107"/>
      <c r="D853" s="105"/>
      <c r="E853" s="105"/>
      <c r="F853" s="105"/>
      <c r="G853" s="105"/>
      <c r="H853" s="105"/>
      <c r="I853" s="105"/>
      <c r="J853" s="105"/>
      <c r="K853" s="105"/>
      <c r="L853" s="105"/>
      <c r="M853" s="105"/>
      <c r="N853" s="105"/>
      <c r="O853" s="105"/>
      <c r="P853" s="105"/>
      <c r="Q853" s="105"/>
      <c r="R853" s="105"/>
      <c r="S853" s="105"/>
      <c r="T853" s="105"/>
    </row>
    <row r="854" spans="1:20" x14ac:dyDescent="0.25">
      <c r="A854" s="111"/>
      <c r="B854" s="105"/>
      <c r="C854" s="107"/>
      <c r="D854" s="105"/>
      <c r="E854" s="105"/>
      <c r="F854" s="105"/>
      <c r="G854" s="105"/>
      <c r="H854" s="105"/>
      <c r="I854" s="105"/>
      <c r="J854" s="105"/>
      <c r="K854" s="105"/>
      <c r="L854" s="105"/>
      <c r="M854" s="105"/>
      <c r="N854" s="105"/>
      <c r="O854" s="105"/>
      <c r="P854" s="105"/>
      <c r="Q854" s="105"/>
      <c r="R854" s="105"/>
      <c r="S854" s="105"/>
      <c r="T854" s="105"/>
    </row>
    <row r="855" spans="1:20" x14ac:dyDescent="0.25">
      <c r="A855" s="111"/>
      <c r="B855" s="105"/>
      <c r="C855" s="107"/>
      <c r="D855" s="105"/>
      <c r="E855" s="105"/>
      <c r="F855" s="105"/>
      <c r="G855" s="105"/>
      <c r="H855" s="105"/>
      <c r="I855" s="105"/>
      <c r="J855" s="105"/>
      <c r="K855" s="105"/>
      <c r="L855" s="105"/>
      <c r="M855" s="105"/>
      <c r="N855" s="105"/>
      <c r="O855" s="105"/>
      <c r="P855" s="105"/>
      <c r="Q855" s="105"/>
      <c r="R855" s="105"/>
      <c r="S855" s="105"/>
      <c r="T855" s="105"/>
    </row>
    <row r="856" spans="1:20" x14ac:dyDescent="0.25">
      <c r="A856" s="111"/>
      <c r="B856" s="105"/>
      <c r="C856" s="107"/>
      <c r="D856" s="105"/>
      <c r="E856" s="105"/>
      <c r="F856" s="105"/>
      <c r="G856" s="105"/>
      <c r="H856" s="105"/>
      <c r="I856" s="105"/>
      <c r="J856" s="105"/>
      <c r="K856" s="105"/>
      <c r="L856" s="105"/>
      <c r="M856" s="105"/>
      <c r="N856" s="105"/>
      <c r="O856" s="105"/>
      <c r="P856" s="105"/>
      <c r="Q856" s="105"/>
      <c r="R856" s="105"/>
      <c r="S856" s="105"/>
      <c r="T856" s="105"/>
    </row>
    <row r="857" spans="1:20" x14ac:dyDescent="0.25">
      <c r="A857" s="111"/>
      <c r="B857" s="105"/>
      <c r="C857" s="107"/>
      <c r="D857" s="105"/>
      <c r="E857" s="105"/>
      <c r="F857" s="105"/>
      <c r="G857" s="105"/>
      <c r="H857" s="105"/>
      <c r="I857" s="105"/>
      <c r="J857" s="105"/>
      <c r="K857" s="105"/>
      <c r="L857" s="105"/>
      <c r="M857" s="105"/>
      <c r="N857" s="105"/>
      <c r="O857" s="105"/>
      <c r="P857" s="105"/>
      <c r="Q857" s="105"/>
      <c r="R857" s="105"/>
      <c r="S857" s="105"/>
      <c r="T857" s="105"/>
    </row>
    <row r="858" spans="1:20" x14ac:dyDescent="0.25">
      <c r="A858" s="111"/>
      <c r="B858" s="105"/>
      <c r="C858" s="107"/>
      <c r="D858" s="105"/>
      <c r="E858" s="105"/>
      <c r="F858" s="105"/>
      <c r="G858" s="105"/>
      <c r="H858" s="105"/>
      <c r="I858" s="105"/>
      <c r="J858" s="105"/>
      <c r="K858" s="105"/>
      <c r="L858" s="105"/>
      <c r="M858" s="105"/>
      <c r="N858" s="105"/>
      <c r="O858" s="105"/>
      <c r="P858" s="105"/>
      <c r="Q858" s="105"/>
      <c r="R858" s="105"/>
      <c r="S858" s="105"/>
      <c r="T858" s="105"/>
    </row>
    <row r="859" spans="1:20" x14ac:dyDescent="0.25">
      <c r="A859" s="111"/>
      <c r="B859" s="105"/>
      <c r="C859" s="107"/>
      <c r="D859" s="105"/>
      <c r="E859" s="105"/>
      <c r="F859" s="105"/>
      <c r="G859" s="105"/>
      <c r="H859" s="105"/>
      <c r="I859" s="105"/>
      <c r="J859" s="105"/>
      <c r="K859" s="105"/>
      <c r="L859" s="105"/>
      <c r="M859" s="105"/>
      <c r="N859" s="105"/>
      <c r="O859" s="105"/>
      <c r="P859" s="105"/>
      <c r="Q859" s="105"/>
      <c r="R859" s="105"/>
      <c r="S859" s="105"/>
      <c r="T859" s="105"/>
    </row>
    <row r="860" spans="1:20" x14ac:dyDescent="0.25">
      <c r="A860" s="111"/>
      <c r="B860" s="105"/>
      <c r="C860" s="107"/>
      <c r="D860" s="105"/>
      <c r="E860" s="105"/>
      <c r="F860" s="105"/>
      <c r="G860" s="105"/>
      <c r="H860" s="105"/>
      <c r="I860" s="105"/>
      <c r="J860" s="105"/>
      <c r="K860" s="105"/>
      <c r="L860" s="105"/>
      <c r="M860" s="105"/>
      <c r="N860" s="105"/>
      <c r="O860" s="105"/>
      <c r="P860" s="105"/>
      <c r="Q860" s="105"/>
      <c r="R860" s="105"/>
      <c r="S860" s="105"/>
      <c r="T860" s="105"/>
    </row>
    <row r="861" spans="1:20" x14ac:dyDescent="0.25">
      <c r="A861" s="111"/>
      <c r="B861" s="105"/>
      <c r="C861" s="107"/>
      <c r="D861" s="105"/>
      <c r="E861" s="105"/>
      <c r="F861" s="105"/>
      <c r="G861" s="105"/>
      <c r="H861" s="105"/>
      <c r="I861" s="105"/>
      <c r="J861" s="105"/>
      <c r="K861" s="105"/>
      <c r="L861" s="105"/>
      <c r="M861" s="105"/>
      <c r="N861" s="105"/>
      <c r="O861" s="105"/>
      <c r="P861" s="105"/>
      <c r="Q861" s="105"/>
      <c r="R861" s="105"/>
      <c r="S861" s="105"/>
      <c r="T861" s="105"/>
    </row>
    <row r="862" spans="1:20" x14ac:dyDescent="0.25">
      <c r="A862" s="111"/>
      <c r="B862" s="105"/>
      <c r="C862" s="107"/>
      <c r="D862" s="105"/>
      <c r="E862" s="105"/>
      <c r="F862" s="105"/>
      <c r="G862" s="105"/>
      <c r="H862" s="105"/>
      <c r="I862" s="105"/>
      <c r="J862" s="105"/>
      <c r="K862" s="105"/>
      <c r="L862" s="105"/>
      <c r="M862" s="105"/>
      <c r="N862" s="105"/>
      <c r="O862" s="105"/>
      <c r="P862" s="105"/>
      <c r="Q862" s="105"/>
      <c r="R862" s="105"/>
      <c r="S862" s="105"/>
      <c r="T862" s="105"/>
    </row>
    <row r="863" spans="1:20" x14ac:dyDescent="0.25">
      <c r="A863" s="111"/>
      <c r="B863" s="105"/>
      <c r="C863" s="107"/>
      <c r="D863" s="105"/>
      <c r="E863" s="105"/>
      <c r="F863" s="105"/>
      <c r="G863" s="105"/>
      <c r="H863" s="105"/>
      <c r="I863" s="105"/>
      <c r="J863" s="105"/>
      <c r="K863" s="105"/>
      <c r="L863" s="105"/>
      <c r="M863" s="105"/>
      <c r="N863" s="105"/>
      <c r="O863" s="105"/>
      <c r="P863" s="105"/>
      <c r="Q863" s="105"/>
      <c r="R863" s="105"/>
      <c r="S863" s="105"/>
      <c r="T863" s="105"/>
    </row>
    <row r="864" spans="1:20" x14ac:dyDescent="0.25">
      <c r="A864" s="111"/>
      <c r="B864" s="105"/>
      <c r="C864" s="107"/>
      <c r="D864" s="105"/>
      <c r="E864" s="105"/>
      <c r="F864" s="105"/>
      <c r="G864" s="105"/>
      <c r="H864" s="105"/>
      <c r="I864" s="105"/>
      <c r="J864" s="105"/>
      <c r="K864" s="105"/>
      <c r="L864" s="105"/>
      <c r="M864" s="105"/>
      <c r="N864" s="105"/>
      <c r="O864" s="105"/>
      <c r="P864" s="105"/>
      <c r="Q864" s="105"/>
      <c r="R864" s="105"/>
      <c r="S864" s="105"/>
      <c r="T864" s="105"/>
    </row>
    <row r="865" spans="1:20" x14ac:dyDescent="0.25">
      <c r="A865" s="111"/>
      <c r="B865" s="105"/>
      <c r="C865" s="107"/>
      <c r="D865" s="105"/>
      <c r="E865" s="105"/>
      <c r="F865" s="105"/>
      <c r="G865" s="105"/>
      <c r="H865" s="105"/>
      <c r="I865" s="105"/>
      <c r="J865" s="105"/>
      <c r="K865" s="105"/>
      <c r="L865" s="105"/>
      <c r="M865" s="105"/>
      <c r="N865" s="105"/>
      <c r="O865" s="105"/>
      <c r="P865" s="105"/>
      <c r="Q865" s="105"/>
      <c r="R865" s="105"/>
      <c r="S865" s="105"/>
      <c r="T865" s="105"/>
    </row>
    <row r="866" spans="1:20" x14ac:dyDescent="0.25">
      <c r="A866" s="111"/>
      <c r="B866" s="105"/>
      <c r="C866" s="107"/>
      <c r="D866" s="105"/>
      <c r="E866" s="105"/>
      <c r="F866" s="105"/>
      <c r="G866" s="105"/>
      <c r="H866" s="105"/>
      <c r="I866" s="105"/>
      <c r="J866" s="105"/>
      <c r="K866" s="105"/>
      <c r="L866" s="105"/>
      <c r="M866" s="105"/>
      <c r="N866" s="105"/>
      <c r="O866" s="105"/>
      <c r="P866" s="105"/>
      <c r="Q866" s="105"/>
      <c r="R866" s="105"/>
      <c r="S866" s="105"/>
      <c r="T866" s="105"/>
    </row>
    <row r="867" spans="1:20" x14ac:dyDescent="0.25">
      <c r="A867" s="111"/>
      <c r="B867" s="105"/>
      <c r="C867" s="107"/>
      <c r="D867" s="105"/>
      <c r="E867" s="105"/>
      <c r="F867" s="105"/>
      <c r="G867" s="105"/>
      <c r="H867" s="105"/>
      <c r="I867" s="105"/>
      <c r="J867" s="105"/>
      <c r="K867" s="105"/>
      <c r="L867" s="105"/>
      <c r="M867" s="105"/>
      <c r="N867" s="105"/>
      <c r="O867" s="105"/>
      <c r="P867" s="105"/>
      <c r="Q867" s="105"/>
      <c r="R867" s="105"/>
      <c r="S867" s="105"/>
      <c r="T867" s="105"/>
    </row>
    <row r="868" spans="1:20" x14ac:dyDescent="0.25">
      <c r="A868" s="111"/>
      <c r="B868" s="105"/>
      <c r="C868" s="107"/>
      <c r="D868" s="105"/>
      <c r="E868" s="105"/>
      <c r="F868" s="105"/>
      <c r="G868" s="105"/>
      <c r="H868" s="105"/>
      <c r="I868" s="105"/>
      <c r="J868" s="105"/>
      <c r="K868" s="105"/>
      <c r="L868" s="105"/>
      <c r="M868" s="105"/>
      <c r="N868" s="105"/>
      <c r="O868" s="105"/>
      <c r="P868" s="105"/>
      <c r="Q868" s="105"/>
      <c r="R868" s="105"/>
      <c r="S868" s="105"/>
      <c r="T868" s="105"/>
    </row>
    <row r="869" spans="1:20" x14ac:dyDescent="0.25">
      <c r="A869" s="111"/>
      <c r="B869" s="105"/>
      <c r="C869" s="107"/>
      <c r="D869" s="105"/>
      <c r="E869" s="105"/>
      <c r="F869" s="105"/>
      <c r="G869" s="105"/>
      <c r="H869" s="105"/>
      <c r="I869" s="105"/>
      <c r="J869" s="105"/>
      <c r="K869" s="105"/>
      <c r="L869" s="105"/>
      <c r="M869" s="105"/>
      <c r="N869" s="105"/>
      <c r="O869" s="105"/>
      <c r="P869" s="105"/>
      <c r="Q869" s="105"/>
      <c r="R869" s="105"/>
      <c r="S869" s="105"/>
      <c r="T869" s="105"/>
    </row>
    <row r="870" spans="1:20" x14ac:dyDescent="0.25">
      <c r="A870" s="111"/>
      <c r="B870" s="105"/>
      <c r="C870" s="107"/>
      <c r="D870" s="105"/>
      <c r="E870" s="105"/>
      <c r="F870" s="105"/>
      <c r="G870" s="105"/>
      <c r="H870" s="105"/>
      <c r="I870" s="105"/>
      <c r="J870" s="105"/>
      <c r="K870" s="105"/>
      <c r="L870" s="105"/>
      <c r="M870" s="105"/>
      <c r="N870" s="105"/>
      <c r="O870" s="105"/>
      <c r="P870" s="105"/>
      <c r="Q870" s="105"/>
      <c r="R870" s="105"/>
      <c r="S870" s="105"/>
      <c r="T870" s="105"/>
    </row>
    <row r="871" spans="1:20" x14ac:dyDescent="0.25">
      <c r="A871" s="111"/>
      <c r="B871" s="105"/>
      <c r="C871" s="107"/>
      <c r="D871" s="105"/>
      <c r="E871" s="105"/>
      <c r="F871" s="105"/>
      <c r="G871" s="105"/>
      <c r="H871" s="105"/>
      <c r="I871" s="105"/>
      <c r="J871" s="105"/>
      <c r="K871" s="105"/>
      <c r="L871" s="105"/>
      <c r="M871" s="105"/>
      <c r="N871" s="105"/>
      <c r="O871" s="105"/>
      <c r="P871" s="105"/>
      <c r="Q871" s="105"/>
      <c r="R871" s="105"/>
      <c r="S871" s="105"/>
      <c r="T871" s="105"/>
    </row>
    <row r="872" spans="1:20" x14ac:dyDescent="0.25">
      <c r="A872" s="111"/>
      <c r="B872" s="105"/>
      <c r="C872" s="107"/>
      <c r="D872" s="105"/>
      <c r="E872" s="105"/>
      <c r="F872" s="105"/>
      <c r="G872" s="105"/>
      <c r="H872" s="105"/>
      <c r="I872" s="105"/>
      <c r="J872" s="105"/>
      <c r="K872" s="105"/>
      <c r="L872" s="105"/>
      <c r="M872" s="105"/>
      <c r="N872" s="105"/>
      <c r="O872" s="105"/>
      <c r="P872" s="105"/>
      <c r="Q872" s="105"/>
      <c r="R872" s="105"/>
      <c r="S872" s="105"/>
      <c r="T872" s="105"/>
    </row>
    <row r="873" spans="1:20" x14ac:dyDescent="0.25">
      <c r="A873" s="111"/>
      <c r="B873" s="105"/>
      <c r="C873" s="107"/>
      <c r="D873" s="105"/>
      <c r="E873" s="105"/>
      <c r="F873" s="105"/>
      <c r="G873" s="105"/>
      <c r="H873" s="105"/>
      <c r="I873" s="105"/>
      <c r="J873" s="105"/>
      <c r="K873" s="105"/>
      <c r="L873" s="105"/>
      <c r="M873" s="105"/>
      <c r="N873" s="105"/>
      <c r="O873" s="105"/>
      <c r="P873" s="105"/>
      <c r="Q873" s="105"/>
      <c r="R873" s="105"/>
      <c r="S873" s="105"/>
      <c r="T873" s="105"/>
    </row>
    <row r="874" spans="1:20" x14ac:dyDescent="0.25">
      <c r="A874" s="111"/>
      <c r="B874" s="105"/>
      <c r="C874" s="107"/>
      <c r="D874" s="105"/>
      <c r="E874" s="105"/>
      <c r="F874" s="105"/>
      <c r="G874" s="105"/>
      <c r="H874" s="105"/>
      <c r="I874" s="105"/>
      <c r="J874" s="105"/>
      <c r="K874" s="105"/>
      <c r="L874" s="105"/>
      <c r="M874" s="105"/>
      <c r="N874" s="105"/>
      <c r="O874" s="105"/>
      <c r="P874" s="105"/>
      <c r="Q874" s="105"/>
      <c r="R874" s="105"/>
      <c r="S874" s="105"/>
      <c r="T874" s="105"/>
    </row>
    <row r="875" spans="1:20" x14ac:dyDescent="0.25">
      <c r="A875" s="111"/>
      <c r="B875" s="105"/>
      <c r="C875" s="107"/>
      <c r="D875" s="105"/>
      <c r="E875" s="105"/>
      <c r="F875" s="105"/>
      <c r="G875" s="105"/>
      <c r="H875" s="105"/>
      <c r="I875" s="105"/>
      <c r="J875" s="105"/>
      <c r="K875" s="105"/>
      <c r="L875" s="105"/>
      <c r="M875" s="105"/>
      <c r="N875" s="105"/>
      <c r="O875" s="105"/>
      <c r="P875" s="105"/>
      <c r="Q875" s="105"/>
      <c r="R875" s="105"/>
      <c r="S875" s="105"/>
      <c r="T875" s="105"/>
    </row>
    <row r="876" spans="1:20" x14ac:dyDescent="0.25">
      <c r="A876" s="111"/>
      <c r="B876" s="105"/>
      <c r="C876" s="107"/>
      <c r="D876" s="105"/>
      <c r="E876" s="105"/>
      <c r="F876" s="105"/>
      <c r="G876" s="105"/>
      <c r="H876" s="105"/>
      <c r="I876" s="105"/>
      <c r="J876" s="105"/>
      <c r="K876" s="105"/>
      <c r="L876" s="105"/>
      <c r="M876" s="105"/>
      <c r="N876" s="105"/>
      <c r="O876" s="105"/>
      <c r="P876" s="105"/>
      <c r="Q876" s="105"/>
      <c r="R876" s="105"/>
      <c r="S876" s="105"/>
      <c r="T876" s="105"/>
    </row>
    <row r="877" spans="1:20" x14ac:dyDescent="0.25">
      <c r="A877" s="111"/>
      <c r="B877" s="105"/>
      <c r="C877" s="107"/>
      <c r="D877" s="105"/>
      <c r="E877" s="105"/>
      <c r="F877" s="105"/>
      <c r="G877" s="105"/>
      <c r="H877" s="105"/>
      <c r="I877" s="105"/>
      <c r="J877" s="105"/>
      <c r="K877" s="105"/>
      <c r="L877" s="105"/>
      <c r="M877" s="105"/>
      <c r="N877" s="105"/>
      <c r="O877" s="105"/>
      <c r="P877" s="105"/>
      <c r="Q877" s="105"/>
      <c r="R877" s="105"/>
      <c r="S877" s="105"/>
      <c r="T877" s="105"/>
    </row>
  </sheetData>
  <mergeCells count="35">
    <mergeCell ref="M1:P1"/>
    <mergeCell ref="B9:B10"/>
    <mergeCell ref="A9:A10"/>
    <mergeCell ref="M2:P2"/>
    <mergeCell ref="B4:L4"/>
    <mergeCell ref="B8:P8"/>
    <mergeCell ref="A3:P3"/>
    <mergeCell ref="B13:B14"/>
    <mergeCell ref="B11:B12"/>
    <mergeCell ref="A15:A16"/>
    <mergeCell ref="B15:B16"/>
    <mergeCell ref="A13:A14"/>
    <mergeCell ref="A11:A12"/>
    <mergeCell ref="A19:A20"/>
    <mergeCell ref="B19:B20"/>
    <mergeCell ref="B29:B30"/>
    <mergeCell ref="A17:A18"/>
    <mergeCell ref="B17:B18"/>
    <mergeCell ref="A21:A22"/>
    <mergeCell ref="B21:B22"/>
    <mergeCell ref="A25:A26"/>
    <mergeCell ref="B25:B26"/>
    <mergeCell ref="A27:A28"/>
    <mergeCell ref="B27:B28"/>
    <mergeCell ref="A23:A24"/>
    <mergeCell ref="B23:B24"/>
    <mergeCell ref="A29:A30"/>
    <mergeCell ref="A37:A38"/>
    <mergeCell ref="B37:B38"/>
    <mergeCell ref="A31:A32"/>
    <mergeCell ref="B31:B32"/>
    <mergeCell ref="A33:A34"/>
    <mergeCell ref="B33:B34"/>
    <mergeCell ref="A35:A36"/>
    <mergeCell ref="B35:B36"/>
  </mergeCells>
  <phoneticPr fontId="0" type="noConversion"/>
  <pageMargins left="1.0629921259842521" right="0.59055118110236227" top="0.39370078740157483" bottom="0.39370078740157483" header="0.15748031496062992" footer="0.15748031496062992"/>
  <pageSetup paperSize="9" scale="60" orientation="landscape" horizontalDpi="300" verticalDpi="300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0"/>
  </sheetPr>
  <dimension ref="A1:L16"/>
  <sheetViews>
    <sheetView workbookViewId="0">
      <selection activeCell="A4" sqref="A4:G5"/>
    </sheetView>
  </sheetViews>
  <sheetFormatPr defaultColWidth="9.109375" defaultRowHeight="15.6" x14ac:dyDescent="0.3"/>
  <cols>
    <col min="1" max="1" width="5.33203125" style="3" customWidth="1"/>
    <col min="2" max="2" width="22.33203125" style="4" customWidth="1"/>
    <col min="3" max="3" width="12.33203125" style="2" customWidth="1"/>
    <col min="4" max="4" width="10.109375" style="2" bestFit="1" customWidth="1"/>
    <col min="5" max="5" width="17" style="2" customWidth="1"/>
    <col min="6" max="6" width="9.109375" style="2"/>
    <col min="7" max="7" width="8.5546875" style="2" customWidth="1"/>
    <col min="8" max="8" width="9.109375" style="2"/>
    <col min="9" max="9" width="14.109375" style="2" customWidth="1"/>
    <col min="10" max="10" width="9.5546875" style="2" bestFit="1" customWidth="1"/>
    <col min="11" max="11" width="12.88671875" style="2" customWidth="1"/>
    <col min="12" max="16384" width="9.109375" style="2"/>
  </cols>
  <sheetData>
    <row r="1" spans="1:12" x14ac:dyDescent="0.3">
      <c r="E1" s="272" t="s">
        <v>83</v>
      </c>
      <c r="F1" s="272"/>
      <c r="G1" s="272"/>
    </row>
    <row r="2" spans="1:12" ht="30" customHeight="1" x14ac:dyDescent="0.3">
      <c r="A2" s="273"/>
      <c r="B2" s="273"/>
      <c r="C2" s="273"/>
      <c r="D2" s="273"/>
      <c r="E2" s="273"/>
      <c r="F2" s="273"/>
      <c r="G2" s="273"/>
    </row>
    <row r="3" spans="1:12" x14ac:dyDescent="0.3">
      <c r="A3" s="42"/>
      <c r="B3" s="43"/>
      <c r="C3" s="44"/>
      <c r="D3" s="44"/>
      <c r="E3" s="44"/>
      <c r="F3" s="44"/>
      <c r="G3" s="44"/>
    </row>
    <row r="4" spans="1:12" s="12" customFormat="1" ht="33.75" customHeight="1" x14ac:dyDescent="0.3">
      <c r="A4" s="275" t="s">
        <v>133</v>
      </c>
      <c r="B4" s="275"/>
      <c r="C4" s="275"/>
      <c r="D4" s="275"/>
      <c r="E4" s="275"/>
      <c r="F4" s="275"/>
      <c r="G4" s="275"/>
    </row>
    <row r="5" spans="1:12" s="12" customFormat="1" ht="18" customHeight="1" x14ac:dyDescent="0.3">
      <c r="A5" s="276"/>
      <c r="B5" s="276"/>
      <c r="C5" s="276"/>
      <c r="D5" s="276"/>
      <c r="E5" s="276"/>
      <c r="F5" s="276"/>
      <c r="G5" s="276"/>
    </row>
    <row r="6" spans="1:12" s="12" customFormat="1" ht="33.75" customHeight="1" x14ac:dyDescent="0.3">
      <c r="A6" s="271"/>
      <c r="B6" s="271"/>
      <c r="C6" s="271"/>
      <c r="D6" s="271"/>
      <c r="E6" s="271"/>
      <c r="F6" s="271"/>
      <c r="G6" s="271"/>
      <c r="J6" s="51">
        <v>163.1</v>
      </c>
      <c r="K6" s="15" t="s">
        <v>32</v>
      </c>
    </row>
    <row r="7" spans="1:12" ht="40.5" customHeight="1" x14ac:dyDescent="0.3">
      <c r="A7" s="246" t="s">
        <v>1</v>
      </c>
      <c r="B7" s="246" t="s">
        <v>126</v>
      </c>
      <c r="C7" s="246" t="s">
        <v>9</v>
      </c>
      <c r="D7" s="214" t="s">
        <v>10</v>
      </c>
      <c r="E7" s="214"/>
      <c r="F7" s="214"/>
      <c r="G7" s="246" t="s">
        <v>12</v>
      </c>
      <c r="J7" s="51">
        <v>167.6</v>
      </c>
      <c r="K7" s="15" t="s">
        <v>32</v>
      </c>
    </row>
    <row r="8" spans="1:12" ht="122.25" customHeight="1" x14ac:dyDescent="0.3">
      <c r="A8" s="247"/>
      <c r="B8" s="247"/>
      <c r="C8" s="247"/>
      <c r="D8" s="130" t="s">
        <v>11</v>
      </c>
      <c r="E8" s="152" t="s">
        <v>71</v>
      </c>
      <c r="F8" s="130" t="s">
        <v>121</v>
      </c>
      <c r="G8" s="247"/>
      <c r="I8" s="10" t="s">
        <v>31</v>
      </c>
      <c r="K8" s="10" t="s">
        <v>31</v>
      </c>
    </row>
    <row r="9" spans="1:12" s="3" customFormat="1" ht="30.75" customHeight="1" x14ac:dyDescent="0.3">
      <c r="A9" s="19">
        <v>1</v>
      </c>
      <c r="B9" s="20">
        <v>2</v>
      </c>
      <c r="C9" s="19">
        <v>3</v>
      </c>
      <c r="D9" s="153">
        <v>4</v>
      </c>
      <c r="E9" s="153">
        <v>5</v>
      </c>
      <c r="F9" s="153">
        <v>6</v>
      </c>
      <c r="G9" s="19">
        <v>7</v>
      </c>
      <c r="I9" s="16" t="s">
        <v>33</v>
      </c>
      <c r="J9" s="13" t="s">
        <v>32</v>
      </c>
      <c r="K9" s="1" t="s">
        <v>34</v>
      </c>
      <c r="L9" s="1" t="s">
        <v>35</v>
      </c>
    </row>
    <row r="10" spans="1:12" s="3" customFormat="1" ht="54" customHeight="1" x14ac:dyDescent="0.3">
      <c r="A10" s="6">
        <v>1</v>
      </c>
      <c r="B10" s="1" t="s">
        <v>120</v>
      </c>
      <c r="C10" s="54">
        <f>J6</f>
        <v>163.1</v>
      </c>
      <c r="D10" s="154">
        <v>368.95</v>
      </c>
      <c r="E10" s="154">
        <f>47+55.34+110.69</f>
        <v>213.03</v>
      </c>
      <c r="F10" s="154">
        <f>+D10*0.2</f>
        <v>73.790000000000006</v>
      </c>
      <c r="G10" s="121">
        <f>L10</f>
        <v>7.0000000000000007E-2</v>
      </c>
      <c r="I10" s="18">
        <f>SUM(D10:F10)</f>
        <v>655.77</v>
      </c>
      <c r="J10" s="118">
        <f>J6</f>
        <v>163.1</v>
      </c>
      <c r="K10" s="18">
        <f>+I10/J10</f>
        <v>4.0199999999999996</v>
      </c>
      <c r="L10" s="17">
        <f>+K10/60</f>
        <v>7.0000000000000007E-2</v>
      </c>
    </row>
    <row r="11" spans="1:12" s="120" customFormat="1" ht="48.75" customHeight="1" x14ac:dyDescent="0.3">
      <c r="A11" s="6">
        <v>2</v>
      </c>
      <c r="B11" s="1" t="s">
        <v>67</v>
      </c>
      <c r="C11" s="54">
        <f>J6</f>
        <v>163.1</v>
      </c>
      <c r="D11" s="154">
        <v>284.35000000000002</v>
      </c>
      <c r="E11" s="154">
        <f>47+42.65+85.31</f>
        <v>174.96</v>
      </c>
      <c r="F11" s="154">
        <f>+D11*0.2</f>
        <v>56.87</v>
      </c>
      <c r="G11" s="121">
        <f>L11</f>
        <v>0.05</v>
      </c>
      <c r="I11" s="18">
        <f>SUM(D11:F11)</f>
        <v>516.17999999999995</v>
      </c>
      <c r="J11" s="118">
        <f>J6</f>
        <v>163.1</v>
      </c>
      <c r="K11" s="18">
        <f>+I11/J11</f>
        <v>3.16</v>
      </c>
      <c r="L11" s="17">
        <f>+K11/60</f>
        <v>0.05</v>
      </c>
    </row>
    <row r="12" spans="1:12" s="3" customFormat="1" ht="26.25" customHeight="1" x14ac:dyDescent="0.3">
      <c r="A12" s="6">
        <v>3</v>
      </c>
      <c r="B12" s="1" t="s">
        <v>119</v>
      </c>
      <c r="C12" s="54">
        <f>J7</f>
        <v>167.6</v>
      </c>
      <c r="D12" s="154">
        <v>303.14999999999998</v>
      </c>
      <c r="E12" s="154">
        <f>47+45.47+90.95</f>
        <v>183.42</v>
      </c>
      <c r="F12" s="154">
        <f>+D12*0.2</f>
        <v>60.63</v>
      </c>
      <c r="G12" s="121">
        <f>L12</f>
        <v>0.05</v>
      </c>
      <c r="I12" s="18">
        <f>SUM(D12:F12)</f>
        <v>547.20000000000005</v>
      </c>
      <c r="J12" s="118">
        <f>J7</f>
        <v>167.6</v>
      </c>
      <c r="K12" s="18">
        <f>+I12/J12</f>
        <v>3.26</v>
      </c>
      <c r="L12" s="17">
        <f>+K12/60</f>
        <v>0.05</v>
      </c>
    </row>
    <row r="13" spans="1:12" s="3" customFormat="1" x14ac:dyDescent="0.3">
      <c r="A13" s="11"/>
      <c r="B13" s="14"/>
      <c r="C13" s="11"/>
      <c r="D13" s="11"/>
      <c r="E13" s="11"/>
      <c r="F13" s="11"/>
      <c r="G13" s="11"/>
    </row>
    <row r="14" spans="1:12" s="3" customFormat="1" ht="66.75" customHeight="1" x14ac:dyDescent="0.3">
      <c r="A14" s="11"/>
      <c r="B14" s="14"/>
      <c r="C14" s="11"/>
      <c r="D14" s="11"/>
      <c r="E14" s="11"/>
      <c r="F14" s="11"/>
      <c r="G14" s="11"/>
      <c r="I14" s="274"/>
      <c r="J14" s="274"/>
      <c r="K14" s="274"/>
      <c r="L14" s="274"/>
    </row>
    <row r="15" spans="1:12" ht="52.5" customHeight="1" x14ac:dyDescent="0.3">
      <c r="A15" s="9"/>
      <c r="F15" s="270"/>
      <c r="G15" s="270"/>
      <c r="I15" s="277"/>
      <c r="J15" s="277"/>
      <c r="K15" s="277"/>
      <c r="L15" s="277"/>
    </row>
    <row r="16" spans="1:12" ht="25.5" customHeight="1" x14ac:dyDescent="0.3">
      <c r="A16" s="9"/>
      <c r="F16" s="270"/>
      <c r="G16" s="270"/>
    </row>
  </sheetData>
  <mergeCells count="13">
    <mergeCell ref="E1:G1"/>
    <mergeCell ref="A2:G2"/>
    <mergeCell ref="I14:L14"/>
    <mergeCell ref="A4:G5"/>
    <mergeCell ref="I15:L15"/>
    <mergeCell ref="F15:G15"/>
    <mergeCell ref="F16:G16"/>
    <mergeCell ref="A6:G6"/>
    <mergeCell ref="A7:A8"/>
    <mergeCell ref="B7:B8"/>
    <mergeCell ref="C7:C8"/>
    <mergeCell ref="D7:F7"/>
    <mergeCell ref="G7:G8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0"/>
  <sheetViews>
    <sheetView workbookViewId="0">
      <selection activeCell="F9" sqref="F9"/>
    </sheetView>
  </sheetViews>
  <sheetFormatPr defaultRowHeight="13.2" x14ac:dyDescent="0.25"/>
  <cols>
    <col min="1" max="1" width="10.33203125" style="48" customWidth="1"/>
    <col min="2" max="2" width="31.88671875" style="46" customWidth="1"/>
    <col min="3" max="3" width="12" style="49" customWidth="1"/>
    <col min="4" max="4" width="12.109375" style="46" bestFit="1" customWidth="1"/>
    <col min="5" max="5" width="12" style="46" bestFit="1" customWidth="1"/>
  </cols>
  <sheetData>
    <row r="1" spans="1:6" ht="15.6" x14ac:dyDescent="0.3">
      <c r="D1" s="280" t="s">
        <v>125</v>
      </c>
      <c r="E1" s="280"/>
      <c r="F1" s="75"/>
    </row>
    <row r="2" spans="1:6" ht="99.75" customHeight="1" x14ac:dyDescent="0.25">
      <c r="A2" s="233" t="s">
        <v>134</v>
      </c>
      <c r="B2" s="233"/>
      <c r="C2" s="233"/>
      <c r="D2" s="233"/>
      <c r="E2" s="233"/>
    </row>
    <row r="3" spans="1:6" ht="28.5" hidden="1" customHeight="1" x14ac:dyDescent="0.25">
      <c r="B3" s="56"/>
      <c r="C3" s="57"/>
      <c r="D3" s="56"/>
      <c r="E3" s="56"/>
    </row>
    <row r="4" spans="1:6" ht="21.75" customHeight="1" x14ac:dyDescent="0.25">
      <c r="A4" s="281" t="s">
        <v>1</v>
      </c>
      <c r="B4" s="282" t="s">
        <v>135</v>
      </c>
      <c r="C4" s="283" t="s">
        <v>14</v>
      </c>
      <c r="D4" s="285" t="s">
        <v>136</v>
      </c>
      <c r="E4" s="286"/>
    </row>
    <row r="5" spans="1:6" ht="80.25" customHeight="1" x14ac:dyDescent="0.25">
      <c r="A5" s="281"/>
      <c r="B5" s="282"/>
      <c r="C5" s="283"/>
      <c r="D5" s="286"/>
      <c r="E5" s="286"/>
    </row>
    <row r="6" spans="1:6" ht="39" customHeight="1" x14ac:dyDescent="0.25">
      <c r="A6" s="281"/>
      <c r="B6" s="282"/>
      <c r="C6" s="283"/>
      <c r="D6" s="163" t="s">
        <v>0</v>
      </c>
      <c r="E6" s="163" t="s">
        <v>48</v>
      </c>
    </row>
    <row r="7" spans="1:6" s="40" customFormat="1" ht="21" customHeight="1" x14ac:dyDescent="0.25">
      <c r="A7" s="45">
        <v>1</v>
      </c>
      <c r="B7" s="163">
        <v>2</v>
      </c>
      <c r="C7" s="163">
        <v>3</v>
      </c>
      <c r="D7" s="164">
        <v>6</v>
      </c>
      <c r="E7" s="164">
        <v>7</v>
      </c>
    </row>
    <row r="8" spans="1:6" s="40" customFormat="1" ht="17.25" customHeight="1" x14ac:dyDescent="0.25">
      <c r="A8" s="119" t="s">
        <v>84</v>
      </c>
      <c r="B8" s="284" t="s">
        <v>85</v>
      </c>
      <c r="C8" s="284"/>
      <c r="D8" s="284"/>
      <c r="E8" s="284"/>
    </row>
    <row r="9" spans="1:6" s="59" customFormat="1" ht="32.25" customHeight="1" x14ac:dyDescent="0.25">
      <c r="A9" s="287" t="s">
        <v>86</v>
      </c>
      <c r="B9" s="288" t="s">
        <v>87</v>
      </c>
      <c r="C9" s="60" t="s">
        <v>56</v>
      </c>
      <c r="D9" s="127">
        <f>'6 план. кальк.(3)'!M9</f>
        <v>36.700000000000003</v>
      </c>
      <c r="E9" s="127">
        <f>'6 план. кальк.(3)'!P9</f>
        <v>44.04</v>
      </c>
    </row>
    <row r="10" spans="1:6" s="59" customFormat="1" ht="39" customHeight="1" x14ac:dyDescent="0.25">
      <c r="A10" s="226"/>
      <c r="B10" s="288"/>
      <c r="C10" s="60" t="s">
        <v>57</v>
      </c>
      <c r="D10" s="127">
        <f>'6 план. кальк.(3)'!M10</f>
        <v>21.63</v>
      </c>
      <c r="E10" s="127">
        <f>'6 план. кальк.(3)'!P10</f>
        <v>25.96</v>
      </c>
    </row>
    <row r="11" spans="1:6" s="59" customFormat="1" ht="36" customHeight="1" x14ac:dyDescent="0.25">
      <c r="A11" s="226" t="s">
        <v>89</v>
      </c>
      <c r="B11" s="278" t="s">
        <v>90</v>
      </c>
      <c r="C11" s="60" t="s">
        <v>56</v>
      </c>
      <c r="D11" s="127">
        <f>'6 план. кальк.(3)'!M11</f>
        <v>52.33</v>
      </c>
      <c r="E11" s="127">
        <f>'6 план. кальк.(3)'!P11</f>
        <v>62.8</v>
      </c>
    </row>
    <row r="12" spans="1:6" s="59" customFormat="1" ht="39.75" customHeight="1" x14ac:dyDescent="0.25">
      <c r="A12" s="226"/>
      <c r="B12" s="279"/>
      <c r="C12" s="60" t="s">
        <v>57</v>
      </c>
      <c r="D12" s="127">
        <f>'6 план. кальк.(3)'!M12</f>
        <v>28.98</v>
      </c>
      <c r="E12" s="127">
        <f>'6 план. кальк.(3)'!P12</f>
        <v>34.78</v>
      </c>
    </row>
    <row r="13" spans="1:6" s="59" customFormat="1" ht="33.75" customHeight="1" x14ac:dyDescent="0.25">
      <c r="A13" s="226" t="s">
        <v>91</v>
      </c>
      <c r="B13" s="278" t="s">
        <v>92</v>
      </c>
      <c r="C13" s="60" t="s">
        <v>56</v>
      </c>
      <c r="D13" s="127">
        <f>'6 план. кальк.(3)'!M13</f>
        <v>35.72</v>
      </c>
      <c r="E13" s="127">
        <f>'6 план. кальк.(3)'!P13</f>
        <v>42.86</v>
      </c>
    </row>
    <row r="14" spans="1:6" s="59" customFormat="1" ht="43.5" customHeight="1" x14ac:dyDescent="0.25">
      <c r="A14" s="226"/>
      <c r="B14" s="279"/>
      <c r="C14" s="60" t="s">
        <v>57</v>
      </c>
      <c r="D14" s="127">
        <f>'6 план. кальк.(3)'!M14</f>
        <v>18.34</v>
      </c>
      <c r="E14" s="127">
        <f>'6 план. кальк.(3)'!P14</f>
        <v>22.01</v>
      </c>
    </row>
    <row r="15" spans="1:6" s="59" customFormat="1" ht="32.25" customHeight="1" x14ac:dyDescent="0.25">
      <c r="A15" s="226" t="s">
        <v>93</v>
      </c>
      <c r="B15" s="278" t="s">
        <v>95</v>
      </c>
      <c r="C15" s="60" t="s">
        <v>56</v>
      </c>
      <c r="D15" s="127">
        <f>'6 план. кальк.(3)'!M15</f>
        <v>38.619999999999997</v>
      </c>
      <c r="E15" s="127">
        <f>'6 план. кальк.(3)'!P15</f>
        <v>46.34</v>
      </c>
    </row>
    <row r="16" spans="1:6" s="59" customFormat="1" ht="43.5" customHeight="1" x14ac:dyDescent="0.25">
      <c r="A16" s="226"/>
      <c r="B16" s="279"/>
      <c r="C16" s="60" t="s">
        <v>57</v>
      </c>
      <c r="D16" s="127">
        <f>'6 план. кальк.(3)'!M16</f>
        <v>21.24</v>
      </c>
      <c r="E16" s="127">
        <f>'6 план. кальк.(3)'!P16</f>
        <v>25.49</v>
      </c>
    </row>
    <row r="17" spans="1:5" s="59" customFormat="1" ht="32.25" customHeight="1" x14ac:dyDescent="0.25">
      <c r="A17" s="226" t="s">
        <v>94</v>
      </c>
      <c r="B17" s="278" t="s">
        <v>96</v>
      </c>
      <c r="C17" s="60" t="s">
        <v>56</v>
      </c>
      <c r="D17" s="127">
        <f>'6 план. кальк.(3)'!M17</f>
        <v>40.94</v>
      </c>
      <c r="E17" s="127">
        <f>'6 план. кальк.(3)'!P17</f>
        <v>49.13</v>
      </c>
    </row>
    <row r="18" spans="1:5" s="59" customFormat="1" ht="43.5" customHeight="1" x14ac:dyDescent="0.25">
      <c r="A18" s="226"/>
      <c r="B18" s="279"/>
      <c r="C18" s="60" t="s">
        <v>57</v>
      </c>
      <c r="D18" s="127">
        <f>'6 план. кальк.(3)'!M18</f>
        <v>23.56</v>
      </c>
      <c r="E18" s="127">
        <f>'6 план. кальк.(3)'!P18</f>
        <v>28.27</v>
      </c>
    </row>
    <row r="19" spans="1:5" s="59" customFormat="1" ht="31.5" customHeight="1" x14ac:dyDescent="0.25">
      <c r="A19" s="226" t="s">
        <v>97</v>
      </c>
      <c r="B19" s="278" t="s">
        <v>98</v>
      </c>
      <c r="C19" s="60" t="s">
        <v>56</v>
      </c>
      <c r="D19" s="127">
        <f>'6 план. кальк.(3)'!M19</f>
        <v>19.32</v>
      </c>
      <c r="E19" s="127">
        <f>'6 план. кальк.(3)'!P19</f>
        <v>23.18</v>
      </c>
    </row>
    <row r="20" spans="1:5" s="59" customFormat="1" ht="43.5" customHeight="1" x14ac:dyDescent="0.25">
      <c r="A20" s="226"/>
      <c r="B20" s="279"/>
      <c r="C20" s="60" t="s">
        <v>57</v>
      </c>
      <c r="D20" s="127">
        <f>'6 план. кальк.(3)'!M20</f>
        <v>8.6999999999999993</v>
      </c>
      <c r="E20" s="127">
        <f>'6 план. кальк.(3)'!P20</f>
        <v>10.44</v>
      </c>
    </row>
    <row r="21" spans="1:5" ht="46.5" customHeight="1" x14ac:dyDescent="0.25">
      <c r="A21" s="226" t="s">
        <v>99</v>
      </c>
      <c r="B21" s="278" t="s">
        <v>122</v>
      </c>
      <c r="C21" s="60" t="s">
        <v>56</v>
      </c>
      <c r="D21" s="127">
        <f>'6 план. кальк.(3)'!M21</f>
        <v>17.37</v>
      </c>
      <c r="E21" s="127">
        <f>'6 план. кальк.(3)'!P21</f>
        <v>20.84</v>
      </c>
    </row>
    <row r="22" spans="1:5" ht="43.5" customHeight="1" x14ac:dyDescent="0.25">
      <c r="A22" s="226"/>
      <c r="B22" s="279"/>
      <c r="C22" s="60" t="s">
        <v>57</v>
      </c>
      <c r="D22" s="127">
        <f>'6 план. кальк.(3)'!M22</f>
        <v>9.65</v>
      </c>
      <c r="E22" s="127">
        <f>'6 план. кальк.(3)'!P22</f>
        <v>11.58</v>
      </c>
    </row>
    <row r="23" spans="1:5" ht="54" customHeight="1" x14ac:dyDescent="0.25">
      <c r="A23" s="226" t="s">
        <v>101</v>
      </c>
      <c r="B23" s="278" t="s">
        <v>102</v>
      </c>
      <c r="C23" s="60" t="s">
        <v>56</v>
      </c>
      <c r="D23" s="127">
        <f>'6 план. кальк.(3)'!M23</f>
        <v>18.34</v>
      </c>
      <c r="E23" s="127">
        <f>'6 план. кальк.(3)'!P23</f>
        <v>22.01</v>
      </c>
    </row>
    <row r="24" spans="1:5" ht="69" customHeight="1" x14ac:dyDescent="0.25">
      <c r="A24" s="226"/>
      <c r="B24" s="279"/>
      <c r="C24" s="60" t="s">
        <v>57</v>
      </c>
      <c r="D24" s="127">
        <f>'6 план. кальк.(3)'!M24</f>
        <v>13.31</v>
      </c>
      <c r="E24" s="127">
        <f>'6 план. кальк.(3)'!P24</f>
        <v>15.97</v>
      </c>
    </row>
    <row r="25" spans="1:5" ht="48.75" customHeight="1" x14ac:dyDescent="0.25">
      <c r="A25" s="226" t="s">
        <v>103</v>
      </c>
      <c r="B25" s="278" t="s">
        <v>104</v>
      </c>
      <c r="C25" s="60" t="s">
        <v>56</v>
      </c>
      <c r="D25" s="127">
        <f>'6 план. кальк.(3)'!M25</f>
        <v>50.58</v>
      </c>
      <c r="E25" s="127">
        <f>'6 план. кальк.(3)'!P25</f>
        <v>60.7</v>
      </c>
    </row>
    <row r="26" spans="1:5" ht="58.5" customHeight="1" x14ac:dyDescent="0.25">
      <c r="A26" s="226"/>
      <c r="B26" s="279"/>
      <c r="C26" s="60" t="s">
        <v>57</v>
      </c>
      <c r="D26" s="127">
        <f>'6 план. кальк.(3)'!M26</f>
        <v>23.56</v>
      </c>
      <c r="E26" s="127">
        <f>'6 план. кальк.(3)'!P26</f>
        <v>28.27</v>
      </c>
    </row>
    <row r="27" spans="1:5" ht="50.25" customHeight="1" x14ac:dyDescent="0.25">
      <c r="A27" s="226" t="s">
        <v>105</v>
      </c>
      <c r="B27" s="278" t="s">
        <v>106</v>
      </c>
      <c r="C27" s="60" t="s">
        <v>56</v>
      </c>
      <c r="D27" s="127">
        <f>'6 план. кальк.(3)'!M27</f>
        <v>56.97</v>
      </c>
      <c r="E27" s="127">
        <f>'6 план. кальк.(3)'!P27</f>
        <v>68.36</v>
      </c>
    </row>
    <row r="28" spans="1:5" ht="43.5" customHeight="1" x14ac:dyDescent="0.25">
      <c r="A28" s="226"/>
      <c r="B28" s="279"/>
      <c r="C28" s="60" t="s">
        <v>57</v>
      </c>
      <c r="D28" s="127">
        <f>'6 план. кальк.(3)'!M28</f>
        <v>29.93</v>
      </c>
      <c r="E28" s="127">
        <f>'6 план. кальк.(3)'!P28</f>
        <v>35.92</v>
      </c>
    </row>
    <row r="29" spans="1:5" ht="36" customHeight="1" x14ac:dyDescent="0.25">
      <c r="A29" s="226" t="s">
        <v>107</v>
      </c>
      <c r="B29" s="278" t="s">
        <v>108</v>
      </c>
      <c r="C29" s="60" t="s">
        <v>56</v>
      </c>
      <c r="D29" s="127">
        <f>'6 план. кальк.(3)'!M29</f>
        <v>65.290000000000006</v>
      </c>
      <c r="E29" s="127">
        <f>'6 план. кальк.(3)'!P29</f>
        <v>78.349999999999994</v>
      </c>
    </row>
    <row r="30" spans="1:5" ht="43.5" customHeight="1" x14ac:dyDescent="0.25">
      <c r="A30" s="226"/>
      <c r="B30" s="279"/>
      <c r="C30" s="60" t="s">
        <v>57</v>
      </c>
      <c r="D30" s="127">
        <f>'6 план. кальк.(3)'!M30</f>
        <v>38.229999999999997</v>
      </c>
      <c r="E30" s="127">
        <f>'6 план. кальк.(3)'!P30</f>
        <v>45.88</v>
      </c>
    </row>
    <row r="31" spans="1:5" ht="36" customHeight="1" x14ac:dyDescent="0.25">
      <c r="A31" s="226" t="s">
        <v>109</v>
      </c>
      <c r="B31" s="278" t="s">
        <v>110</v>
      </c>
      <c r="C31" s="60" t="s">
        <v>56</v>
      </c>
      <c r="D31" s="127">
        <f>'6 план. кальк.(3)'!M31</f>
        <v>74.540000000000006</v>
      </c>
      <c r="E31" s="127">
        <f>'6 план. кальк.(3)'!P31</f>
        <v>89.45</v>
      </c>
    </row>
    <row r="32" spans="1:5" ht="43.5" customHeight="1" x14ac:dyDescent="0.25">
      <c r="A32" s="226"/>
      <c r="B32" s="279"/>
      <c r="C32" s="60" t="s">
        <v>57</v>
      </c>
      <c r="D32" s="127">
        <f>'6 план. кальк.(3)'!M32</f>
        <v>47.52</v>
      </c>
      <c r="E32" s="127">
        <f>'6 план. кальк.(3)'!P32</f>
        <v>57.02</v>
      </c>
    </row>
    <row r="33" spans="1:5" ht="36" customHeight="1" x14ac:dyDescent="0.25">
      <c r="A33" s="226" t="s">
        <v>111</v>
      </c>
      <c r="B33" s="278" t="s">
        <v>112</v>
      </c>
      <c r="C33" s="60" t="s">
        <v>56</v>
      </c>
      <c r="D33" s="127">
        <f>'6 план. кальк.(3)'!M33</f>
        <v>45.96</v>
      </c>
      <c r="E33" s="127">
        <f>'6 план. кальк.(3)'!P33</f>
        <v>55.15</v>
      </c>
    </row>
    <row r="34" spans="1:5" ht="43.5" customHeight="1" x14ac:dyDescent="0.25">
      <c r="A34" s="226"/>
      <c r="B34" s="279"/>
      <c r="C34" s="60" t="s">
        <v>57</v>
      </c>
      <c r="D34" s="127">
        <f>'6 план. кальк.(3)'!M34</f>
        <v>24.91</v>
      </c>
      <c r="E34" s="127">
        <f>'6 план. кальк.(3)'!P34</f>
        <v>29.89</v>
      </c>
    </row>
    <row r="35" spans="1:5" ht="36" customHeight="1" x14ac:dyDescent="0.25">
      <c r="A35" s="226" t="s">
        <v>113</v>
      </c>
      <c r="B35" s="278" t="s">
        <v>114</v>
      </c>
      <c r="C35" s="60" t="s">
        <v>56</v>
      </c>
      <c r="D35" s="127">
        <f>'6 план. кальк.(3)'!M35</f>
        <v>45.96</v>
      </c>
      <c r="E35" s="127">
        <f>'6 план. кальк.(3)'!P35</f>
        <v>55.15</v>
      </c>
    </row>
    <row r="36" spans="1:5" ht="43.5" customHeight="1" x14ac:dyDescent="0.25">
      <c r="A36" s="226"/>
      <c r="B36" s="279"/>
      <c r="C36" s="60" t="s">
        <v>57</v>
      </c>
      <c r="D36" s="127">
        <f>'6 план. кальк.(3)'!M36</f>
        <v>24.91</v>
      </c>
      <c r="E36" s="127">
        <f>'6 план. кальк.(3)'!P36</f>
        <v>29.89</v>
      </c>
    </row>
    <row r="37" spans="1:5" ht="36" customHeight="1" x14ac:dyDescent="0.25">
      <c r="A37" s="248" t="s">
        <v>115</v>
      </c>
      <c r="B37" s="278" t="s">
        <v>116</v>
      </c>
      <c r="C37" s="60" t="s">
        <v>56</v>
      </c>
      <c r="D37" s="127">
        <f>'6 план. кальк.(3)'!M37</f>
        <v>8.1</v>
      </c>
      <c r="E37" s="127">
        <f>'6 план. кальк.(3)'!P37</f>
        <v>9.7200000000000006</v>
      </c>
    </row>
    <row r="38" spans="1:5" ht="43.5" customHeight="1" x14ac:dyDescent="0.25">
      <c r="A38" s="249"/>
      <c r="B38" s="279"/>
      <c r="C38" s="60" t="s">
        <v>57</v>
      </c>
      <c r="D38" s="127">
        <f>'6 план. кальк.(3)'!M38</f>
        <v>2.7</v>
      </c>
      <c r="E38" s="127">
        <f>'6 план. кальк.(3)'!P38</f>
        <v>3.24</v>
      </c>
    </row>
    <row r="40" spans="1:5" x14ac:dyDescent="0.25">
      <c r="B40" s="117"/>
    </row>
  </sheetData>
  <mergeCells count="37">
    <mergeCell ref="B9:B10"/>
    <mergeCell ref="A19:A20"/>
    <mergeCell ref="B19:B20"/>
    <mergeCell ref="A15:A16"/>
    <mergeCell ref="B15:B16"/>
    <mergeCell ref="A17:A18"/>
    <mergeCell ref="B17:B18"/>
    <mergeCell ref="A21:A22"/>
    <mergeCell ref="B21:B22"/>
    <mergeCell ref="A23:A24"/>
    <mergeCell ref="B23:B24"/>
    <mergeCell ref="D1:E1"/>
    <mergeCell ref="A2:E2"/>
    <mergeCell ref="A4:A6"/>
    <mergeCell ref="B4:B6"/>
    <mergeCell ref="C4:C6"/>
    <mergeCell ref="A13:A14"/>
    <mergeCell ref="B13:B14"/>
    <mergeCell ref="B8:E8"/>
    <mergeCell ref="D4:E5"/>
    <mergeCell ref="A11:A12"/>
    <mergeCell ref="B11:B12"/>
    <mergeCell ref="A9:A10"/>
    <mergeCell ref="A29:A30"/>
    <mergeCell ref="B29:B30"/>
    <mergeCell ref="A31:A32"/>
    <mergeCell ref="B31:B32"/>
    <mergeCell ref="A25:A26"/>
    <mergeCell ref="B25:B26"/>
    <mergeCell ref="A27:A28"/>
    <mergeCell ref="B27:B28"/>
    <mergeCell ref="A37:A38"/>
    <mergeCell ref="B37:B38"/>
    <mergeCell ref="A33:A34"/>
    <mergeCell ref="B33:B34"/>
    <mergeCell ref="A35:A36"/>
    <mergeCell ref="B35:B36"/>
  </mergeCells>
  <phoneticPr fontId="10" type="noConversion"/>
  <pageMargins left="0.61" right="0.23" top="0.64" bottom="1" header="0.5" footer="0.5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3"/>
  </sheetPr>
  <dimension ref="A1:X1085"/>
  <sheetViews>
    <sheetView tabSelected="1" topLeftCell="A23" workbookViewId="0">
      <selection activeCell="Y27" sqref="Y27"/>
    </sheetView>
  </sheetViews>
  <sheetFormatPr defaultColWidth="9.109375" defaultRowHeight="13.2" x14ac:dyDescent="0.25"/>
  <cols>
    <col min="1" max="1" width="6.6640625" style="93" customWidth="1"/>
    <col min="2" max="2" width="42.5546875" style="94" customWidth="1"/>
    <col min="3" max="3" width="4.44140625" style="108" hidden="1" customWidth="1"/>
    <col min="4" max="5" width="6.5546875" style="94" hidden="1" customWidth="1"/>
    <col min="6" max="6" width="7" style="94" hidden="1" customWidth="1"/>
    <col min="7" max="7" width="6.88671875" style="94" hidden="1" customWidth="1"/>
    <col min="8" max="8" width="6.6640625" style="89" customWidth="1"/>
    <col min="9" max="9" width="11.33203125" style="89" hidden="1" customWidth="1"/>
    <col min="10" max="10" width="11.6640625" style="89" hidden="1" customWidth="1"/>
    <col min="11" max="11" width="11.44140625" style="89" hidden="1" customWidth="1"/>
    <col min="12" max="12" width="10.109375" style="89" hidden="1" customWidth="1"/>
    <col min="13" max="13" width="7.5546875" style="89" hidden="1" customWidth="1"/>
    <col min="14" max="14" width="3" style="89" hidden="1" customWidth="1"/>
    <col min="15" max="15" width="3.5546875" style="89" hidden="1" customWidth="1"/>
    <col min="16" max="20" width="0" style="89" hidden="1" customWidth="1"/>
    <col min="21" max="16384" width="9.109375" style="89"/>
  </cols>
  <sheetData>
    <row r="1" spans="1:24" s="181" customFormat="1" ht="69.75" customHeight="1" x14ac:dyDescent="0.25">
      <c r="A1" s="93"/>
      <c r="B1" s="94"/>
      <c r="C1" s="108"/>
      <c r="D1" s="94"/>
      <c r="E1" s="94"/>
      <c r="F1" s="94"/>
      <c r="G1" s="94"/>
      <c r="U1" s="291" t="s">
        <v>146</v>
      </c>
      <c r="V1" s="292"/>
      <c r="W1" s="292"/>
      <c r="X1" s="292"/>
    </row>
    <row r="2" spans="1:24" ht="22.5" customHeight="1" x14ac:dyDescent="0.25">
      <c r="A2" s="293" t="s">
        <v>141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</row>
    <row r="3" spans="1:24" ht="31.5" customHeight="1" x14ac:dyDescent="0.25">
      <c r="A3" s="296" t="s">
        <v>142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</row>
    <row r="4" spans="1:24" ht="17.25" customHeight="1" x14ac:dyDescent="0.25">
      <c r="A4" s="308" t="s">
        <v>1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299"/>
      <c r="M4" s="307" t="s">
        <v>139</v>
      </c>
      <c r="N4" s="307" t="s">
        <v>140</v>
      </c>
      <c r="O4" s="299"/>
      <c r="P4" s="299"/>
      <c r="Q4" s="299"/>
      <c r="R4" s="299"/>
      <c r="S4" s="299"/>
      <c r="T4" s="299"/>
      <c r="U4" s="299"/>
      <c r="V4" s="299"/>
      <c r="W4" s="299"/>
      <c r="X4" s="299"/>
    </row>
    <row r="5" spans="1:24" ht="18" customHeight="1" x14ac:dyDescent="0.25">
      <c r="A5" s="309"/>
      <c r="B5" s="311" t="s">
        <v>135</v>
      </c>
      <c r="C5" s="310" t="s">
        <v>14</v>
      </c>
      <c r="D5" s="299" t="s">
        <v>66</v>
      </c>
      <c r="E5" s="299"/>
      <c r="F5" s="299"/>
      <c r="G5" s="299"/>
      <c r="H5" s="310" t="s">
        <v>14</v>
      </c>
      <c r="I5" s="300" t="s">
        <v>143</v>
      </c>
      <c r="J5" s="299"/>
      <c r="K5" s="299"/>
      <c r="L5" s="299"/>
      <c r="M5" s="307"/>
      <c r="N5" s="307"/>
      <c r="O5" s="310" t="s">
        <v>14</v>
      </c>
      <c r="P5" s="300" t="s">
        <v>144</v>
      </c>
      <c r="Q5" s="299"/>
      <c r="R5" s="299"/>
      <c r="S5" s="299"/>
      <c r="T5" s="310" t="s">
        <v>14</v>
      </c>
      <c r="U5" s="300" t="s">
        <v>145</v>
      </c>
      <c r="V5" s="299"/>
      <c r="W5" s="299"/>
      <c r="X5" s="299"/>
    </row>
    <row r="6" spans="1:24" ht="45" customHeight="1" x14ac:dyDescent="0.25">
      <c r="A6" s="309"/>
      <c r="B6" s="311"/>
      <c r="C6" s="310"/>
      <c r="D6" s="299" t="s">
        <v>62</v>
      </c>
      <c r="E6" s="299"/>
      <c r="F6" s="301" t="s">
        <v>63</v>
      </c>
      <c r="G6" s="302"/>
      <c r="H6" s="310"/>
      <c r="I6" s="299" t="s">
        <v>62</v>
      </c>
      <c r="J6" s="299"/>
      <c r="K6" s="301" t="s">
        <v>63</v>
      </c>
      <c r="L6" s="302"/>
      <c r="M6" s="307"/>
      <c r="N6" s="307"/>
      <c r="O6" s="310"/>
      <c r="P6" s="299" t="s">
        <v>62</v>
      </c>
      <c r="Q6" s="299"/>
      <c r="R6" s="301" t="s">
        <v>63</v>
      </c>
      <c r="S6" s="302"/>
      <c r="T6" s="310"/>
      <c r="U6" s="299" t="s">
        <v>62</v>
      </c>
      <c r="V6" s="299"/>
      <c r="W6" s="301" t="s">
        <v>63</v>
      </c>
      <c r="X6" s="302"/>
    </row>
    <row r="7" spans="1:24" s="40" customFormat="1" ht="53.25" customHeight="1" x14ac:dyDescent="0.25">
      <c r="A7" s="309"/>
      <c r="B7" s="309"/>
      <c r="C7" s="309"/>
      <c r="D7" s="174" t="s">
        <v>64</v>
      </c>
      <c r="E7" s="174" t="s">
        <v>65</v>
      </c>
      <c r="F7" s="174" t="s">
        <v>64</v>
      </c>
      <c r="G7" s="174" t="s">
        <v>65</v>
      </c>
      <c r="H7" s="309"/>
      <c r="I7" s="174" t="s">
        <v>64</v>
      </c>
      <c r="J7" s="174" t="s">
        <v>65</v>
      </c>
      <c r="K7" s="174" t="s">
        <v>64</v>
      </c>
      <c r="L7" s="174" t="s">
        <v>65</v>
      </c>
      <c r="M7" s="307"/>
      <c r="N7" s="307"/>
      <c r="O7" s="312"/>
      <c r="P7" s="180" t="s">
        <v>64</v>
      </c>
      <c r="Q7" s="180" t="s">
        <v>65</v>
      </c>
      <c r="R7" s="178" t="s">
        <v>64</v>
      </c>
      <c r="S7" s="178" t="s">
        <v>65</v>
      </c>
      <c r="T7" s="312"/>
      <c r="U7" s="180" t="s">
        <v>64</v>
      </c>
      <c r="V7" s="180" t="s">
        <v>65</v>
      </c>
      <c r="W7" s="183" t="s">
        <v>64</v>
      </c>
      <c r="X7" s="183" t="s">
        <v>65</v>
      </c>
    </row>
    <row r="8" spans="1:24" s="100" customFormat="1" ht="13.8" x14ac:dyDescent="0.25">
      <c r="A8" s="155">
        <v>1</v>
      </c>
      <c r="B8" s="155">
        <v>2</v>
      </c>
      <c r="C8" s="156">
        <v>3</v>
      </c>
      <c r="D8" s="175">
        <v>4</v>
      </c>
      <c r="E8" s="175">
        <v>5</v>
      </c>
      <c r="F8" s="175">
        <v>6</v>
      </c>
      <c r="G8" s="175">
        <v>7</v>
      </c>
      <c r="H8" s="173">
        <v>9</v>
      </c>
      <c r="I8" s="173">
        <v>10</v>
      </c>
      <c r="J8" s="173">
        <v>11</v>
      </c>
      <c r="K8" s="173">
        <v>12</v>
      </c>
      <c r="L8" s="173">
        <v>13</v>
      </c>
      <c r="M8" s="173">
        <v>14</v>
      </c>
      <c r="N8" s="155">
        <v>15</v>
      </c>
      <c r="O8" s="155"/>
      <c r="P8" s="98"/>
      <c r="Q8" s="98"/>
      <c r="R8" s="98"/>
      <c r="S8" s="98"/>
      <c r="T8" s="155"/>
      <c r="U8" s="98"/>
      <c r="V8" s="98"/>
      <c r="W8" s="98"/>
      <c r="X8" s="98"/>
    </row>
    <row r="9" spans="1:24" s="105" customFormat="1" ht="33" customHeight="1" x14ac:dyDescent="0.25">
      <c r="A9" s="169" t="s">
        <v>84</v>
      </c>
      <c r="B9" s="303" t="s">
        <v>85</v>
      </c>
      <c r="C9" s="304"/>
      <c r="D9" s="304"/>
      <c r="E9" s="304"/>
      <c r="F9" s="304"/>
      <c r="G9" s="304"/>
      <c r="H9" s="304"/>
      <c r="I9" s="304"/>
      <c r="J9" s="304"/>
      <c r="K9" s="304"/>
      <c r="L9" s="304"/>
      <c r="M9" s="305"/>
      <c r="N9" s="305"/>
      <c r="O9" s="305"/>
      <c r="P9" s="305"/>
      <c r="Q9" s="305"/>
      <c r="R9" s="305"/>
      <c r="S9" s="305"/>
      <c r="T9" s="305"/>
      <c r="U9" s="305"/>
      <c r="V9" s="305"/>
      <c r="W9" s="305"/>
      <c r="X9" s="306"/>
    </row>
    <row r="10" spans="1:24" s="105" customFormat="1" ht="70.5" customHeight="1" x14ac:dyDescent="0.25">
      <c r="A10" s="171" t="s">
        <v>86</v>
      </c>
      <c r="B10" s="170" t="s">
        <v>87</v>
      </c>
      <c r="C10" s="172" t="s">
        <v>68</v>
      </c>
      <c r="D10" s="157">
        <f>'рассчет(4)'!D9</f>
        <v>36.700000000000003</v>
      </c>
      <c r="E10" s="157">
        <f>'рассчет(4)'!E9</f>
        <v>44.04</v>
      </c>
      <c r="F10" s="157">
        <f>'рассчет(4)'!D10</f>
        <v>21.63</v>
      </c>
      <c r="G10" s="157">
        <f>'рассчет(4)'!E10</f>
        <v>25.96</v>
      </c>
      <c r="H10" s="172" t="s">
        <v>68</v>
      </c>
      <c r="I10" s="158">
        <v>16.25</v>
      </c>
      <c r="J10" s="159">
        <v>19.5</v>
      </c>
      <c r="K10" s="160"/>
      <c r="L10" s="160"/>
      <c r="M10" s="158">
        <f t="shared" ref="M10:M25" si="0">D10/I10*100-100</f>
        <v>125.85</v>
      </c>
      <c r="N10" s="158"/>
      <c r="O10" s="179"/>
      <c r="P10" s="182">
        <f>I10+I10*5/100</f>
        <v>17.059999999999999</v>
      </c>
      <c r="Q10" s="182">
        <f>P10+P10*20/100</f>
        <v>20.47</v>
      </c>
      <c r="R10" s="182">
        <f>K10+K10*5/100</f>
        <v>0</v>
      </c>
      <c r="S10" s="182">
        <f>R10+R10*20/100</f>
        <v>0</v>
      </c>
      <c r="T10" s="184"/>
      <c r="U10" s="182">
        <f>P10+P10*7/100</f>
        <v>18.25</v>
      </c>
      <c r="V10" s="182">
        <f>U10+U10*20/100</f>
        <v>21.9</v>
      </c>
      <c r="W10" s="182">
        <f>R10+R10*7/100</f>
        <v>0</v>
      </c>
      <c r="X10" s="182">
        <f>W10+W10*20/100</f>
        <v>0</v>
      </c>
    </row>
    <row r="11" spans="1:24" s="105" customFormat="1" ht="87.75" customHeight="1" x14ac:dyDescent="0.25">
      <c r="A11" s="168" t="s">
        <v>89</v>
      </c>
      <c r="B11" s="170" t="s">
        <v>90</v>
      </c>
      <c r="C11" s="172" t="s">
        <v>68</v>
      </c>
      <c r="D11" s="157">
        <f>'рассчет(4)'!D11</f>
        <v>52.33</v>
      </c>
      <c r="E11" s="157">
        <f>'рассчет(4)'!E11</f>
        <v>62.8</v>
      </c>
      <c r="F11" s="157">
        <f>'рассчет(4)'!D12</f>
        <v>28.98</v>
      </c>
      <c r="G11" s="157">
        <f>'рассчет(4)'!E12</f>
        <v>34.78</v>
      </c>
      <c r="H11" s="172" t="s">
        <v>68</v>
      </c>
      <c r="I11" s="159">
        <v>24.88</v>
      </c>
      <c r="J11" s="159">
        <v>29.86</v>
      </c>
      <c r="K11" s="160"/>
      <c r="L11" s="160"/>
      <c r="M11" s="158">
        <f t="shared" si="0"/>
        <v>110.33</v>
      </c>
      <c r="N11" s="158"/>
      <c r="O11" s="179"/>
      <c r="P11" s="182">
        <f t="shared" ref="P11:P25" si="1">I11+I11*5/100</f>
        <v>26.12</v>
      </c>
      <c r="Q11" s="182">
        <f t="shared" ref="Q11:Q25" si="2">P11+P11*20/100</f>
        <v>31.34</v>
      </c>
      <c r="R11" s="182">
        <f t="shared" ref="R11:R25" si="3">K11+K11*5/100</f>
        <v>0</v>
      </c>
      <c r="S11" s="182">
        <f t="shared" ref="S11:S25" si="4">R11+R11*20/100</f>
        <v>0</v>
      </c>
      <c r="T11" s="184"/>
      <c r="U11" s="182">
        <f t="shared" ref="U11:U25" si="5">P11+P11*7/100</f>
        <v>27.95</v>
      </c>
      <c r="V11" s="182">
        <f t="shared" ref="V11:V25" si="6">U11+U11*20/100</f>
        <v>33.54</v>
      </c>
      <c r="W11" s="182">
        <f t="shared" ref="W11:W25" si="7">R11+R11*7/100</f>
        <v>0</v>
      </c>
      <c r="X11" s="182">
        <f t="shared" ref="X11:X25" si="8">W11+W11*20/100</f>
        <v>0</v>
      </c>
    </row>
    <row r="12" spans="1:24" s="105" customFormat="1" ht="73.5" customHeight="1" x14ac:dyDescent="0.25">
      <c r="A12" s="168" t="s">
        <v>91</v>
      </c>
      <c r="B12" s="170" t="s">
        <v>92</v>
      </c>
      <c r="C12" s="172" t="s">
        <v>68</v>
      </c>
      <c r="D12" s="157">
        <f>'рассчет(4)'!D13</f>
        <v>35.72</v>
      </c>
      <c r="E12" s="157">
        <f>'рассчет(4)'!E13</f>
        <v>42.86</v>
      </c>
      <c r="F12" s="157">
        <f>'рассчет(4)'!D14</f>
        <v>18.34</v>
      </c>
      <c r="G12" s="157">
        <f>'рассчет(4)'!E14</f>
        <v>22.01</v>
      </c>
      <c r="H12" s="172" t="s">
        <v>68</v>
      </c>
      <c r="I12" s="159">
        <v>15.01</v>
      </c>
      <c r="J12" s="159">
        <v>18.010000000000002</v>
      </c>
      <c r="K12" s="160"/>
      <c r="L12" s="160"/>
      <c r="M12" s="158">
        <f t="shared" si="0"/>
        <v>137.97</v>
      </c>
      <c r="N12" s="158"/>
      <c r="O12" s="179"/>
      <c r="P12" s="182">
        <f t="shared" si="1"/>
        <v>15.76</v>
      </c>
      <c r="Q12" s="182">
        <f t="shared" si="2"/>
        <v>18.91</v>
      </c>
      <c r="R12" s="182">
        <f t="shared" si="3"/>
        <v>0</v>
      </c>
      <c r="S12" s="182">
        <f t="shared" si="4"/>
        <v>0</v>
      </c>
      <c r="T12" s="184"/>
      <c r="U12" s="182">
        <f t="shared" si="5"/>
        <v>16.86</v>
      </c>
      <c r="V12" s="182">
        <f t="shared" si="6"/>
        <v>20.23</v>
      </c>
      <c r="W12" s="182">
        <f t="shared" si="7"/>
        <v>0</v>
      </c>
      <c r="X12" s="182">
        <f t="shared" si="8"/>
        <v>0</v>
      </c>
    </row>
    <row r="13" spans="1:24" ht="70.5" hidden="1" customHeight="1" x14ac:dyDescent="0.25">
      <c r="A13" s="173"/>
      <c r="B13" s="176"/>
      <c r="C13" s="177"/>
      <c r="D13" s="161">
        <f t="shared" ref="D13" si="9">E13/1.2</f>
        <v>28.98</v>
      </c>
      <c r="E13" s="161">
        <f>'рассчет(4)'!E12</f>
        <v>34.78</v>
      </c>
      <c r="F13" s="162">
        <f t="shared" ref="F13" si="10">G13/1.2</f>
        <v>35.72</v>
      </c>
      <c r="G13" s="157">
        <f>'рассчет(4)'!E13</f>
        <v>42.86</v>
      </c>
      <c r="H13" s="177"/>
      <c r="I13" s="159"/>
      <c r="J13" s="159"/>
      <c r="K13" s="177"/>
      <c r="L13" s="177"/>
      <c r="M13" s="158" t="e">
        <f t="shared" si="0"/>
        <v>#DIV/0!</v>
      </c>
      <c r="N13" s="158" t="e">
        <f t="shared" ref="N13" si="11">F13/K13*100-100</f>
        <v>#DIV/0!</v>
      </c>
      <c r="O13" s="179"/>
      <c r="P13" s="182">
        <f t="shared" si="1"/>
        <v>0</v>
      </c>
      <c r="Q13" s="182">
        <f t="shared" si="2"/>
        <v>0</v>
      </c>
      <c r="R13" s="182">
        <f t="shared" si="3"/>
        <v>0</v>
      </c>
      <c r="S13" s="182">
        <f t="shared" si="4"/>
        <v>0</v>
      </c>
      <c r="T13" s="184"/>
      <c r="U13" s="182">
        <f t="shared" si="5"/>
        <v>0</v>
      </c>
      <c r="V13" s="182">
        <f t="shared" si="6"/>
        <v>0</v>
      </c>
      <c r="W13" s="182">
        <f t="shared" si="7"/>
        <v>0</v>
      </c>
      <c r="X13" s="182">
        <f t="shared" si="8"/>
        <v>0</v>
      </c>
    </row>
    <row r="14" spans="1:24" s="105" customFormat="1" ht="66.75" customHeight="1" x14ac:dyDescent="0.25">
      <c r="A14" s="168" t="s">
        <v>93</v>
      </c>
      <c r="B14" s="170" t="s">
        <v>95</v>
      </c>
      <c r="C14" s="172" t="s">
        <v>68</v>
      </c>
      <c r="D14" s="161">
        <f>'рассчет(4)'!D15</f>
        <v>38.619999999999997</v>
      </c>
      <c r="E14" s="161">
        <f>'рассчет(4)'!E15</f>
        <v>46.34</v>
      </c>
      <c r="F14" s="162">
        <f>'рассчет(4)'!D16</f>
        <v>21.24</v>
      </c>
      <c r="G14" s="162">
        <f>'рассчет(4)'!E16</f>
        <v>25.49</v>
      </c>
      <c r="H14" s="172" t="s">
        <v>68</v>
      </c>
      <c r="I14" s="159">
        <v>24.88</v>
      </c>
      <c r="J14" s="159">
        <v>29.86</v>
      </c>
      <c r="K14" s="160"/>
      <c r="L14" s="160"/>
      <c r="M14" s="158">
        <f t="shared" si="0"/>
        <v>55.23</v>
      </c>
      <c r="N14" s="158"/>
      <c r="O14" s="179"/>
      <c r="P14" s="182">
        <f t="shared" si="1"/>
        <v>26.12</v>
      </c>
      <c r="Q14" s="182">
        <f t="shared" si="2"/>
        <v>31.34</v>
      </c>
      <c r="R14" s="182">
        <f t="shared" si="3"/>
        <v>0</v>
      </c>
      <c r="S14" s="182">
        <f t="shared" si="4"/>
        <v>0</v>
      </c>
      <c r="T14" s="184"/>
      <c r="U14" s="182">
        <f t="shared" si="5"/>
        <v>27.95</v>
      </c>
      <c r="V14" s="182">
        <f t="shared" si="6"/>
        <v>33.54</v>
      </c>
      <c r="W14" s="182">
        <f t="shared" si="7"/>
        <v>0</v>
      </c>
      <c r="X14" s="182">
        <f t="shared" si="8"/>
        <v>0</v>
      </c>
    </row>
    <row r="15" spans="1:24" s="105" customFormat="1" ht="67.5" customHeight="1" x14ac:dyDescent="0.25">
      <c r="A15" s="168" t="s">
        <v>94</v>
      </c>
      <c r="B15" s="170" t="s">
        <v>96</v>
      </c>
      <c r="C15" s="172" t="s">
        <v>68</v>
      </c>
      <c r="D15" s="161">
        <f>'рассчет(4)'!D17</f>
        <v>40.94</v>
      </c>
      <c r="E15" s="161">
        <f>'рассчет(4)'!E17</f>
        <v>49.13</v>
      </c>
      <c r="F15" s="162">
        <f>'рассчет(4)'!D18</f>
        <v>23.56</v>
      </c>
      <c r="G15" s="162">
        <f>'рассчет(4)'!E18</f>
        <v>28.27</v>
      </c>
      <c r="H15" s="172" t="s">
        <v>68</v>
      </c>
      <c r="I15" s="159">
        <v>22.49</v>
      </c>
      <c r="J15" s="159">
        <v>26.99</v>
      </c>
      <c r="K15" s="160"/>
      <c r="L15" s="160"/>
      <c r="M15" s="158">
        <f t="shared" si="0"/>
        <v>82.04</v>
      </c>
      <c r="N15" s="158"/>
      <c r="O15" s="179"/>
      <c r="P15" s="182">
        <f t="shared" si="1"/>
        <v>23.61</v>
      </c>
      <c r="Q15" s="182">
        <f t="shared" si="2"/>
        <v>28.33</v>
      </c>
      <c r="R15" s="182">
        <f t="shared" si="3"/>
        <v>0</v>
      </c>
      <c r="S15" s="182">
        <f t="shared" si="4"/>
        <v>0</v>
      </c>
      <c r="T15" s="184"/>
      <c r="U15" s="182">
        <f t="shared" si="5"/>
        <v>25.26</v>
      </c>
      <c r="V15" s="182">
        <f t="shared" si="6"/>
        <v>30.31</v>
      </c>
      <c r="W15" s="182">
        <f t="shared" si="7"/>
        <v>0</v>
      </c>
      <c r="X15" s="182">
        <f t="shared" si="8"/>
        <v>0</v>
      </c>
    </row>
    <row r="16" spans="1:24" s="105" customFormat="1" ht="70.5" customHeight="1" x14ac:dyDescent="0.25">
      <c r="A16" s="168" t="s">
        <v>97</v>
      </c>
      <c r="B16" s="170" t="s">
        <v>98</v>
      </c>
      <c r="C16" s="172" t="s">
        <v>68</v>
      </c>
      <c r="D16" s="161">
        <f>'рассчет(4)'!D19</f>
        <v>19.32</v>
      </c>
      <c r="E16" s="161">
        <f>'рассчет(4)'!E19</f>
        <v>23.18</v>
      </c>
      <c r="F16" s="162">
        <f>'рассчет(4)'!D20</f>
        <v>8.6999999999999993</v>
      </c>
      <c r="G16" s="162">
        <f>'рассчет(4)'!E20</f>
        <v>10.44</v>
      </c>
      <c r="H16" s="172" t="s">
        <v>68</v>
      </c>
      <c r="I16" s="159">
        <v>9.7100000000000009</v>
      </c>
      <c r="J16" s="159">
        <v>11.65</v>
      </c>
      <c r="K16" s="160"/>
      <c r="L16" s="160"/>
      <c r="M16" s="158">
        <f t="shared" si="0"/>
        <v>98.97</v>
      </c>
      <c r="N16" s="158"/>
      <c r="O16" s="179"/>
      <c r="P16" s="182">
        <f t="shared" si="1"/>
        <v>10.199999999999999</v>
      </c>
      <c r="Q16" s="182">
        <f t="shared" si="2"/>
        <v>12.24</v>
      </c>
      <c r="R16" s="182">
        <f t="shared" si="3"/>
        <v>0</v>
      </c>
      <c r="S16" s="182">
        <f t="shared" si="4"/>
        <v>0</v>
      </c>
      <c r="T16" s="184"/>
      <c r="U16" s="182">
        <f t="shared" si="5"/>
        <v>10.91</v>
      </c>
      <c r="V16" s="182">
        <f t="shared" si="6"/>
        <v>13.09</v>
      </c>
      <c r="W16" s="182">
        <f t="shared" si="7"/>
        <v>0</v>
      </c>
      <c r="X16" s="182">
        <f t="shared" si="8"/>
        <v>0</v>
      </c>
    </row>
    <row r="17" spans="1:24" s="105" customFormat="1" ht="79.5" customHeight="1" x14ac:dyDescent="0.25">
      <c r="A17" s="168" t="s">
        <v>99</v>
      </c>
      <c r="B17" s="170" t="s">
        <v>122</v>
      </c>
      <c r="C17" s="172" t="s">
        <v>68</v>
      </c>
      <c r="D17" s="161">
        <f>'рассчет(4)'!D21</f>
        <v>17.37</v>
      </c>
      <c r="E17" s="161">
        <f>'рассчет(4)'!E21</f>
        <v>20.84</v>
      </c>
      <c r="F17" s="162">
        <f>'рассчет(4)'!D22</f>
        <v>9.65</v>
      </c>
      <c r="G17" s="162">
        <f>'рассчет(4)'!E22</f>
        <v>11.58</v>
      </c>
      <c r="H17" s="172" t="s">
        <v>68</v>
      </c>
      <c r="I17" s="158">
        <v>8.65</v>
      </c>
      <c r="J17" s="158">
        <v>10.38</v>
      </c>
      <c r="K17" s="160"/>
      <c r="L17" s="160"/>
      <c r="M17" s="158">
        <f t="shared" si="0"/>
        <v>100.81</v>
      </c>
      <c r="N17" s="158"/>
      <c r="O17" s="179"/>
      <c r="P17" s="182">
        <f t="shared" si="1"/>
        <v>9.08</v>
      </c>
      <c r="Q17" s="182">
        <f t="shared" si="2"/>
        <v>10.9</v>
      </c>
      <c r="R17" s="182">
        <f t="shared" si="3"/>
        <v>0</v>
      </c>
      <c r="S17" s="182">
        <f t="shared" si="4"/>
        <v>0</v>
      </c>
      <c r="T17" s="184"/>
      <c r="U17" s="182">
        <f t="shared" si="5"/>
        <v>9.7200000000000006</v>
      </c>
      <c r="V17" s="182">
        <f t="shared" si="6"/>
        <v>11.66</v>
      </c>
      <c r="W17" s="182">
        <f t="shared" si="7"/>
        <v>0</v>
      </c>
      <c r="X17" s="182">
        <f t="shared" si="8"/>
        <v>0</v>
      </c>
    </row>
    <row r="18" spans="1:24" s="105" customFormat="1" ht="78.75" customHeight="1" x14ac:dyDescent="0.25">
      <c r="A18" s="168" t="s">
        <v>101</v>
      </c>
      <c r="B18" s="170" t="s">
        <v>102</v>
      </c>
      <c r="C18" s="172" t="s">
        <v>68</v>
      </c>
      <c r="D18" s="161">
        <f>'рассчет(4)'!D23</f>
        <v>18.34</v>
      </c>
      <c r="E18" s="161">
        <f>'рассчет(4)'!E23</f>
        <v>22.01</v>
      </c>
      <c r="F18" s="162">
        <f>'рассчет(4)'!D24</f>
        <v>13.31</v>
      </c>
      <c r="G18" s="162">
        <f>'рассчет(4)'!E24</f>
        <v>15.97</v>
      </c>
      <c r="H18" s="172" t="s">
        <v>68</v>
      </c>
      <c r="I18" s="158">
        <v>8.3000000000000007</v>
      </c>
      <c r="J18" s="159">
        <v>9.9600000000000009</v>
      </c>
      <c r="K18" s="158"/>
      <c r="L18" s="158"/>
      <c r="M18" s="158">
        <f t="shared" si="0"/>
        <v>120.96</v>
      </c>
      <c r="N18" s="158"/>
      <c r="O18" s="179"/>
      <c r="P18" s="182">
        <f t="shared" si="1"/>
        <v>8.7200000000000006</v>
      </c>
      <c r="Q18" s="182">
        <f t="shared" si="2"/>
        <v>10.46</v>
      </c>
      <c r="R18" s="182">
        <f t="shared" si="3"/>
        <v>0</v>
      </c>
      <c r="S18" s="182">
        <f t="shared" si="4"/>
        <v>0</v>
      </c>
      <c r="T18" s="184"/>
      <c r="U18" s="182">
        <f t="shared" si="5"/>
        <v>9.33</v>
      </c>
      <c r="V18" s="182">
        <f t="shared" si="6"/>
        <v>11.2</v>
      </c>
      <c r="W18" s="182">
        <f t="shared" si="7"/>
        <v>0</v>
      </c>
      <c r="X18" s="182">
        <f t="shared" si="8"/>
        <v>0</v>
      </c>
    </row>
    <row r="19" spans="1:24" s="105" customFormat="1" ht="80.25" customHeight="1" x14ac:dyDescent="0.25">
      <c r="A19" s="168" t="s">
        <v>103</v>
      </c>
      <c r="B19" s="170" t="s">
        <v>104</v>
      </c>
      <c r="C19" s="172" t="s">
        <v>68</v>
      </c>
      <c r="D19" s="161">
        <f>'рассчет(4)'!D25</f>
        <v>50.58</v>
      </c>
      <c r="E19" s="161">
        <f>'рассчет(4)'!E25</f>
        <v>60.7</v>
      </c>
      <c r="F19" s="162">
        <f>'рассчет(4)'!D26</f>
        <v>23.56</v>
      </c>
      <c r="G19" s="162">
        <f>'рассчет(4)'!E26</f>
        <v>28.27</v>
      </c>
      <c r="H19" s="172" t="s">
        <v>68</v>
      </c>
      <c r="I19" s="159">
        <v>34.96</v>
      </c>
      <c r="J19" s="159">
        <v>41.95</v>
      </c>
      <c r="K19" s="160"/>
      <c r="L19" s="160"/>
      <c r="M19" s="158">
        <f t="shared" si="0"/>
        <v>44.68</v>
      </c>
      <c r="N19" s="158"/>
      <c r="O19" s="179"/>
      <c r="P19" s="182">
        <f t="shared" si="1"/>
        <v>36.71</v>
      </c>
      <c r="Q19" s="182">
        <f t="shared" si="2"/>
        <v>44.05</v>
      </c>
      <c r="R19" s="182">
        <f t="shared" si="3"/>
        <v>0</v>
      </c>
      <c r="S19" s="182">
        <f t="shared" si="4"/>
        <v>0</v>
      </c>
      <c r="T19" s="184"/>
      <c r="U19" s="182">
        <f t="shared" si="5"/>
        <v>39.28</v>
      </c>
      <c r="V19" s="182">
        <f t="shared" si="6"/>
        <v>47.14</v>
      </c>
      <c r="W19" s="182">
        <f t="shared" si="7"/>
        <v>0</v>
      </c>
      <c r="X19" s="182">
        <f t="shared" si="8"/>
        <v>0</v>
      </c>
    </row>
    <row r="20" spans="1:24" s="105" customFormat="1" ht="66" customHeight="1" x14ac:dyDescent="0.25">
      <c r="A20" s="168" t="s">
        <v>105</v>
      </c>
      <c r="B20" s="170" t="s">
        <v>106</v>
      </c>
      <c r="C20" s="172" t="s">
        <v>68</v>
      </c>
      <c r="D20" s="161">
        <f>'рассчет(4)'!D27</f>
        <v>56.97</v>
      </c>
      <c r="E20" s="161">
        <f>'рассчет(4)'!E27</f>
        <v>68.36</v>
      </c>
      <c r="F20" s="162">
        <f>'рассчет(4)'!D28</f>
        <v>29.93</v>
      </c>
      <c r="G20" s="162">
        <f>'рассчет(4)'!E28</f>
        <v>35.92</v>
      </c>
      <c r="H20" s="172" t="s">
        <v>68</v>
      </c>
      <c r="I20" s="158">
        <v>40.79</v>
      </c>
      <c r="J20" s="158">
        <v>48.95</v>
      </c>
      <c r="K20" s="160"/>
      <c r="L20" s="160"/>
      <c r="M20" s="158">
        <f t="shared" si="0"/>
        <v>39.67</v>
      </c>
      <c r="N20" s="158"/>
      <c r="O20" s="179"/>
      <c r="P20" s="182">
        <f t="shared" si="1"/>
        <v>42.83</v>
      </c>
      <c r="Q20" s="182">
        <f t="shared" si="2"/>
        <v>51.4</v>
      </c>
      <c r="R20" s="182">
        <f t="shared" si="3"/>
        <v>0</v>
      </c>
      <c r="S20" s="182">
        <f t="shared" si="4"/>
        <v>0</v>
      </c>
      <c r="T20" s="184"/>
      <c r="U20" s="182">
        <f t="shared" si="5"/>
        <v>45.83</v>
      </c>
      <c r="V20" s="182">
        <f t="shared" si="6"/>
        <v>55</v>
      </c>
      <c r="W20" s="182">
        <f t="shared" si="7"/>
        <v>0</v>
      </c>
      <c r="X20" s="182">
        <f t="shared" si="8"/>
        <v>0</v>
      </c>
    </row>
    <row r="21" spans="1:24" s="105" customFormat="1" ht="95.25" customHeight="1" x14ac:dyDescent="0.25">
      <c r="A21" s="168" t="s">
        <v>107</v>
      </c>
      <c r="B21" s="170" t="s">
        <v>108</v>
      </c>
      <c r="C21" s="172" t="s">
        <v>68</v>
      </c>
      <c r="D21" s="161">
        <f>'рассчет(4)'!D29</f>
        <v>65.290000000000006</v>
      </c>
      <c r="E21" s="161">
        <f>'рассчет(4)'!E29</f>
        <v>78.349999999999994</v>
      </c>
      <c r="F21" s="162">
        <f>'рассчет(4)'!D30</f>
        <v>38.229999999999997</v>
      </c>
      <c r="G21" s="162">
        <f>'рассчет(4)'!E30</f>
        <v>45.88</v>
      </c>
      <c r="H21" s="172" t="s">
        <v>68</v>
      </c>
      <c r="I21" s="159">
        <v>25.42</v>
      </c>
      <c r="J21" s="159">
        <v>30.5</v>
      </c>
      <c r="K21" s="160"/>
      <c r="L21" s="160"/>
      <c r="M21" s="158">
        <f t="shared" si="0"/>
        <v>156.85</v>
      </c>
      <c r="N21" s="158"/>
      <c r="O21" s="179"/>
      <c r="P21" s="182">
        <f t="shared" si="1"/>
        <v>26.69</v>
      </c>
      <c r="Q21" s="182">
        <f t="shared" si="2"/>
        <v>32.03</v>
      </c>
      <c r="R21" s="182">
        <f t="shared" si="3"/>
        <v>0</v>
      </c>
      <c r="S21" s="182">
        <f t="shared" si="4"/>
        <v>0</v>
      </c>
      <c r="T21" s="184"/>
      <c r="U21" s="182">
        <f t="shared" si="5"/>
        <v>28.56</v>
      </c>
      <c r="V21" s="182">
        <f t="shared" si="6"/>
        <v>34.270000000000003</v>
      </c>
      <c r="W21" s="182">
        <f t="shared" si="7"/>
        <v>0</v>
      </c>
      <c r="X21" s="182">
        <f t="shared" si="8"/>
        <v>0</v>
      </c>
    </row>
    <row r="22" spans="1:24" s="105" customFormat="1" ht="69.75" customHeight="1" x14ac:dyDescent="0.25">
      <c r="A22" s="168" t="s">
        <v>109</v>
      </c>
      <c r="B22" s="170" t="s">
        <v>110</v>
      </c>
      <c r="C22" s="172" t="s">
        <v>68</v>
      </c>
      <c r="D22" s="161">
        <f>'рассчет(4)'!D31</f>
        <v>74.540000000000006</v>
      </c>
      <c r="E22" s="161">
        <f>'рассчет(4)'!E31</f>
        <v>89.45</v>
      </c>
      <c r="F22" s="162">
        <f>'рассчет(4)'!D32</f>
        <v>47.52</v>
      </c>
      <c r="G22" s="162">
        <f>'рассчет(4)'!E32</f>
        <v>57.02</v>
      </c>
      <c r="H22" s="172" t="s">
        <v>68</v>
      </c>
      <c r="I22" s="159">
        <v>22.95</v>
      </c>
      <c r="J22" s="159">
        <v>27.54</v>
      </c>
      <c r="K22" s="160"/>
      <c r="L22" s="160"/>
      <c r="M22" s="158">
        <f t="shared" si="0"/>
        <v>224.79</v>
      </c>
      <c r="N22" s="158"/>
      <c r="O22" s="179"/>
      <c r="P22" s="182">
        <f t="shared" si="1"/>
        <v>24.1</v>
      </c>
      <c r="Q22" s="182">
        <f t="shared" si="2"/>
        <v>28.92</v>
      </c>
      <c r="R22" s="182">
        <f t="shared" si="3"/>
        <v>0</v>
      </c>
      <c r="S22" s="182">
        <f t="shared" si="4"/>
        <v>0</v>
      </c>
      <c r="T22" s="184"/>
      <c r="U22" s="182">
        <f t="shared" si="5"/>
        <v>25.79</v>
      </c>
      <c r="V22" s="182">
        <f t="shared" si="6"/>
        <v>30.95</v>
      </c>
      <c r="W22" s="182">
        <f t="shared" si="7"/>
        <v>0</v>
      </c>
      <c r="X22" s="182">
        <f t="shared" si="8"/>
        <v>0</v>
      </c>
    </row>
    <row r="23" spans="1:24" s="105" customFormat="1" ht="85.5" customHeight="1" x14ac:dyDescent="0.25">
      <c r="A23" s="168" t="s">
        <v>111</v>
      </c>
      <c r="B23" s="170" t="s">
        <v>112</v>
      </c>
      <c r="C23" s="172" t="s">
        <v>68</v>
      </c>
      <c r="D23" s="161">
        <f>'рассчет(4)'!D33</f>
        <v>45.96</v>
      </c>
      <c r="E23" s="161">
        <f>'рассчет(4)'!E33</f>
        <v>55.15</v>
      </c>
      <c r="F23" s="162">
        <f>'рассчет(4)'!D34</f>
        <v>24.91</v>
      </c>
      <c r="G23" s="162">
        <f>'рассчет(4)'!E34</f>
        <v>29.89</v>
      </c>
      <c r="H23" s="172" t="s">
        <v>68</v>
      </c>
      <c r="I23" s="159">
        <v>34.24</v>
      </c>
      <c r="J23" s="159">
        <v>41.09</v>
      </c>
      <c r="K23" s="160"/>
      <c r="L23" s="160"/>
      <c r="M23" s="158">
        <f t="shared" si="0"/>
        <v>34.229999999999997</v>
      </c>
      <c r="N23" s="158"/>
      <c r="O23" s="179"/>
      <c r="P23" s="182">
        <f t="shared" si="1"/>
        <v>35.950000000000003</v>
      </c>
      <c r="Q23" s="182">
        <f t="shared" si="2"/>
        <v>43.14</v>
      </c>
      <c r="R23" s="182">
        <f t="shared" si="3"/>
        <v>0</v>
      </c>
      <c r="S23" s="182">
        <f t="shared" si="4"/>
        <v>0</v>
      </c>
      <c r="T23" s="184"/>
      <c r="U23" s="182">
        <f t="shared" si="5"/>
        <v>38.47</v>
      </c>
      <c r="V23" s="182">
        <f t="shared" si="6"/>
        <v>46.16</v>
      </c>
      <c r="W23" s="182">
        <f t="shared" si="7"/>
        <v>0</v>
      </c>
      <c r="X23" s="182">
        <f t="shared" si="8"/>
        <v>0</v>
      </c>
    </row>
    <row r="24" spans="1:24" s="105" customFormat="1" ht="90.6" customHeight="1" x14ac:dyDescent="0.25">
      <c r="A24" s="168" t="s">
        <v>113</v>
      </c>
      <c r="B24" s="170" t="s">
        <v>114</v>
      </c>
      <c r="C24" s="172" t="s">
        <v>68</v>
      </c>
      <c r="D24" s="161">
        <f>'рассчет(4)'!D35</f>
        <v>45.96</v>
      </c>
      <c r="E24" s="161">
        <f>'рассчет(4)'!E35</f>
        <v>55.15</v>
      </c>
      <c r="F24" s="162">
        <f>'рассчет(4)'!D36</f>
        <v>24.91</v>
      </c>
      <c r="G24" s="162">
        <f>'рассчет(4)'!E36</f>
        <v>29.89</v>
      </c>
      <c r="H24" s="172" t="s">
        <v>68</v>
      </c>
      <c r="I24" s="159">
        <v>36.46</v>
      </c>
      <c r="J24" s="159">
        <v>43.75</v>
      </c>
      <c r="K24" s="160"/>
      <c r="L24" s="160"/>
      <c r="M24" s="158">
        <f t="shared" si="0"/>
        <v>26.06</v>
      </c>
      <c r="N24" s="158"/>
      <c r="O24" s="179"/>
      <c r="P24" s="182">
        <f t="shared" si="1"/>
        <v>38.28</v>
      </c>
      <c r="Q24" s="182">
        <f t="shared" si="2"/>
        <v>45.94</v>
      </c>
      <c r="R24" s="182">
        <f t="shared" si="3"/>
        <v>0</v>
      </c>
      <c r="S24" s="182">
        <f t="shared" si="4"/>
        <v>0</v>
      </c>
      <c r="T24" s="184"/>
      <c r="U24" s="182">
        <f t="shared" si="5"/>
        <v>40.96</v>
      </c>
      <c r="V24" s="182">
        <f t="shared" si="6"/>
        <v>49.15</v>
      </c>
      <c r="W24" s="182">
        <f t="shared" si="7"/>
        <v>0</v>
      </c>
      <c r="X24" s="182">
        <f t="shared" si="8"/>
        <v>0</v>
      </c>
    </row>
    <row r="25" spans="1:24" s="105" customFormat="1" ht="70.5" customHeight="1" x14ac:dyDescent="0.25">
      <c r="A25" s="168" t="s">
        <v>115</v>
      </c>
      <c r="B25" s="170" t="s">
        <v>116</v>
      </c>
      <c r="C25" s="172" t="s">
        <v>68</v>
      </c>
      <c r="D25" s="161">
        <f>'рассчет(4)'!D37</f>
        <v>8.1</v>
      </c>
      <c r="E25" s="161">
        <f>'рассчет(4)'!E37</f>
        <v>9.7200000000000006</v>
      </c>
      <c r="F25" s="162">
        <f>'рассчет(4)'!D38</f>
        <v>2.7</v>
      </c>
      <c r="G25" s="162">
        <f>'рассчет(4)'!E38</f>
        <v>3.24</v>
      </c>
      <c r="H25" s="172" t="s">
        <v>68</v>
      </c>
      <c r="I25" s="158">
        <v>2.93</v>
      </c>
      <c r="J25" s="158">
        <v>3.52</v>
      </c>
      <c r="K25" s="158"/>
      <c r="L25" s="158"/>
      <c r="M25" s="158">
        <f t="shared" si="0"/>
        <v>176.45</v>
      </c>
      <c r="N25" s="158"/>
      <c r="O25" s="179"/>
      <c r="P25" s="182">
        <f t="shared" si="1"/>
        <v>3.08</v>
      </c>
      <c r="Q25" s="182">
        <f t="shared" si="2"/>
        <v>3.7</v>
      </c>
      <c r="R25" s="182">
        <f t="shared" si="3"/>
        <v>0</v>
      </c>
      <c r="S25" s="182">
        <f t="shared" si="4"/>
        <v>0</v>
      </c>
      <c r="T25" s="184"/>
      <c r="U25" s="182">
        <f t="shared" si="5"/>
        <v>3.3</v>
      </c>
      <c r="V25" s="182">
        <f t="shared" si="6"/>
        <v>3.96</v>
      </c>
      <c r="W25" s="182">
        <f t="shared" si="7"/>
        <v>0</v>
      </c>
      <c r="X25" s="182">
        <f t="shared" si="8"/>
        <v>0</v>
      </c>
    </row>
    <row r="26" spans="1:24" ht="15.6" x14ac:dyDescent="0.25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P26" s="94"/>
      <c r="Q26" s="94"/>
      <c r="R26" s="94"/>
      <c r="S26" s="94"/>
      <c r="T26" s="105"/>
    </row>
    <row r="27" spans="1:24" ht="45.75" customHeight="1" x14ac:dyDescent="0.25">
      <c r="A27" s="289" t="s">
        <v>147</v>
      </c>
      <c r="B27" s="290"/>
      <c r="C27" s="290"/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0"/>
    </row>
    <row r="28" spans="1:24" ht="15.6" x14ac:dyDescent="0.25">
      <c r="A28" s="186"/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P28" s="94"/>
      <c r="Q28" s="94"/>
      <c r="R28" s="94"/>
      <c r="S28" s="94"/>
    </row>
    <row r="29" spans="1:24" x14ac:dyDescent="0.25">
      <c r="A29" s="313"/>
      <c r="B29" s="314"/>
      <c r="C29" s="90"/>
      <c r="D29" s="314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</row>
    <row r="30" spans="1:24" x14ac:dyDescent="0.25">
      <c r="A30" s="313"/>
      <c r="B30" s="314"/>
      <c r="C30" s="90"/>
      <c r="D30" s="314"/>
      <c r="E30" s="314"/>
      <c r="F30" s="314"/>
      <c r="G30" s="314"/>
      <c r="H30" s="314"/>
      <c r="I30" s="314"/>
      <c r="J30" s="314"/>
      <c r="K30" s="314"/>
      <c r="L30" s="314"/>
      <c r="M30" s="314"/>
      <c r="N30" s="314"/>
      <c r="O30" s="314"/>
      <c r="P30" s="314"/>
      <c r="Q30" s="314"/>
      <c r="R30" s="314"/>
      <c r="S30" s="314"/>
      <c r="T30" s="314"/>
      <c r="U30" s="314"/>
      <c r="V30" s="314"/>
      <c r="W30" s="314"/>
      <c r="X30" s="314"/>
    </row>
    <row r="31" spans="1:24" ht="16.5" customHeight="1" x14ac:dyDescent="0.25">
      <c r="A31" s="313"/>
      <c r="B31" s="314"/>
      <c r="C31" s="90"/>
      <c r="D31" s="314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  <c r="Q31" s="314"/>
      <c r="R31" s="314"/>
      <c r="S31" s="314"/>
      <c r="T31" s="314"/>
      <c r="U31" s="291" t="s">
        <v>146</v>
      </c>
      <c r="V31" s="292"/>
      <c r="W31" s="292"/>
      <c r="X31" s="292"/>
    </row>
    <row r="32" spans="1:24" ht="17.399999999999999" x14ac:dyDescent="0.25">
      <c r="A32" s="315" t="s">
        <v>141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15"/>
      <c r="L32" s="31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</row>
    <row r="33" spans="1:24" x14ac:dyDescent="0.25">
      <c r="A33" s="316" t="s">
        <v>142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</row>
    <row r="34" spans="1:24" x14ac:dyDescent="0.25">
      <c r="A34" s="317" t="s">
        <v>1</v>
      </c>
      <c r="B34" s="318"/>
      <c r="C34" s="318"/>
      <c r="D34" s="318"/>
      <c r="E34" s="318"/>
      <c r="F34" s="318"/>
      <c r="G34" s="318"/>
      <c r="H34" s="318"/>
      <c r="I34" s="318"/>
      <c r="J34" s="318"/>
      <c r="K34" s="318"/>
      <c r="L34" s="318"/>
      <c r="M34" s="319" t="s">
        <v>139</v>
      </c>
      <c r="N34" s="319" t="s">
        <v>140</v>
      </c>
      <c r="O34" s="320" t="s">
        <v>148</v>
      </c>
      <c r="P34" s="318"/>
      <c r="Q34" s="318"/>
      <c r="R34" s="318"/>
      <c r="S34" s="318"/>
      <c r="T34" s="320" t="s">
        <v>149</v>
      </c>
      <c r="U34" s="318"/>
      <c r="V34" s="318"/>
      <c r="W34" s="318"/>
      <c r="X34" s="318"/>
    </row>
    <row r="35" spans="1:24" x14ac:dyDescent="0.25">
      <c r="A35" s="321"/>
      <c r="B35" s="251" t="s">
        <v>135</v>
      </c>
      <c r="C35" s="322" t="s">
        <v>14</v>
      </c>
      <c r="D35" s="318" t="s">
        <v>66</v>
      </c>
      <c r="E35" s="318"/>
      <c r="F35" s="318"/>
      <c r="G35" s="318"/>
      <c r="H35" s="322" t="s">
        <v>14</v>
      </c>
      <c r="I35" s="318" t="s">
        <v>66</v>
      </c>
      <c r="J35" s="318"/>
      <c r="K35" s="318"/>
      <c r="L35" s="318"/>
      <c r="M35" s="319"/>
      <c r="N35" s="319"/>
      <c r="O35" s="322" t="s">
        <v>14</v>
      </c>
      <c r="P35" s="318" t="s">
        <v>66</v>
      </c>
      <c r="Q35" s="318"/>
      <c r="R35" s="318"/>
      <c r="S35" s="318"/>
      <c r="T35" s="322" t="s">
        <v>14</v>
      </c>
      <c r="U35" s="318" t="s">
        <v>66</v>
      </c>
      <c r="V35" s="318"/>
      <c r="W35" s="318"/>
      <c r="X35" s="318"/>
    </row>
    <row r="36" spans="1:24" x14ac:dyDescent="0.25">
      <c r="A36" s="321"/>
      <c r="B36" s="251"/>
      <c r="C36" s="322"/>
      <c r="D36" s="318" t="s">
        <v>62</v>
      </c>
      <c r="E36" s="318"/>
      <c r="F36" s="320" t="s">
        <v>63</v>
      </c>
      <c r="G36" s="323"/>
      <c r="H36" s="322"/>
      <c r="I36" s="318" t="s">
        <v>62</v>
      </c>
      <c r="J36" s="318"/>
      <c r="K36" s="320" t="s">
        <v>63</v>
      </c>
      <c r="L36" s="323"/>
      <c r="M36" s="319"/>
      <c r="N36" s="319"/>
      <c r="O36" s="322"/>
      <c r="P36" s="318" t="s">
        <v>62</v>
      </c>
      <c r="Q36" s="318"/>
      <c r="R36" s="320" t="s">
        <v>63</v>
      </c>
      <c r="S36" s="323"/>
      <c r="T36" s="322"/>
      <c r="U36" s="318" t="s">
        <v>62</v>
      </c>
      <c r="V36" s="318"/>
      <c r="W36" s="320" t="s">
        <v>63</v>
      </c>
      <c r="X36" s="323"/>
    </row>
    <row r="37" spans="1:24" ht="39.6" x14ac:dyDescent="0.25">
      <c r="A37" s="321"/>
      <c r="B37" s="321"/>
      <c r="C37" s="321"/>
      <c r="D37" s="53" t="s">
        <v>64</v>
      </c>
      <c r="E37" s="53" t="s">
        <v>65</v>
      </c>
      <c r="F37" s="53" t="s">
        <v>64</v>
      </c>
      <c r="G37" s="53" t="s">
        <v>65</v>
      </c>
      <c r="H37" s="321"/>
      <c r="I37" s="53" t="s">
        <v>64</v>
      </c>
      <c r="J37" s="53" t="s">
        <v>65</v>
      </c>
      <c r="K37" s="53" t="s">
        <v>64</v>
      </c>
      <c r="L37" s="53" t="s">
        <v>65</v>
      </c>
      <c r="M37" s="319"/>
      <c r="N37" s="319"/>
      <c r="O37" s="321"/>
      <c r="P37" s="53" t="s">
        <v>64</v>
      </c>
      <c r="Q37" s="53" t="s">
        <v>65</v>
      </c>
      <c r="R37" s="53" t="s">
        <v>64</v>
      </c>
      <c r="S37" s="53" t="s">
        <v>65</v>
      </c>
      <c r="T37" s="321"/>
      <c r="U37" s="53" t="s">
        <v>64</v>
      </c>
      <c r="V37" s="53" t="s">
        <v>65</v>
      </c>
      <c r="W37" s="53" t="s">
        <v>64</v>
      </c>
      <c r="X37" s="53" t="s">
        <v>65</v>
      </c>
    </row>
    <row r="38" spans="1:24" ht="13.8" x14ac:dyDescent="0.25">
      <c r="A38" s="324">
        <v>1</v>
      </c>
      <c r="B38" s="98">
        <v>2</v>
      </c>
      <c r="C38" s="99">
        <v>3</v>
      </c>
      <c r="D38" s="188">
        <v>4</v>
      </c>
      <c r="E38" s="188">
        <v>5</v>
      </c>
      <c r="F38" s="188">
        <v>6</v>
      </c>
      <c r="G38" s="188">
        <v>7</v>
      </c>
      <c r="H38" s="325">
        <v>9</v>
      </c>
      <c r="I38" s="325">
        <v>10</v>
      </c>
      <c r="J38" s="325">
        <v>11</v>
      </c>
      <c r="K38" s="325">
        <v>12</v>
      </c>
      <c r="L38" s="325">
        <v>13</v>
      </c>
      <c r="M38" s="325">
        <v>14</v>
      </c>
      <c r="N38" s="98" t="s">
        <v>150</v>
      </c>
      <c r="O38" s="98"/>
      <c r="P38" s="98"/>
      <c r="Q38" s="98"/>
      <c r="R38" s="98"/>
      <c r="S38" s="98"/>
      <c r="T38" s="98"/>
      <c r="U38" s="98"/>
      <c r="V38" s="98"/>
      <c r="W38" s="98"/>
      <c r="X38" s="98"/>
    </row>
    <row r="39" spans="1:24" ht="16.8" x14ac:dyDescent="0.25">
      <c r="A39" s="326" t="s">
        <v>151</v>
      </c>
      <c r="B39" s="327" t="s">
        <v>152</v>
      </c>
      <c r="C39" s="328"/>
      <c r="D39" s="328"/>
      <c r="E39" s="328"/>
      <c r="F39" s="328"/>
      <c r="G39" s="328"/>
      <c r="H39" s="328"/>
      <c r="I39" s="328"/>
      <c r="J39" s="328"/>
      <c r="K39" s="328"/>
      <c r="L39" s="328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6"/>
    </row>
    <row r="40" spans="1:24" ht="16.8" x14ac:dyDescent="0.25">
      <c r="A40" s="329" t="s">
        <v>153</v>
      </c>
      <c r="B40" s="327" t="s">
        <v>154</v>
      </c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306"/>
    </row>
    <row r="41" spans="1:24" ht="16.8" x14ac:dyDescent="0.25">
      <c r="A41" s="79" t="s">
        <v>155</v>
      </c>
      <c r="B41" s="327" t="s">
        <v>156</v>
      </c>
      <c r="C41" s="328"/>
      <c r="D41" s="328"/>
      <c r="E41" s="328"/>
      <c r="F41" s="328"/>
      <c r="G41" s="328"/>
      <c r="H41" s="328"/>
      <c r="I41" s="328"/>
      <c r="J41" s="328"/>
      <c r="K41" s="328"/>
      <c r="L41" s="328"/>
      <c r="M41" s="305"/>
      <c r="N41" s="305"/>
      <c r="O41" s="305"/>
      <c r="P41" s="305"/>
      <c r="Q41" s="305"/>
      <c r="R41" s="305"/>
      <c r="S41" s="305"/>
      <c r="T41" s="305"/>
      <c r="U41" s="305"/>
      <c r="V41" s="305"/>
      <c r="W41" s="305"/>
      <c r="X41" s="306"/>
    </row>
    <row r="42" spans="1:24" ht="33.6" x14ac:dyDescent="0.25">
      <c r="A42" s="330" t="s">
        <v>157</v>
      </c>
      <c r="B42" s="327" t="s">
        <v>158</v>
      </c>
      <c r="C42" s="328"/>
      <c r="D42" s="328"/>
      <c r="E42" s="328"/>
      <c r="F42" s="328"/>
      <c r="G42" s="328"/>
      <c r="H42" s="328"/>
      <c r="I42" s="328"/>
      <c r="J42" s="328"/>
      <c r="K42" s="328"/>
      <c r="L42" s="328"/>
      <c r="M42" s="305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306"/>
    </row>
    <row r="43" spans="1:24" ht="64.8" x14ac:dyDescent="0.25">
      <c r="A43" s="331" t="s">
        <v>159</v>
      </c>
      <c r="B43" s="332" t="s">
        <v>160</v>
      </c>
      <c r="C43" s="41" t="s">
        <v>68</v>
      </c>
      <c r="D43" s="333">
        <f>'[1]рассчет(4)'!D40</f>
        <v>4.63</v>
      </c>
      <c r="E43" s="333">
        <f>'[1]рассчет(4)'!E40</f>
        <v>5.56</v>
      </c>
      <c r="F43" s="334">
        <f>'[1]рассчет(4)'!D41</f>
        <v>13.7</v>
      </c>
      <c r="G43" s="335">
        <f>'[1]рассчет(4)'!E41</f>
        <v>16.440000000000001</v>
      </c>
      <c r="H43" s="41" t="s">
        <v>68</v>
      </c>
      <c r="I43" s="325">
        <v>9.6199999999999992</v>
      </c>
      <c r="J43" s="325">
        <v>11.54</v>
      </c>
      <c r="K43" s="336" t="s">
        <v>161</v>
      </c>
      <c r="L43" s="336" t="s">
        <v>162</v>
      </c>
      <c r="M43" s="337">
        <f>D43/I43*100-100</f>
        <v>-51.87</v>
      </c>
      <c r="N43" s="337">
        <f>F43/K43*100-100</f>
        <v>118.15</v>
      </c>
      <c r="O43" s="338"/>
      <c r="P43" s="339">
        <f>I43+I43*5/100</f>
        <v>10.1</v>
      </c>
      <c r="Q43" s="339">
        <f>P43+P43*20/100</f>
        <v>12.12</v>
      </c>
      <c r="R43" s="339">
        <f>K43+K43*5/100</f>
        <v>6.59</v>
      </c>
      <c r="S43" s="339">
        <f>R43+R43*20/100</f>
        <v>7.91</v>
      </c>
      <c r="T43" s="338"/>
      <c r="U43" s="339">
        <f>P43+P43*7/100</f>
        <v>10.81</v>
      </c>
      <c r="V43" s="339">
        <f>U43+U43*20/100</f>
        <v>12.97</v>
      </c>
      <c r="W43" s="339">
        <f>R43+R43*7/100</f>
        <v>7.05</v>
      </c>
      <c r="X43" s="339">
        <f>W43+W43*20/100</f>
        <v>8.4600000000000009</v>
      </c>
    </row>
    <row r="44" spans="1:24" ht="31.2" x14ac:dyDescent="0.25">
      <c r="A44" s="331" t="s">
        <v>163</v>
      </c>
      <c r="B44" s="332" t="s">
        <v>164</v>
      </c>
      <c r="C44" s="41"/>
      <c r="D44" s="333"/>
      <c r="E44" s="333"/>
      <c r="F44" s="334"/>
      <c r="G44" s="335"/>
      <c r="H44" s="41"/>
      <c r="I44" s="325"/>
      <c r="J44" s="325"/>
      <c r="K44" s="336"/>
      <c r="L44" s="336"/>
      <c r="M44" s="337"/>
      <c r="N44" s="337"/>
      <c r="O44" s="338"/>
      <c r="P44" s="339"/>
      <c r="Q44" s="339"/>
      <c r="R44" s="339"/>
      <c r="S44" s="339"/>
      <c r="T44" s="338"/>
      <c r="U44" s="339"/>
      <c r="V44" s="339"/>
      <c r="W44" s="339"/>
      <c r="X44" s="339"/>
    </row>
    <row r="45" spans="1:24" ht="64.8" x14ac:dyDescent="0.25">
      <c r="A45" s="331" t="s">
        <v>165</v>
      </c>
      <c r="B45" s="332" t="s">
        <v>166</v>
      </c>
      <c r="C45" s="41" t="s">
        <v>68</v>
      </c>
      <c r="D45" s="333">
        <f>'[1]рассчет(4)'!D43</f>
        <v>0</v>
      </c>
      <c r="E45" s="333">
        <f>'[1]рассчет(4)'!E43</f>
        <v>0</v>
      </c>
      <c r="F45" s="334">
        <f>'[1]рассчет(4)'!D44</f>
        <v>19.7</v>
      </c>
      <c r="G45" s="335">
        <f>'[1]рассчет(4)'!E44</f>
        <v>23.64</v>
      </c>
      <c r="H45" s="41" t="s">
        <v>68</v>
      </c>
      <c r="I45" s="325">
        <v>10.53</v>
      </c>
      <c r="J45" s="325">
        <v>12.64</v>
      </c>
      <c r="K45" s="336" t="s">
        <v>167</v>
      </c>
      <c r="L45" s="336" t="s">
        <v>168</v>
      </c>
      <c r="M45" s="337">
        <f>D45/I45*100-100</f>
        <v>-100</v>
      </c>
      <c r="N45" s="337">
        <f>F45/K45*100-100</f>
        <v>221.37</v>
      </c>
      <c r="O45" s="338"/>
      <c r="P45" s="339">
        <f t="shared" ref="P45:P92" si="12">I45+I45*5/100</f>
        <v>11.06</v>
      </c>
      <c r="Q45" s="339">
        <f t="shared" ref="Q45:Q92" si="13">P45+P45*20/100</f>
        <v>13.27</v>
      </c>
      <c r="R45" s="339">
        <f t="shared" ref="R45:R92" si="14">K45+K45*5/100</f>
        <v>6.44</v>
      </c>
      <c r="S45" s="339">
        <f t="shared" ref="S45:S92" si="15">R45+R45*20/100</f>
        <v>7.73</v>
      </c>
      <c r="T45" s="338"/>
      <c r="U45" s="339">
        <f t="shared" ref="U45:U92" si="16">P45+P45*7/100</f>
        <v>11.83</v>
      </c>
      <c r="V45" s="339">
        <f t="shared" ref="V45" si="17">U45+U45*20/100</f>
        <v>14.2</v>
      </c>
      <c r="W45" s="339">
        <f t="shared" ref="W45:W92" si="18">R45+R45*7/100</f>
        <v>6.89</v>
      </c>
      <c r="X45" s="339">
        <f t="shared" ref="X45" si="19">W45+W45*20/100</f>
        <v>8.27</v>
      </c>
    </row>
    <row r="46" spans="1:24" ht="31.2" x14ac:dyDescent="0.25">
      <c r="A46" s="331" t="s">
        <v>169</v>
      </c>
      <c r="B46" s="340" t="s">
        <v>170</v>
      </c>
      <c r="C46" s="341"/>
      <c r="D46" s="341"/>
      <c r="E46" s="341"/>
      <c r="F46" s="341"/>
      <c r="G46" s="341"/>
      <c r="H46" s="341"/>
      <c r="I46" s="341"/>
      <c r="J46" s="341"/>
      <c r="K46" s="341"/>
      <c r="L46" s="341"/>
      <c r="M46" s="341"/>
      <c r="N46" s="341"/>
      <c r="O46" s="341"/>
      <c r="P46" s="341"/>
      <c r="Q46" s="341"/>
      <c r="R46" s="341"/>
      <c r="S46" s="341"/>
      <c r="T46" s="341"/>
      <c r="U46" s="341"/>
      <c r="V46" s="341"/>
      <c r="W46" s="341"/>
      <c r="X46" s="342"/>
    </row>
    <row r="47" spans="1:24" ht="64.8" x14ac:dyDescent="0.25">
      <c r="A47" s="331" t="s">
        <v>171</v>
      </c>
      <c r="B47" s="332" t="s">
        <v>172</v>
      </c>
      <c r="C47" s="41" t="s">
        <v>68</v>
      </c>
      <c r="D47" s="333">
        <f>'[1]рассчет(4)'!D46</f>
        <v>0</v>
      </c>
      <c r="E47" s="333">
        <f>'[1]рассчет(4)'!E46</f>
        <v>0</v>
      </c>
      <c r="F47" s="334">
        <f>'[1]рассчет(4)'!D47</f>
        <v>14.68</v>
      </c>
      <c r="G47" s="335">
        <f>'[1]рассчет(4)'!E47</f>
        <v>17.62</v>
      </c>
      <c r="H47" s="41" t="s">
        <v>68</v>
      </c>
      <c r="I47" s="325">
        <v>11.38</v>
      </c>
      <c r="J47" s="325">
        <v>13.66</v>
      </c>
      <c r="K47" s="336" t="s">
        <v>161</v>
      </c>
      <c r="L47" s="336" t="s">
        <v>162</v>
      </c>
      <c r="M47" s="337">
        <f>D47/I47*100-100</f>
        <v>-100</v>
      </c>
      <c r="N47" s="337">
        <f>F47/K47*100-100</f>
        <v>133.76</v>
      </c>
      <c r="O47" s="338"/>
      <c r="P47" s="339">
        <f t="shared" si="12"/>
        <v>11.95</v>
      </c>
      <c r="Q47" s="339">
        <f t="shared" si="13"/>
        <v>14.34</v>
      </c>
      <c r="R47" s="339">
        <f t="shared" si="14"/>
        <v>6.59</v>
      </c>
      <c r="S47" s="339">
        <f t="shared" si="15"/>
        <v>7.91</v>
      </c>
      <c r="T47" s="338"/>
      <c r="U47" s="339">
        <f t="shared" si="16"/>
        <v>12.79</v>
      </c>
      <c r="V47" s="339">
        <f t="shared" ref="V47:V48" si="20">U47+U47*20/100</f>
        <v>15.35</v>
      </c>
      <c r="W47" s="339">
        <f t="shared" si="18"/>
        <v>7.05</v>
      </c>
      <c r="X47" s="339">
        <f t="shared" ref="X47:X48" si="21">W47+W47*20/100</f>
        <v>8.4600000000000009</v>
      </c>
    </row>
    <row r="48" spans="1:24" ht="64.8" x14ac:dyDescent="0.25">
      <c r="A48" s="343" t="s">
        <v>173</v>
      </c>
      <c r="B48" s="332" t="s">
        <v>174</v>
      </c>
      <c r="C48" s="41" t="s">
        <v>68</v>
      </c>
      <c r="D48" s="333">
        <f>'[1]рассчет(4)'!D48</f>
        <v>7.33</v>
      </c>
      <c r="E48" s="333">
        <f>'[1]рассчет(4)'!E48</f>
        <v>8.8000000000000007</v>
      </c>
      <c r="F48" s="334">
        <f>'[1]рассчет(4)'!D49</f>
        <v>0</v>
      </c>
      <c r="G48" s="334">
        <f>'[1]рассчет(4)'!E49</f>
        <v>0</v>
      </c>
      <c r="H48" s="41" t="s">
        <v>68</v>
      </c>
      <c r="I48" s="337">
        <v>9.06</v>
      </c>
      <c r="J48" s="325">
        <v>10.87</v>
      </c>
      <c r="K48" s="336" t="s">
        <v>175</v>
      </c>
      <c r="L48" s="336" t="s">
        <v>176</v>
      </c>
      <c r="M48" s="337">
        <f>D48/I48*100-100</f>
        <v>-19.09</v>
      </c>
      <c r="N48" s="337">
        <f>F48/K48*100-100</f>
        <v>-100</v>
      </c>
      <c r="O48" s="338"/>
      <c r="P48" s="339">
        <f t="shared" si="12"/>
        <v>9.51</v>
      </c>
      <c r="Q48" s="339">
        <f t="shared" si="13"/>
        <v>11.41</v>
      </c>
      <c r="R48" s="339">
        <f t="shared" si="14"/>
        <v>5.46</v>
      </c>
      <c r="S48" s="339">
        <f t="shared" si="15"/>
        <v>6.55</v>
      </c>
      <c r="T48" s="338"/>
      <c r="U48" s="339">
        <f t="shared" si="16"/>
        <v>10.18</v>
      </c>
      <c r="V48" s="339">
        <f t="shared" si="20"/>
        <v>12.22</v>
      </c>
      <c r="W48" s="339">
        <f t="shared" si="18"/>
        <v>5.84</v>
      </c>
      <c r="X48" s="339">
        <f t="shared" si="21"/>
        <v>7.01</v>
      </c>
    </row>
    <row r="49" spans="1:24" ht="31.2" x14ac:dyDescent="0.25">
      <c r="A49" s="343" t="s">
        <v>177</v>
      </c>
      <c r="B49" s="340" t="s">
        <v>178</v>
      </c>
      <c r="C49" s="341"/>
      <c r="D49" s="341"/>
      <c r="E49" s="341"/>
      <c r="F49" s="341"/>
      <c r="G49" s="341"/>
      <c r="H49" s="341"/>
      <c r="I49" s="341"/>
      <c r="J49" s="341"/>
      <c r="K49" s="341"/>
      <c r="L49" s="341"/>
      <c r="M49" s="341"/>
      <c r="N49" s="341"/>
      <c r="O49" s="341"/>
      <c r="P49" s="341"/>
      <c r="Q49" s="341"/>
      <c r="R49" s="341"/>
      <c r="S49" s="341"/>
      <c r="T49" s="341"/>
      <c r="U49" s="341"/>
      <c r="V49" s="341"/>
      <c r="W49" s="341"/>
      <c r="X49" s="342"/>
    </row>
    <row r="50" spans="1:24" ht="64.8" x14ac:dyDescent="0.25">
      <c r="A50" s="343" t="s">
        <v>179</v>
      </c>
      <c r="B50" s="332" t="s">
        <v>180</v>
      </c>
      <c r="C50" s="41" t="s">
        <v>68</v>
      </c>
      <c r="D50" s="333">
        <f>'[1]рассчет(4)'!D51</f>
        <v>7.33</v>
      </c>
      <c r="E50" s="333">
        <f>'[1]рассчет(4)'!E51</f>
        <v>8.8000000000000007</v>
      </c>
      <c r="F50" s="334">
        <f>'[1]рассчет(4)'!D52</f>
        <v>12.35</v>
      </c>
      <c r="G50" s="335">
        <f>'[1]рассчет(4)'!E52</f>
        <v>14.82</v>
      </c>
      <c r="H50" s="41" t="s">
        <v>68</v>
      </c>
      <c r="I50" s="325">
        <v>15.91</v>
      </c>
      <c r="J50" s="325">
        <v>19.09</v>
      </c>
      <c r="K50" s="336" t="s">
        <v>181</v>
      </c>
      <c r="L50" s="336" t="s">
        <v>182</v>
      </c>
      <c r="M50" s="337">
        <f>D50/I50*100-100</f>
        <v>-53.93</v>
      </c>
      <c r="N50" s="337">
        <f>F50/K50*100-100</f>
        <v>34.39</v>
      </c>
      <c r="O50" s="338"/>
      <c r="P50" s="339">
        <f t="shared" si="12"/>
        <v>16.71</v>
      </c>
      <c r="Q50" s="339">
        <f t="shared" si="13"/>
        <v>20.05</v>
      </c>
      <c r="R50" s="339">
        <f t="shared" si="14"/>
        <v>9.65</v>
      </c>
      <c r="S50" s="339">
        <f t="shared" si="15"/>
        <v>11.58</v>
      </c>
      <c r="T50" s="338"/>
      <c r="U50" s="339">
        <f t="shared" si="16"/>
        <v>17.88</v>
      </c>
      <c r="V50" s="339">
        <f t="shared" ref="V50" si="22">U50+U50*20/100</f>
        <v>21.46</v>
      </c>
      <c r="W50" s="339">
        <f t="shared" si="18"/>
        <v>10.33</v>
      </c>
      <c r="X50" s="339">
        <f t="shared" ref="X50" si="23">W50+W50*20/100</f>
        <v>12.4</v>
      </c>
    </row>
    <row r="51" spans="1:24" ht="31.2" x14ac:dyDescent="0.25">
      <c r="A51" s="343" t="s">
        <v>183</v>
      </c>
      <c r="B51" s="340" t="s">
        <v>184</v>
      </c>
      <c r="C51" s="341"/>
      <c r="D51" s="341"/>
      <c r="E51" s="341"/>
      <c r="F51" s="341"/>
      <c r="G51" s="341"/>
      <c r="H51" s="341"/>
      <c r="I51" s="341"/>
      <c r="J51" s="341"/>
      <c r="K51" s="341"/>
      <c r="L51" s="341"/>
      <c r="M51" s="341"/>
      <c r="N51" s="341"/>
      <c r="O51" s="341"/>
      <c r="P51" s="341"/>
      <c r="Q51" s="341"/>
      <c r="R51" s="341"/>
      <c r="S51" s="341"/>
      <c r="T51" s="341"/>
      <c r="U51" s="341"/>
      <c r="V51" s="341"/>
      <c r="W51" s="341"/>
      <c r="X51" s="342"/>
    </row>
    <row r="52" spans="1:24" ht="64.8" x14ac:dyDescent="0.25">
      <c r="A52" s="343" t="s">
        <v>185</v>
      </c>
      <c r="B52" s="332" t="s">
        <v>186</v>
      </c>
      <c r="C52" s="41" t="s">
        <v>68</v>
      </c>
      <c r="D52" s="333">
        <f>'[1]рассчет(4)'!D54</f>
        <v>0</v>
      </c>
      <c r="E52" s="333">
        <f>'[1]рассчет(4)'!E54</f>
        <v>0</v>
      </c>
      <c r="F52" s="334">
        <f>'[1]рассчет(4)'!D55</f>
        <v>12.75</v>
      </c>
      <c r="G52" s="334">
        <f>'[1]рассчет(4)'!E55</f>
        <v>15.3</v>
      </c>
      <c r="H52" s="41" t="s">
        <v>68</v>
      </c>
      <c r="I52" s="325">
        <v>16.39</v>
      </c>
      <c r="J52" s="325">
        <v>19.670000000000002</v>
      </c>
      <c r="K52" s="336" t="s">
        <v>187</v>
      </c>
      <c r="L52" s="336" t="s">
        <v>188</v>
      </c>
      <c r="M52" s="337">
        <f>D52/I52*100-100</f>
        <v>-100</v>
      </c>
      <c r="N52" s="337">
        <f>F52/K52*100-100</f>
        <v>65.37</v>
      </c>
      <c r="O52" s="338"/>
      <c r="P52" s="339">
        <f t="shared" si="12"/>
        <v>17.21</v>
      </c>
      <c r="Q52" s="339">
        <f t="shared" si="13"/>
        <v>20.65</v>
      </c>
      <c r="R52" s="339">
        <f t="shared" si="14"/>
        <v>8.1</v>
      </c>
      <c r="S52" s="339">
        <f t="shared" si="15"/>
        <v>9.7200000000000006</v>
      </c>
      <c r="T52" s="338"/>
      <c r="U52" s="339">
        <f t="shared" si="16"/>
        <v>18.41</v>
      </c>
      <c r="V52" s="339">
        <f t="shared" ref="V52" si="24">U52+U52*20/100</f>
        <v>22.09</v>
      </c>
      <c r="W52" s="339">
        <f t="shared" si="18"/>
        <v>8.67</v>
      </c>
      <c r="X52" s="339">
        <f t="shared" ref="X52" si="25">W52+W52*20/100</f>
        <v>10.4</v>
      </c>
    </row>
    <row r="53" spans="1:24" ht="31.2" x14ac:dyDescent="0.25">
      <c r="A53" s="343" t="s">
        <v>189</v>
      </c>
      <c r="B53" s="332" t="s">
        <v>190</v>
      </c>
      <c r="C53" s="41"/>
      <c r="D53" s="333"/>
      <c r="E53" s="333"/>
      <c r="F53" s="334"/>
      <c r="G53" s="334"/>
      <c r="H53" s="41"/>
      <c r="I53" s="325"/>
      <c r="J53" s="325"/>
      <c r="K53" s="336"/>
      <c r="L53" s="336"/>
      <c r="M53" s="337"/>
      <c r="N53" s="337"/>
      <c r="O53" s="338"/>
      <c r="P53" s="339"/>
      <c r="Q53" s="339"/>
      <c r="R53" s="339"/>
      <c r="S53" s="339"/>
      <c r="T53" s="338"/>
      <c r="U53" s="339"/>
      <c r="V53" s="339"/>
      <c r="W53" s="339"/>
      <c r="X53" s="339"/>
    </row>
    <row r="54" spans="1:24" ht="64.8" x14ac:dyDescent="0.25">
      <c r="A54" s="343" t="s">
        <v>191</v>
      </c>
      <c r="B54" s="332" t="s">
        <v>192</v>
      </c>
      <c r="C54" s="41" t="s">
        <v>68</v>
      </c>
      <c r="D54" s="333">
        <f>'[1]рассчет(4)'!D57</f>
        <v>0</v>
      </c>
      <c r="E54" s="333">
        <f>'[1]рассчет(4)'!E57</f>
        <v>0</v>
      </c>
      <c r="F54" s="334">
        <f>'[1]рассчет(4)'!D58</f>
        <v>12.75</v>
      </c>
      <c r="G54" s="334">
        <f>'[1]рассчет(4)'!E58</f>
        <v>15.3</v>
      </c>
      <c r="H54" s="41" t="s">
        <v>68</v>
      </c>
      <c r="I54" s="325">
        <v>14.66</v>
      </c>
      <c r="J54" s="325">
        <v>17.59</v>
      </c>
      <c r="K54" s="336" t="s">
        <v>193</v>
      </c>
      <c r="L54" s="337">
        <v>9.83</v>
      </c>
      <c r="M54" s="337">
        <f>D54/I54*100-100</f>
        <v>-100</v>
      </c>
      <c r="N54" s="337">
        <f>F54/K54*100-100</f>
        <v>55.68</v>
      </c>
      <c r="O54" s="338"/>
      <c r="P54" s="339">
        <f t="shared" si="12"/>
        <v>15.39</v>
      </c>
      <c r="Q54" s="339">
        <f t="shared" si="13"/>
        <v>18.47</v>
      </c>
      <c r="R54" s="339">
        <f t="shared" si="14"/>
        <v>8.6</v>
      </c>
      <c r="S54" s="339">
        <f t="shared" si="15"/>
        <v>10.32</v>
      </c>
      <c r="T54" s="338"/>
      <c r="U54" s="339">
        <f t="shared" si="16"/>
        <v>16.47</v>
      </c>
      <c r="V54" s="339">
        <f t="shared" ref="V54:V57" si="26">U54+U54*20/100</f>
        <v>19.760000000000002</v>
      </c>
      <c r="W54" s="339">
        <f t="shared" si="18"/>
        <v>9.1999999999999993</v>
      </c>
      <c r="X54" s="339">
        <f t="shared" ref="X54:X57" si="27">W54+W54*20/100</f>
        <v>11.04</v>
      </c>
    </row>
    <row r="55" spans="1:24" ht="15.6" x14ac:dyDescent="0.25">
      <c r="A55" s="313"/>
      <c r="B55" s="338"/>
      <c r="C55" s="344"/>
      <c r="D55" s="333">
        <f t="shared" ref="D55:D90" si="28">E55/1.2</f>
        <v>0</v>
      </c>
      <c r="E55" s="333">
        <f>'[1]рассчет(4)'!E49</f>
        <v>0</v>
      </c>
      <c r="F55" s="334">
        <f t="shared" ref="F55:F90" si="29">G55/1.2</f>
        <v>0</v>
      </c>
      <c r="G55" s="335">
        <f>'[1]рассчет(4)'!E57</f>
        <v>0</v>
      </c>
      <c r="H55" s="338"/>
      <c r="I55" s="325"/>
      <c r="J55" s="325"/>
      <c r="K55" s="338"/>
      <c r="L55" s="338"/>
      <c r="M55" s="337" t="e">
        <f>D55/I55*100-100</f>
        <v>#DIV/0!</v>
      </c>
      <c r="N55" s="337" t="e">
        <f>F55/K55*100-100</f>
        <v>#DIV/0!</v>
      </c>
      <c r="O55" s="338"/>
      <c r="P55" s="339">
        <f t="shared" si="12"/>
        <v>0</v>
      </c>
      <c r="Q55" s="339">
        <f t="shared" si="13"/>
        <v>0</v>
      </c>
      <c r="R55" s="339">
        <f t="shared" si="14"/>
        <v>0</v>
      </c>
      <c r="S55" s="339">
        <f t="shared" si="15"/>
        <v>0</v>
      </c>
      <c r="T55" s="338"/>
      <c r="U55" s="339">
        <f t="shared" si="16"/>
        <v>0</v>
      </c>
      <c r="V55" s="339">
        <f t="shared" si="26"/>
        <v>0</v>
      </c>
      <c r="W55" s="339">
        <f t="shared" si="18"/>
        <v>0</v>
      </c>
      <c r="X55" s="339">
        <f t="shared" si="27"/>
        <v>0</v>
      </c>
    </row>
    <row r="56" spans="1:24" ht="64.8" x14ac:dyDescent="0.25">
      <c r="A56" s="331" t="s">
        <v>194</v>
      </c>
      <c r="B56" s="332" t="s">
        <v>195</v>
      </c>
      <c r="C56" s="41" t="s">
        <v>68</v>
      </c>
      <c r="D56" s="333">
        <f>'[1]рассчет(4)'!D59</f>
        <v>5.03</v>
      </c>
      <c r="E56" s="333">
        <f>'[1]рассчет(4)'!E59</f>
        <v>6.04</v>
      </c>
      <c r="F56" s="334">
        <f>'[1]рассчет(4)'!D60</f>
        <v>0</v>
      </c>
      <c r="G56" s="334">
        <f>'[1]рассчет(4)'!E60</f>
        <v>0</v>
      </c>
      <c r="H56" s="41" t="s">
        <v>68</v>
      </c>
      <c r="I56" s="337">
        <v>2.93</v>
      </c>
      <c r="J56" s="325">
        <v>3.52</v>
      </c>
      <c r="K56" s="336" t="s">
        <v>196</v>
      </c>
      <c r="L56" s="336" t="s">
        <v>197</v>
      </c>
      <c r="M56" s="337">
        <f>D56/I56*100-100</f>
        <v>71.67</v>
      </c>
      <c r="N56" s="337">
        <f>F56/K56*100-100</f>
        <v>-100</v>
      </c>
      <c r="O56" s="338"/>
      <c r="P56" s="339">
        <f t="shared" si="12"/>
        <v>3.08</v>
      </c>
      <c r="Q56" s="339">
        <f t="shared" si="13"/>
        <v>3.7</v>
      </c>
      <c r="R56" s="339">
        <f t="shared" si="14"/>
        <v>0.61</v>
      </c>
      <c r="S56" s="339">
        <f t="shared" si="15"/>
        <v>0.73</v>
      </c>
      <c r="T56" s="338"/>
      <c r="U56" s="339">
        <f t="shared" si="16"/>
        <v>3.3</v>
      </c>
      <c r="V56" s="339">
        <f t="shared" si="26"/>
        <v>3.96</v>
      </c>
      <c r="W56" s="339">
        <f t="shared" si="18"/>
        <v>0.65</v>
      </c>
      <c r="X56" s="339">
        <f t="shared" si="27"/>
        <v>0.78</v>
      </c>
    </row>
    <row r="57" spans="1:24" ht="64.8" x14ac:dyDescent="0.25">
      <c r="A57" s="331" t="s">
        <v>198</v>
      </c>
      <c r="B57" s="332" t="s">
        <v>199</v>
      </c>
      <c r="C57" s="41" t="s">
        <v>68</v>
      </c>
      <c r="D57" s="333">
        <f>'[1]рассчет(4)'!D61</f>
        <v>12.75</v>
      </c>
      <c r="E57" s="333">
        <f>'[1]рассчет(4)'!E61</f>
        <v>15.3</v>
      </c>
      <c r="F57" s="334">
        <f>D57</f>
        <v>12.75</v>
      </c>
      <c r="G57" s="334">
        <f>E57</f>
        <v>15.3</v>
      </c>
      <c r="H57" s="41" t="s">
        <v>68</v>
      </c>
      <c r="I57" s="337">
        <v>11.19</v>
      </c>
      <c r="J57" s="337">
        <v>13.43</v>
      </c>
      <c r="K57" s="337">
        <v>11.19</v>
      </c>
      <c r="L57" s="337">
        <v>13.43</v>
      </c>
      <c r="M57" s="337">
        <f>D57/I57*100-100</f>
        <v>13.94</v>
      </c>
      <c r="N57" s="337">
        <f>F57/K57*100-100</f>
        <v>13.94</v>
      </c>
      <c r="O57" s="338"/>
      <c r="P57" s="339">
        <f t="shared" si="12"/>
        <v>11.75</v>
      </c>
      <c r="Q57" s="339">
        <f t="shared" si="13"/>
        <v>14.1</v>
      </c>
      <c r="R57" s="339">
        <f t="shared" si="14"/>
        <v>11.75</v>
      </c>
      <c r="S57" s="339">
        <f t="shared" si="15"/>
        <v>14.1</v>
      </c>
      <c r="T57" s="338"/>
      <c r="U57" s="339">
        <f t="shared" si="16"/>
        <v>12.57</v>
      </c>
      <c r="V57" s="339">
        <f t="shared" si="26"/>
        <v>15.08</v>
      </c>
      <c r="W57" s="339">
        <f t="shared" si="18"/>
        <v>12.57</v>
      </c>
      <c r="X57" s="339">
        <f t="shared" si="27"/>
        <v>15.08</v>
      </c>
    </row>
    <row r="58" spans="1:24" ht="31.2" x14ac:dyDescent="0.25">
      <c r="A58" s="331" t="s">
        <v>200</v>
      </c>
      <c r="B58" s="332" t="s">
        <v>201</v>
      </c>
      <c r="C58" s="41"/>
      <c r="D58" s="333"/>
      <c r="E58" s="333"/>
      <c r="F58" s="334"/>
      <c r="G58" s="334"/>
      <c r="H58" s="41"/>
      <c r="I58" s="325"/>
      <c r="J58" s="325"/>
      <c r="K58" s="336"/>
      <c r="L58" s="336"/>
      <c r="M58" s="337"/>
      <c r="N58" s="337"/>
      <c r="O58" s="338"/>
      <c r="P58" s="339"/>
      <c r="Q58" s="339"/>
      <c r="R58" s="339"/>
      <c r="S58" s="339"/>
      <c r="T58" s="338"/>
      <c r="U58" s="339">
        <f t="shared" si="16"/>
        <v>0</v>
      </c>
      <c r="V58" s="339"/>
      <c r="W58" s="339">
        <f t="shared" si="18"/>
        <v>0</v>
      </c>
      <c r="X58" s="339"/>
    </row>
    <row r="59" spans="1:24" ht="64.8" x14ac:dyDescent="0.25">
      <c r="A59" s="331" t="s">
        <v>202</v>
      </c>
      <c r="B59" s="332" t="s">
        <v>203</v>
      </c>
      <c r="C59" s="41" t="s">
        <v>68</v>
      </c>
      <c r="D59" s="333">
        <f t="shared" si="28"/>
        <v>14.68</v>
      </c>
      <c r="E59" s="333">
        <f>'[1]рассчет(4)'!E64</f>
        <v>17.62</v>
      </c>
      <c r="F59" s="334">
        <f t="shared" si="29"/>
        <v>5.99</v>
      </c>
      <c r="G59" s="334">
        <f>'[1]рассчет(4)'!E65</f>
        <v>7.19</v>
      </c>
      <c r="H59" s="41" t="s">
        <v>68</v>
      </c>
      <c r="I59" s="337">
        <v>10.7</v>
      </c>
      <c r="J59" s="325">
        <v>12.84</v>
      </c>
      <c r="K59" s="336" t="s">
        <v>204</v>
      </c>
      <c r="L59" s="336" t="s">
        <v>205</v>
      </c>
      <c r="M59" s="337">
        <f>D59/I59*100-100</f>
        <v>37.200000000000003</v>
      </c>
      <c r="N59" s="337">
        <f>F59/K59*100-100</f>
        <v>71.14</v>
      </c>
      <c r="O59" s="338"/>
      <c r="P59" s="339">
        <f t="shared" si="12"/>
        <v>11.24</v>
      </c>
      <c r="Q59" s="339">
        <f t="shared" si="13"/>
        <v>13.49</v>
      </c>
      <c r="R59" s="339">
        <f t="shared" si="14"/>
        <v>3.68</v>
      </c>
      <c r="S59" s="339">
        <f t="shared" si="15"/>
        <v>4.42</v>
      </c>
      <c r="T59" s="338"/>
      <c r="U59" s="339">
        <f t="shared" si="16"/>
        <v>12.03</v>
      </c>
      <c r="V59" s="339">
        <f t="shared" ref="V59" si="30">U59+U59*20/100</f>
        <v>14.44</v>
      </c>
      <c r="W59" s="339">
        <f t="shared" si="18"/>
        <v>3.94</v>
      </c>
      <c r="X59" s="339">
        <f t="shared" ref="X59" si="31">W59+W59*20/100</f>
        <v>4.7300000000000004</v>
      </c>
    </row>
    <row r="60" spans="1:24" ht="31.2" x14ac:dyDescent="0.25">
      <c r="A60" s="331" t="s">
        <v>206</v>
      </c>
      <c r="B60" s="332" t="s">
        <v>207</v>
      </c>
      <c r="C60" s="41"/>
      <c r="D60" s="333"/>
      <c r="E60" s="333"/>
      <c r="F60" s="334"/>
      <c r="G60" s="334"/>
      <c r="H60" s="41"/>
      <c r="I60" s="325"/>
      <c r="J60" s="325"/>
      <c r="K60" s="336"/>
      <c r="L60" s="336"/>
      <c r="M60" s="337"/>
      <c r="N60" s="337"/>
      <c r="O60" s="338"/>
      <c r="P60" s="339"/>
      <c r="Q60" s="339"/>
      <c r="R60" s="339"/>
      <c r="S60" s="339"/>
      <c r="T60" s="338"/>
      <c r="U60" s="339"/>
      <c r="V60" s="339"/>
      <c r="W60" s="339"/>
      <c r="X60" s="339"/>
    </row>
    <row r="61" spans="1:24" ht="64.8" x14ac:dyDescent="0.25">
      <c r="A61" s="331" t="s">
        <v>208</v>
      </c>
      <c r="B61" s="332" t="s">
        <v>209</v>
      </c>
      <c r="C61" s="41" t="s">
        <v>68</v>
      </c>
      <c r="D61" s="333">
        <f>'[1]рассчет(4)'!D67</f>
        <v>12.75</v>
      </c>
      <c r="E61" s="333">
        <f>'[1]рассчет(4)'!E67</f>
        <v>15.3</v>
      </c>
      <c r="F61" s="334">
        <f>'[1]рассчет(4)'!D68</f>
        <v>5.03</v>
      </c>
      <c r="G61" s="334">
        <f>'[1]рассчет(4)'!E68</f>
        <v>6.04</v>
      </c>
      <c r="H61" s="41" t="s">
        <v>68</v>
      </c>
      <c r="I61" s="337">
        <v>8.1199999999999992</v>
      </c>
      <c r="J61" s="337">
        <v>9.74</v>
      </c>
      <c r="K61" s="337">
        <v>4.49</v>
      </c>
      <c r="L61" s="337">
        <v>5.39</v>
      </c>
      <c r="M61" s="337">
        <f>D61/I61*100-100</f>
        <v>57.02</v>
      </c>
      <c r="N61" s="337">
        <f>F61/K61*100-100</f>
        <v>12.03</v>
      </c>
      <c r="O61" s="338"/>
      <c r="P61" s="339">
        <f t="shared" si="12"/>
        <v>8.5299999999999994</v>
      </c>
      <c r="Q61" s="339">
        <f t="shared" si="13"/>
        <v>10.24</v>
      </c>
      <c r="R61" s="339">
        <f t="shared" si="14"/>
        <v>4.71</v>
      </c>
      <c r="S61" s="339">
        <f t="shared" si="15"/>
        <v>5.65</v>
      </c>
      <c r="T61" s="338"/>
      <c r="U61" s="339">
        <f t="shared" si="16"/>
        <v>9.1300000000000008</v>
      </c>
      <c r="V61" s="339">
        <f t="shared" ref="V61:V62" si="32">U61+U61*20/100</f>
        <v>10.96</v>
      </c>
      <c r="W61" s="339">
        <f t="shared" si="18"/>
        <v>5.04</v>
      </c>
      <c r="X61" s="339">
        <f t="shared" ref="X61:X62" si="33">W61+W61*20/100</f>
        <v>6.05</v>
      </c>
    </row>
    <row r="62" spans="1:24" ht="64.8" x14ac:dyDescent="0.25">
      <c r="A62" s="331" t="s">
        <v>210</v>
      </c>
      <c r="B62" s="332" t="s">
        <v>211</v>
      </c>
      <c r="C62" s="41" t="s">
        <v>68</v>
      </c>
      <c r="D62" s="333">
        <f>'[1]рассчет(4)'!D69</f>
        <v>0</v>
      </c>
      <c r="E62" s="333">
        <f>'[1]рассчет(4)'!E69</f>
        <v>0</v>
      </c>
      <c r="F62" s="334">
        <f>'[1]рассчет(4)'!D70</f>
        <v>14.68</v>
      </c>
      <c r="G62" s="334">
        <f>'[1]рассчет(4)'!E70</f>
        <v>17.62</v>
      </c>
      <c r="H62" s="41" t="s">
        <v>68</v>
      </c>
      <c r="I62" s="325">
        <v>12.94</v>
      </c>
      <c r="J62" s="325">
        <v>15.53</v>
      </c>
      <c r="K62" s="336" t="s">
        <v>212</v>
      </c>
      <c r="L62" s="336" t="s">
        <v>213</v>
      </c>
      <c r="M62" s="337">
        <f>D62/I62*100-100</f>
        <v>-100</v>
      </c>
      <c r="N62" s="337">
        <f>F62/K62*100-100</f>
        <v>156.63999999999999</v>
      </c>
      <c r="O62" s="338"/>
      <c r="P62" s="339">
        <f t="shared" si="12"/>
        <v>13.59</v>
      </c>
      <c r="Q62" s="339">
        <f t="shared" si="13"/>
        <v>16.309999999999999</v>
      </c>
      <c r="R62" s="339">
        <f t="shared" si="14"/>
        <v>6.01</v>
      </c>
      <c r="S62" s="339">
        <f t="shared" si="15"/>
        <v>7.21</v>
      </c>
      <c r="T62" s="338"/>
      <c r="U62" s="339">
        <f t="shared" si="16"/>
        <v>14.54</v>
      </c>
      <c r="V62" s="339">
        <f t="shared" si="32"/>
        <v>17.45</v>
      </c>
      <c r="W62" s="339">
        <f t="shared" si="18"/>
        <v>6.43</v>
      </c>
      <c r="X62" s="339">
        <f t="shared" si="33"/>
        <v>7.72</v>
      </c>
    </row>
    <row r="63" spans="1:24" ht="31.2" x14ac:dyDescent="0.25">
      <c r="A63" s="331" t="s">
        <v>214</v>
      </c>
      <c r="B63" s="332" t="s">
        <v>215</v>
      </c>
      <c r="C63" s="41"/>
      <c r="D63" s="333"/>
      <c r="E63" s="333"/>
      <c r="F63" s="334"/>
      <c r="G63" s="334"/>
      <c r="H63" s="41"/>
      <c r="I63" s="325"/>
      <c r="J63" s="325"/>
      <c r="K63" s="336"/>
      <c r="L63" s="336"/>
      <c r="M63" s="337"/>
      <c r="N63" s="337"/>
      <c r="O63" s="338"/>
      <c r="P63" s="339"/>
      <c r="Q63" s="339"/>
      <c r="R63" s="339"/>
      <c r="S63" s="339"/>
      <c r="T63" s="338"/>
      <c r="U63" s="339"/>
      <c r="V63" s="339"/>
      <c r="W63" s="339"/>
      <c r="X63" s="339"/>
    </row>
    <row r="64" spans="1:24" ht="64.8" x14ac:dyDescent="0.25">
      <c r="A64" s="331" t="s">
        <v>216</v>
      </c>
      <c r="B64" s="332" t="s">
        <v>217</v>
      </c>
      <c r="C64" s="41" t="s">
        <v>68</v>
      </c>
      <c r="D64" s="333">
        <f>'[1]рассчет(4)'!D72</f>
        <v>0</v>
      </c>
      <c r="E64" s="333">
        <f>'[1]рассчет(4)'!E72</f>
        <v>0</v>
      </c>
      <c r="F64" s="334">
        <f>'[1]рассчет(4)'!D73</f>
        <v>15.64</v>
      </c>
      <c r="G64" s="334">
        <f>'[1]рассчет(4)'!E73</f>
        <v>18.77</v>
      </c>
      <c r="H64" s="41" t="s">
        <v>68</v>
      </c>
      <c r="I64" s="325">
        <v>15.54</v>
      </c>
      <c r="J64" s="325">
        <v>18.649999999999999</v>
      </c>
      <c r="K64" s="336" t="s">
        <v>218</v>
      </c>
      <c r="L64" s="336" t="s">
        <v>219</v>
      </c>
      <c r="M64" s="337">
        <f>D64/I64*100-100</f>
        <v>-100</v>
      </c>
      <c r="N64" s="337">
        <f>F64/K64*100-100</f>
        <v>92.61</v>
      </c>
      <c r="O64" s="338"/>
      <c r="P64" s="339">
        <f t="shared" si="12"/>
        <v>16.32</v>
      </c>
      <c r="Q64" s="339">
        <f t="shared" si="13"/>
        <v>19.579999999999998</v>
      </c>
      <c r="R64" s="339">
        <f t="shared" si="14"/>
        <v>8.5299999999999994</v>
      </c>
      <c r="S64" s="339">
        <f t="shared" si="15"/>
        <v>10.24</v>
      </c>
      <c r="T64" s="338"/>
      <c r="U64" s="339">
        <f t="shared" si="16"/>
        <v>17.46</v>
      </c>
      <c r="V64" s="339">
        <f t="shared" ref="V64" si="34">U64+U64*20/100</f>
        <v>20.95</v>
      </c>
      <c r="W64" s="339">
        <f t="shared" si="18"/>
        <v>9.1300000000000008</v>
      </c>
      <c r="X64" s="339">
        <f t="shared" ref="X64" si="35">W64+W64*20/100</f>
        <v>10.96</v>
      </c>
    </row>
    <row r="65" spans="1:24" ht="31.2" x14ac:dyDescent="0.25">
      <c r="A65" s="331" t="s">
        <v>220</v>
      </c>
      <c r="B65" s="332" t="s">
        <v>158</v>
      </c>
      <c r="C65" s="41"/>
      <c r="D65" s="333"/>
      <c r="E65" s="333"/>
      <c r="F65" s="334"/>
      <c r="G65" s="334"/>
      <c r="H65" s="41"/>
      <c r="I65" s="325"/>
      <c r="J65" s="325"/>
      <c r="K65" s="336"/>
      <c r="L65" s="336"/>
      <c r="M65" s="337"/>
      <c r="N65" s="337"/>
      <c r="O65" s="338"/>
      <c r="P65" s="339"/>
      <c r="Q65" s="339"/>
      <c r="R65" s="339"/>
      <c r="S65" s="339"/>
      <c r="T65" s="338"/>
      <c r="U65" s="339">
        <f t="shared" si="16"/>
        <v>0</v>
      </c>
      <c r="V65" s="339"/>
      <c r="W65" s="339">
        <f t="shared" si="18"/>
        <v>0</v>
      </c>
      <c r="X65" s="339"/>
    </row>
    <row r="66" spans="1:24" ht="64.8" x14ac:dyDescent="0.25">
      <c r="A66" s="331" t="s">
        <v>221</v>
      </c>
      <c r="B66" s="332" t="s">
        <v>222</v>
      </c>
      <c r="C66" s="41" t="s">
        <v>68</v>
      </c>
      <c r="D66" s="333">
        <f>'[1]рассчет(4)'!D75</f>
        <v>0</v>
      </c>
      <c r="E66" s="333">
        <f>'[1]рассчет(4)'!E75</f>
        <v>0</v>
      </c>
      <c r="F66" s="334">
        <f>'[1]рассчет(4)'!D76</f>
        <v>13.31</v>
      </c>
      <c r="G66" s="334">
        <f>'[1]рассчет(4)'!E76</f>
        <v>15.97</v>
      </c>
      <c r="H66" s="41" t="s">
        <v>68</v>
      </c>
      <c r="I66" s="325">
        <v>10.15</v>
      </c>
      <c r="J66" s="325">
        <v>12.18</v>
      </c>
      <c r="K66" s="336" t="s">
        <v>223</v>
      </c>
      <c r="L66" s="336" t="s">
        <v>224</v>
      </c>
      <c r="M66" s="337">
        <f>D66/I66*100-100</f>
        <v>-100</v>
      </c>
      <c r="N66" s="337">
        <f>F66/K66*100-100</f>
        <v>138.96</v>
      </c>
      <c r="O66" s="338"/>
      <c r="P66" s="339">
        <f t="shared" si="12"/>
        <v>10.66</v>
      </c>
      <c r="Q66" s="339">
        <f t="shared" si="13"/>
        <v>12.79</v>
      </c>
      <c r="R66" s="339">
        <f t="shared" si="14"/>
        <v>5.85</v>
      </c>
      <c r="S66" s="339">
        <f t="shared" si="15"/>
        <v>7.02</v>
      </c>
      <c r="T66" s="338"/>
      <c r="U66" s="339">
        <f t="shared" si="16"/>
        <v>11.41</v>
      </c>
      <c r="V66" s="339">
        <f t="shared" ref="V66" si="36">U66+U66*20/100</f>
        <v>13.69</v>
      </c>
      <c r="W66" s="339">
        <f t="shared" si="18"/>
        <v>6.26</v>
      </c>
      <c r="X66" s="339">
        <f t="shared" ref="X66" si="37">W66+W66*20/100</f>
        <v>7.51</v>
      </c>
    </row>
    <row r="67" spans="1:24" ht="31.2" x14ac:dyDescent="0.25">
      <c r="A67" s="331" t="s">
        <v>225</v>
      </c>
      <c r="B67" s="332" t="s">
        <v>164</v>
      </c>
      <c r="C67" s="41"/>
      <c r="D67" s="333"/>
      <c r="E67" s="333"/>
      <c r="F67" s="334"/>
      <c r="G67" s="334"/>
      <c r="H67" s="41"/>
      <c r="I67" s="325"/>
      <c r="J67" s="325"/>
      <c r="K67" s="336"/>
      <c r="L67" s="336"/>
      <c r="M67" s="337"/>
      <c r="N67" s="337"/>
      <c r="O67" s="338"/>
      <c r="P67" s="339"/>
      <c r="Q67" s="339"/>
      <c r="R67" s="339"/>
      <c r="S67" s="339"/>
      <c r="T67" s="338"/>
      <c r="U67" s="339">
        <f t="shared" si="16"/>
        <v>0</v>
      </c>
      <c r="V67" s="339"/>
      <c r="W67" s="339">
        <f t="shared" si="18"/>
        <v>0</v>
      </c>
      <c r="X67" s="339"/>
    </row>
    <row r="68" spans="1:24" ht="64.8" x14ac:dyDescent="0.25">
      <c r="A68" s="331" t="s">
        <v>226</v>
      </c>
      <c r="B68" s="332" t="s">
        <v>227</v>
      </c>
      <c r="C68" s="41" t="s">
        <v>68</v>
      </c>
      <c r="D68" s="333">
        <f>'[1]рассчет(4)'!D78</f>
        <v>0</v>
      </c>
      <c r="E68" s="333">
        <f>'[1]рассчет(4)'!E78</f>
        <v>0</v>
      </c>
      <c r="F68" s="334">
        <f>'[1]рассчет(4)'!D79</f>
        <v>13.31</v>
      </c>
      <c r="G68" s="334">
        <f>'[1]рассчет(4)'!E79</f>
        <v>15.97</v>
      </c>
      <c r="H68" s="41" t="s">
        <v>68</v>
      </c>
      <c r="I68" s="337">
        <v>7.67</v>
      </c>
      <c r="J68" s="337">
        <v>9.1999999999999993</v>
      </c>
      <c r="K68" s="337">
        <v>3.53</v>
      </c>
      <c r="L68" s="337">
        <v>4.24</v>
      </c>
      <c r="M68" s="337">
        <f>D68/I68*100-100</f>
        <v>-100</v>
      </c>
      <c r="N68" s="337">
        <f>F68/K68*100-100</f>
        <v>277.05</v>
      </c>
      <c r="O68" s="338"/>
      <c r="P68" s="339">
        <f t="shared" si="12"/>
        <v>8.0500000000000007</v>
      </c>
      <c r="Q68" s="339">
        <f t="shared" si="13"/>
        <v>9.66</v>
      </c>
      <c r="R68" s="339">
        <f t="shared" si="14"/>
        <v>3.71</v>
      </c>
      <c r="S68" s="339">
        <f t="shared" si="15"/>
        <v>4.45</v>
      </c>
      <c r="T68" s="338"/>
      <c r="U68" s="339">
        <f t="shared" si="16"/>
        <v>8.61</v>
      </c>
      <c r="V68" s="339">
        <f t="shared" ref="V68:V69" si="38">U68+U68*20/100</f>
        <v>10.33</v>
      </c>
      <c r="W68" s="339">
        <f t="shared" si="18"/>
        <v>3.97</v>
      </c>
      <c r="X68" s="339">
        <f t="shared" ref="X68:X69" si="39">W68+W68*20/100</f>
        <v>4.76</v>
      </c>
    </row>
    <row r="69" spans="1:24" ht="64.8" x14ac:dyDescent="0.25">
      <c r="A69" s="331" t="s">
        <v>228</v>
      </c>
      <c r="B69" s="332" t="s">
        <v>229</v>
      </c>
      <c r="C69" s="41" t="s">
        <v>68</v>
      </c>
      <c r="D69" s="333">
        <f>'[1]рассчет(4)'!D80</f>
        <v>4.63</v>
      </c>
      <c r="E69" s="333">
        <f>'[1]рассчет(4)'!E80</f>
        <v>5.56</v>
      </c>
      <c r="F69" s="334">
        <f>'[1]рассчет(4)'!D81</f>
        <v>0</v>
      </c>
      <c r="G69" s="334">
        <f>'[1]рассчет(4)'!E81</f>
        <v>0</v>
      </c>
      <c r="H69" s="41" t="s">
        <v>68</v>
      </c>
      <c r="I69" s="325">
        <v>11.48</v>
      </c>
      <c r="J69" s="325">
        <v>13.78</v>
      </c>
      <c r="K69" s="336" t="s">
        <v>230</v>
      </c>
      <c r="L69" s="336" t="s">
        <v>231</v>
      </c>
      <c r="M69" s="337">
        <f>D69/I69*100-100</f>
        <v>-59.67</v>
      </c>
      <c r="N69" s="337">
        <f>F69/K69*100-100</f>
        <v>-100</v>
      </c>
      <c r="O69" s="338"/>
      <c r="P69" s="339">
        <f t="shared" si="12"/>
        <v>12.05</v>
      </c>
      <c r="Q69" s="339">
        <f t="shared" si="13"/>
        <v>14.46</v>
      </c>
      <c r="R69" s="339">
        <f t="shared" si="14"/>
        <v>4.71</v>
      </c>
      <c r="S69" s="339">
        <f t="shared" si="15"/>
        <v>5.65</v>
      </c>
      <c r="T69" s="338"/>
      <c r="U69" s="339">
        <f t="shared" si="16"/>
        <v>12.89</v>
      </c>
      <c r="V69" s="339">
        <f t="shared" si="38"/>
        <v>15.47</v>
      </c>
      <c r="W69" s="339">
        <f t="shared" si="18"/>
        <v>5.04</v>
      </c>
      <c r="X69" s="339">
        <f t="shared" si="39"/>
        <v>6.05</v>
      </c>
    </row>
    <row r="70" spans="1:24" ht="31.2" x14ac:dyDescent="0.25">
      <c r="A70" s="331" t="s">
        <v>232</v>
      </c>
      <c r="B70" s="332" t="s">
        <v>233</v>
      </c>
      <c r="C70" s="41"/>
      <c r="D70" s="333"/>
      <c r="E70" s="333"/>
      <c r="F70" s="334"/>
      <c r="G70" s="334"/>
      <c r="H70" s="41"/>
      <c r="I70" s="325"/>
      <c r="J70" s="325"/>
      <c r="K70" s="336"/>
      <c r="L70" s="336"/>
      <c r="M70" s="337"/>
      <c r="N70" s="337"/>
      <c r="O70" s="338"/>
      <c r="P70" s="339"/>
      <c r="Q70" s="339"/>
      <c r="R70" s="339"/>
      <c r="S70" s="339"/>
      <c r="T70" s="338"/>
      <c r="U70" s="339">
        <f t="shared" si="16"/>
        <v>0</v>
      </c>
      <c r="V70" s="339"/>
      <c r="W70" s="339">
        <f t="shared" si="18"/>
        <v>0</v>
      </c>
      <c r="X70" s="339"/>
    </row>
    <row r="71" spans="1:24" ht="64.8" x14ac:dyDescent="0.25">
      <c r="A71" s="331" t="s">
        <v>234</v>
      </c>
      <c r="B71" s="332" t="s">
        <v>235</v>
      </c>
      <c r="C71" s="41" t="s">
        <v>68</v>
      </c>
      <c r="D71" s="333">
        <f>'[1]рассчет(4)'!D83</f>
        <v>2.31</v>
      </c>
      <c r="E71" s="333">
        <f>'[1]рассчет(4)'!E83</f>
        <v>2.77</v>
      </c>
      <c r="F71" s="334">
        <f>'[1]рассчет(4)'!D84</f>
        <v>4.25</v>
      </c>
      <c r="G71" s="334">
        <f>'[1]рассчет(4)'!E84</f>
        <v>5.0999999999999996</v>
      </c>
      <c r="H71" s="41" t="s">
        <v>68</v>
      </c>
      <c r="I71" s="325">
        <v>11.93</v>
      </c>
      <c r="J71" s="325">
        <v>14.32</v>
      </c>
      <c r="K71" s="336" t="s">
        <v>236</v>
      </c>
      <c r="L71" s="336" t="s">
        <v>237</v>
      </c>
      <c r="M71" s="337">
        <f>D71/I71*100-100</f>
        <v>-80.64</v>
      </c>
      <c r="N71" s="337">
        <f>F71/K71*100-100</f>
        <v>-10.15</v>
      </c>
      <c r="O71" s="338"/>
      <c r="P71" s="339">
        <f t="shared" si="12"/>
        <v>12.53</v>
      </c>
      <c r="Q71" s="339">
        <f t="shared" si="13"/>
        <v>15.04</v>
      </c>
      <c r="R71" s="339">
        <f t="shared" si="14"/>
        <v>4.97</v>
      </c>
      <c r="S71" s="339">
        <f t="shared" si="15"/>
        <v>5.96</v>
      </c>
      <c r="T71" s="338"/>
      <c r="U71" s="339">
        <f t="shared" si="16"/>
        <v>13.41</v>
      </c>
      <c r="V71" s="339">
        <f t="shared" ref="V71" si="40">U71+U71*20/100</f>
        <v>16.09</v>
      </c>
      <c r="W71" s="339">
        <f t="shared" si="18"/>
        <v>5.32</v>
      </c>
      <c r="X71" s="339">
        <f t="shared" ref="X71" si="41">W71+W71*20/100</f>
        <v>6.38</v>
      </c>
    </row>
    <row r="72" spans="1:24" ht="31.2" x14ac:dyDescent="0.25">
      <c r="A72" s="331" t="s">
        <v>238</v>
      </c>
      <c r="B72" s="332" t="s">
        <v>239</v>
      </c>
      <c r="C72" s="41"/>
      <c r="D72" s="333"/>
      <c r="E72" s="333"/>
      <c r="F72" s="334"/>
      <c r="G72" s="334"/>
      <c r="H72" s="41"/>
      <c r="I72" s="325"/>
      <c r="J72" s="325"/>
      <c r="K72" s="336"/>
      <c r="L72" s="336"/>
      <c r="M72" s="337"/>
      <c r="N72" s="337"/>
      <c r="O72" s="338"/>
      <c r="P72" s="339"/>
      <c r="Q72" s="339"/>
      <c r="R72" s="339"/>
      <c r="S72" s="339"/>
      <c r="T72" s="338"/>
      <c r="U72" s="339"/>
      <c r="V72" s="339"/>
      <c r="W72" s="339"/>
      <c r="X72" s="339"/>
    </row>
    <row r="73" spans="1:24" ht="64.8" x14ac:dyDescent="0.25">
      <c r="A73" s="331" t="s">
        <v>240</v>
      </c>
      <c r="B73" s="332" t="s">
        <v>241</v>
      </c>
      <c r="C73" s="41" t="s">
        <v>68</v>
      </c>
      <c r="D73" s="333">
        <f>'[1]рассчет(4)'!D86</f>
        <v>4.0599999999999996</v>
      </c>
      <c r="E73" s="333">
        <f>'[1]рассчет(4)'!E86</f>
        <v>4.87</v>
      </c>
      <c r="F73" s="334">
        <f>'[1]рассчет(4)'!D87</f>
        <v>0.82</v>
      </c>
      <c r="G73" s="334">
        <f>'[1]рассчет(4)'!E87</f>
        <v>0.98</v>
      </c>
      <c r="H73" s="41" t="s">
        <v>68</v>
      </c>
      <c r="I73" s="325">
        <v>11.93</v>
      </c>
      <c r="J73" s="325">
        <v>14.32</v>
      </c>
      <c r="K73" s="336" t="s">
        <v>236</v>
      </c>
      <c r="L73" s="336" t="s">
        <v>237</v>
      </c>
      <c r="M73" s="337">
        <f>D73/I73*100-100</f>
        <v>-65.97</v>
      </c>
      <c r="N73" s="337">
        <f>F73/K73*100-100</f>
        <v>-82.66</v>
      </c>
      <c r="O73" s="338"/>
      <c r="P73" s="339">
        <f t="shared" si="12"/>
        <v>12.53</v>
      </c>
      <c r="Q73" s="339">
        <f t="shared" si="13"/>
        <v>15.04</v>
      </c>
      <c r="R73" s="339">
        <f t="shared" si="14"/>
        <v>4.97</v>
      </c>
      <c r="S73" s="339">
        <f t="shared" si="15"/>
        <v>5.96</v>
      </c>
      <c r="T73" s="338"/>
      <c r="U73" s="339">
        <f t="shared" si="16"/>
        <v>13.41</v>
      </c>
      <c r="V73" s="339">
        <f t="shared" ref="V73" si="42">U73+U73*20/100</f>
        <v>16.09</v>
      </c>
      <c r="W73" s="339">
        <f t="shared" si="18"/>
        <v>5.32</v>
      </c>
      <c r="X73" s="339">
        <f t="shared" ref="X73" si="43">W73+W73*20/100</f>
        <v>6.38</v>
      </c>
    </row>
    <row r="74" spans="1:24" ht="31.2" x14ac:dyDescent="0.25">
      <c r="A74" s="331" t="s">
        <v>242</v>
      </c>
      <c r="B74" s="332" t="s">
        <v>243</v>
      </c>
      <c r="C74" s="41"/>
      <c r="D74" s="333"/>
      <c r="E74" s="333"/>
      <c r="F74" s="334"/>
      <c r="G74" s="334"/>
      <c r="H74" s="41"/>
      <c r="I74" s="325"/>
      <c r="J74" s="325"/>
      <c r="K74" s="336"/>
      <c r="L74" s="336"/>
      <c r="M74" s="337"/>
      <c r="N74" s="337"/>
      <c r="O74" s="338"/>
      <c r="P74" s="339"/>
      <c r="Q74" s="339"/>
      <c r="R74" s="339"/>
      <c r="S74" s="339"/>
      <c r="T74" s="338"/>
      <c r="U74" s="339"/>
      <c r="V74" s="339"/>
      <c r="W74" s="339"/>
      <c r="X74" s="339"/>
    </row>
    <row r="75" spans="1:24" ht="64.8" x14ac:dyDescent="0.25">
      <c r="A75" s="331" t="s">
        <v>244</v>
      </c>
      <c r="B75" s="332" t="s">
        <v>245</v>
      </c>
      <c r="C75" s="41" t="s">
        <v>68</v>
      </c>
      <c r="D75" s="333">
        <f>'[1]рассчет(4)'!D89</f>
        <v>1.17</v>
      </c>
      <c r="E75" s="333">
        <f>'[1]рассчет(4)'!E89</f>
        <v>1.4</v>
      </c>
      <c r="F75" s="334">
        <f>'[1]рассчет(4)'!D90</f>
        <v>0</v>
      </c>
      <c r="G75" s="334">
        <f>'[1]рассчет(4)'!E90</f>
        <v>0</v>
      </c>
      <c r="H75" s="41" t="s">
        <v>68</v>
      </c>
      <c r="I75" s="325">
        <v>9.09</v>
      </c>
      <c r="J75" s="325">
        <v>10.91</v>
      </c>
      <c r="K75" s="336" t="s">
        <v>236</v>
      </c>
      <c r="L75" s="336" t="s">
        <v>237</v>
      </c>
      <c r="M75" s="337">
        <f>D75/I75*100-100</f>
        <v>-87.13</v>
      </c>
      <c r="N75" s="337">
        <f>F75/K75*100-100</f>
        <v>-100</v>
      </c>
      <c r="O75" s="338"/>
      <c r="P75" s="339">
        <f t="shared" si="12"/>
        <v>9.5399999999999991</v>
      </c>
      <c r="Q75" s="339">
        <f t="shared" si="13"/>
        <v>11.45</v>
      </c>
      <c r="R75" s="339">
        <f t="shared" si="14"/>
        <v>4.97</v>
      </c>
      <c r="S75" s="339">
        <f t="shared" si="15"/>
        <v>5.96</v>
      </c>
      <c r="T75" s="338"/>
      <c r="U75" s="339">
        <f t="shared" si="16"/>
        <v>10.210000000000001</v>
      </c>
      <c r="V75" s="339">
        <f t="shared" ref="V75" si="44">U75+U75*20/100</f>
        <v>12.25</v>
      </c>
      <c r="W75" s="339">
        <f t="shared" si="18"/>
        <v>5.32</v>
      </c>
      <c r="X75" s="339">
        <f t="shared" ref="X75" si="45">W75+W75*20/100</f>
        <v>6.38</v>
      </c>
    </row>
    <row r="76" spans="1:24" ht="31.2" x14ac:dyDescent="0.25">
      <c r="A76" s="331" t="s">
        <v>246</v>
      </c>
      <c r="B76" s="340" t="s">
        <v>247</v>
      </c>
      <c r="C76" s="341"/>
      <c r="D76" s="341"/>
      <c r="E76" s="341"/>
      <c r="F76" s="341"/>
      <c r="G76" s="341"/>
      <c r="H76" s="341"/>
      <c r="I76" s="341"/>
      <c r="J76" s="341"/>
      <c r="K76" s="341"/>
      <c r="L76" s="341"/>
      <c r="M76" s="341"/>
      <c r="N76" s="341"/>
      <c r="O76" s="341"/>
      <c r="P76" s="341"/>
      <c r="Q76" s="341"/>
      <c r="R76" s="341"/>
      <c r="S76" s="341"/>
      <c r="T76" s="341"/>
      <c r="U76" s="341"/>
      <c r="V76" s="341"/>
      <c r="W76" s="341"/>
      <c r="X76" s="342"/>
    </row>
    <row r="77" spans="1:24" ht="64.8" x14ac:dyDescent="0.25">
      <c r="A77" s="331" t="s">
        <v>248</v>
      </c>
      <c r="B77" s="332" t="s">
        <v>249</v>
      </c>
      <c r="C77" s="41" t="s">
        <v>68</v>
      </c>
      <c r="D77" s="333">
        <f>'[1]рассчет(4)'!D92</f>
        <v>0</v>
      </c>
      <c r="E77" s="333">
        <f>'[1]рассчет(4)'!E92</f>
        <v>0</v>
      </c>
      <c r="F77" s="334">
        <f>'[1]рассчет(4)'!D93</f>
        <v>0</v>
      </c>
      <c r="G77" s="334">
        <f>'[1]рассчет(4)'!E93</f>
        <v>0</v>
      </c>
      <c r="H77" s="41" t="s">
        <v>68</v>
      </c>
      <c r="I77" s="325">
        <v>14.68</v>
      </c>
      <c r="J77" s="325">
        <v>17.62</v>
      </c>
      <c r="K77" s="336" t="s">
        <v>250</v>
      </c>
      <c r="L77" s="336" t="s">
        <v>251</v>
      </c>
      <c r="M77" s="337">
        <f>D77/I77*100-100</f>
        <v>-100</v>
      </c>
      <c r="N77" s="337">
        <f>F77/K77*100-100</f>
        <v>-100</v>
      </c>
      <c r="O77" s="338"/>
      <c r="P77" s="339">
        <f t="shared" si="12"/>
        <v>15.41</v>
      </c>
      <c r="Q77" s="339">
        <f t="shared" si="13"/>
        <v>18.489999999999998</v>
      </c>
      <c r="R77" s="339">
        <f t="shared" si="14"/>
        <v>6.29</v>
      </c>
      <c r="S77" s="339">
        <f t="shared" si="15"/>
        <v>7.55</v>
      </c>
      <c r="T77" s="338"/>
      <c r="U77" s="339">
        <f t="shared" si="16"/>
        <v>16.489999999999998</v>
      </c>
      <c r="V77" s="339">
        <f t="shared" ref="V77" si="46">U77+U77*20/100</f>
        <v>19.79</v>
      </c>
      <c r="W77" s="339">
        <f t="shared" si="18"/>
        <v>6.73</v>
      </c>
      <c r="X77" s="339">
        <f t="shared" ref="X77" si="47">W77+W77*20/100</f>
        <v>8.08</v>
      </c>
    </row>
    <row r="78" spans="1:24" ht="31.2" x14ac:dyDescent="0.25">
      <c r="A78" s="331" t="s">
        <v>252</v>
      </c>
      <c r="B78" s="340" t="s">
        <v>253</v>
      </c>
      <c r="C78" s="341"/>
      <c r="D78" s="341"/>
      <c r="E78" s="341"/>
      <c r="F78" s="341"/>
      <c r="G78" s="341"/>
      <c r="H78" s="341"/>
      <c r="I78" s="341"/>
      <c r="J78" s="341"/>
      <c r="K78" s="341"/>
      <c r="L78" s="341"/>
      <c r="M78" s="341"/>
      <c r="N78" s="341"/>
      <c r="O78" s="341"/>
      <c r="P78" s="341"/>
      <c r="Q78" s="341"/>
      <c r="R78" s="341"/>
      <c r="S78" s="341"/>
      <c r="T78" s="341"/>
      <c r="U78" s="341"/>
      <c r="V78" s="341"/>
      <c r="W78" s="341"/>
      <c r="X78" s="342"/>
    </row>
    <row r="79" spans="1:24" ht="64.8" x14ac:dyDescent="0.25">
      <c r="A79" s="331" t="s">
        <v>254</v>
      </c>
      <c r="B79" s="332" t="s">
        <v>255</v>
      </c>
      <c r="C79" s="41" t="s">
        <v>68</v>
      </c>
      <c r="D79" s="333">
        <f>'[1]рассчет(4)'!D95</f>
        <v>0</v>
      </c>
      <c r="E79" s="333">
        <f>'[1]рассчет(4)'!E95</f>
        <v>0</v>
      </c>
      <c r="F79" s="334">
        <f>'[1]рассчет(4)'!D96</f>
        <v>0</v>
      </c>
      <c r="G79" s="334">
        <f>'[1]рассчет(4)'!E96</f>
        <v>0</v>
      </c>
      <c r="H79" s="41" t="s">
        <v>68</v>
      </c>
      <c r="I79" s="325">
        <v>11.93</v>
      </c>
      <c r="J79" s="325">
        <v>14.32</v>
      </c>
      <c r="K79" s="336" t="s">
        <v>236</v>
      </c>
      <c r="L79" s="336" t="s">
        <v>237</v>
      </c>
      <c r="M79" s="337">
        <f>D79/I79*100-100</f>
        <v>-100</v>
      </c>
      <c r="N79" s="337">
        <f>F79/K79*100-100</f>
        <v>-100</v>
      </c>
      <c r="O79" s="338"/>
      <c r="P79" s="339">
        <f t="shared" si="12"/>
        <v>12.53</v>
      </c>
      <c r="Q79" s="339">
        <f t="shared" si="13"/>
        <v>15.04</v>
      </c>
      <c r="R79" s="339">
        <f t="shared" si="14"/>
        <v>4.97</v>
      </c>
      <c r="S79" s="339">
        <f t="shared" si="15"/>
        <v>5.96</v>
      </c>
      <c r="T79" s="338"/>
      <c r="U79" s="339">
        <f t="shared" si="16"/>
        <v>13.41</v>
      </c>
      <c r="V79" s="339">
        <f t="shared" ref="V79" si="48">U79+U79*20/100</f>
        <v>16.09</v>
      </c>
      <c r="W79" s="339">
        <f t="shared" si="18"/>
        <v>5.32</v>
      </c>
      <c r="X79" s="339">
        <f t="shared" ref="X79" si="49">W79+W79*20/100</f>
        <v>6.38</v>
      </c>
    </row>
    <row r="80" spans="1:24" ht="31.2" x14ac:dyDescent="0.25">
      <c r="A80" s="331" t="s">
        <v>256</v>
      </c>
      <c r="B80" s="332" t="s">
        <v>257</v>
      </c>
      <c r="C80" s="41"/>
      <c r="D80" s="333"/>
      <c r="E80" s="333"/>
      <c r="F80" s="334"/>
      <c r="G80" s="334"/>
      <c r="H80" s="41"/>
      <c r="I80" s="325"/>
      <c r="J80" s="325"/>
      <c r="K80" s="336"/>
      <c r="L80" s="336"/>
      <c r="M80" s="337"/>
      <c r="N80" s="337"/>
      <c r="O80" s="338"/>
      <c r="P80" s="339"/>
      <c r="Q80" s="339"/>
      <c r="R80" s="339"/>
      <c r="S80" s="339"/>
      <c r="T80" s="338"/>
      <c r="U80" s="339"/>
      <c r="V80" s="339"/>
      <c r="W80" s="339"/>
      <c r="X80" s="339"/>
    </row>
    <row r="81" spans="1:24" ht="64.8" x14ac:dyDescent="0.25">
      <c r="A81" s="331" t="s">
        <v>258</v>
      </c>
      <c r="B81" s="332" t="s">
        <v>259</v>
      </c>
      <c r="C81" s="41" t="s">
        <v>68</v>
      </c>
      <c r="D81" s="333">
        <f>'[1]рассчет(4)'!D98</f>
        <v>0</v>
      </c>
      <c r="E81" s="333">
        <f>'[1]рассчет(4)'!E98</f>
        <v>0</v>
      </c>
      <c r="F81" s="334">
        <f>'[1]рассчет(4)'!D99</f>
        <v>0</v>
      </c>
      <c r="G81" s="334">
        <f>'[1]рассчет(4)'!E99</f>
        <v>0</v>
      </c>
      <c r="H81" s="41" t="s">
        <v>68</v>
      </c>
      <c r="I81" s="325">
        <v>10.59</v>
      </c>
      <c r="J81" s="325">
        <v>12.71</v>
      </c>
      <c r="K81" s="336" t="s">
        <v>212</v>
      </c>
      <c r="L81" s="336" t="s">
        <v>213</v>
      </c>
      <c r="M81" s="337">
        <f>D81/I81*100-100</f>
        <v>-100</v>
      </c>
      <c r="N81" s="337">
        <f>F81/K81*100-100</f>
        <v>-100</v>
      </c>
      <c r="O81" s="338"/>
      <c r="P81" s="339">
        <f t="shared" si="12"/>
        <v>11.12</v>
      </c>
      <c r="Q81" s="339">
        <f t="shared" si="13"/>
        <v>13.34</v>
      </c>
      <c r="R81" s="339">
        <f t="shared" si="14"/>
        <v>6.01</v>
      </c>
      <c r="S81" s="339">
        <f t="shared" si="15"/>
        <v>7.21</v>
      </c>
      <c r="T81" s="338"/>
      <c r="U81" s="339">
        <f t="shared" si="16"/>
        <v>11.9</v>
      </c>
      <c r="V81" s="339">
        <f t="shared" ref="V81" si="50">U81+U81*20/100</f>
        <v>14.28</v>
      </c>
      <c r="W81" s="339">
        <f t="shared" si="18"/>
        <v>6.43</v>
      </c>
      <c r="X81" s="339">
        <f t="shared" ref="X81" si="51">W81+W81*20/100</f>
        <v>7.72</v>
      </c>
    </row>
    <row r="82" spans="1:24" ht="31.2" x14ac:dyDescent="0.25">
      <c r="A82" s="331" t="s">
        <v>260</v>
      </c>
      <c r="B82" s="332" t="s">
        <v>261</v>
      </c>
      <c r="C82" s="41"/>
      <c r="D82" s="333"/>
      <c r="E82" s="333"/>
      <c r="F82" s="334"/>
      <c r="G82" s="334"/>
      <c r="H82" s="41"/>
      <c r="I82" s="325"/>
      <c r="J82" s="325"/>
      <c r="K82" s="336"/>
      <c r="L82" s="336"/>
      <c r="M82" s="337"/>
      <c r="N82" s="337"/>
      <c r="O82" s="338"/>
      <c r="P82" s="339"/>
      <c r="Q82" s="339"/>
      <c r="R82" s="339"/>
      <c r="S82" s="339"/>
      <c r="T82" s="338"/>
      <c r="U82" s="339"/>
      <c r="V82" s="339"/>
      <c r="W82" s="339"/>
      <c r="X82" s="339"/>
    </row>
    <row r="83" spans="1:24" ht="64.8" x14ac:dyDescent="0.25">
      <c r="A83" s="331" t="s">
        <v>262</v>
      </c>
      <c r="B83" s="332" t="s">
        <v>263</v>
      </c>
      <c r="C83" s="41" t="s">
        <v>68</v>
      </c>
      <c r="D83" s="333">
        <f>'[1]рассчет(4)'!D101</f>
        <v>0</v>
      </c>
      <c r="E83" s="333">
        <f>'[1]рассчет(4)'!E101</f>
        <v>0</v>
      </c>
      <c r="F83" s="334">
        <f>'[1]рассчет(4)'!D102</f>
        <v>0</v>
      </c>
      <c r="G83" s="334">
        <f>'[1]рассчет(4)'!E102</f>
        <v>0</v>
      </c>
      <c r="H83" s="41" t="s">
        <v>68</v>
      </c>
      <c r="I83" s="337">
        <v>14.38</v>
      </c>
      <c r="J83" s="337">
        <v>17.260000000000002</v>
      </c>
      <c r="K83" s="337">
        <v>5.72</v>
      </c>
      <c r="L83" s="337">
        <v>6.86</v>
      </c>
      <c r="M83" s="337">
        <f>D83/I83*100-100</f>
        <v>-100</v>
      </c>
      <c r="N83" s="337">
        <f>F83/K83*100-100</f>
        <v>-100</v>
      </c>
      <c r="O83" s="338"/>
      <c r="P83" s="339">
        <f t="shared" si="12"/>
        <v>15.1</v>
      </c>
      <c r="Q83" s="339">
        <f t="shared" si="13"/>
        <v>18.12</v>
      </c>
      <c r="R83" s="339">
        <f t="shared" si="14"/>
        <v>6.01</v>
      </c>
      <c r="S83" s="339">
        <f t="shared" si="15"/>
        <v>7.21</v>
      </c>
      <c r="T83" s="338"/>
      <c r="U83" s="339">
        <f t="shared" si="16"/>
        <v>16.16</v>
      </c>
      <c r="V83" s="339">
        <f t="shared" ref="V83" si="52">U83+U83*20/100</f>
        <v>19.39</v>
      </c>
      <c r="W83" s="339">
        <f t="shared" si="18"/>
        <v>6.43</v>
      </c>
      <c r="X83" s="339">
        <f t="shared" ref="X83" si="53">W83+W83*20/100</f>
        <v>7.72</v>
      </c>
    </row>
    <row r="84" spans="1:24" ht="31.2" x14ac:dyDescent="0.25">
      <c r="A84" s="331" t="s">
        <v>264</v>
      </c>
      <c r="B84" s="340" t="s">
        <v>265</v>
      </c>
      <c r="C84" s="341"/>
      <c r="D84" s="341"/>
      <c r="E84" s="341"/>
      <c r="F84" s="341"/>
      <c r="G84" s="341"/>
      <c r="H84" s="341"/>
      <c r="I84" s="341"/>
      <c r="J84" s="341"/>
      <c r="K84" s="341"/>
      <c r="L84" s="341"/>
      <c r="M84" s="341"/>
      <c r="N84" s="341"/>
      <c r="O84" s="341"/>
      <c r="P84" s="341"/>
      <c r="Q84" s="341"/>
      <c r="R84" s="341"/>
      <c r="S84" s="341"/>
      <c r="T84" s="341"/>
      <c r="U84" s="341"/>
      <c r="V84" s="341"/>
      <c r="W84" s="341"/>
      <c r="X84" s="342"/>
    </row>
    <row r="85" spans="1:24" ht="64.8" x14ac:dyDescent="0.25">
      <c r="A85" s="331" t="s">
        <v>266</v>
      </c>
      <c r="B85" s="332" t="s">
        <v>267</v>
      </c>
      <c r="C85" s="41" t="s">
        <v>68</v>
      </c>
      <c r="D85" s="333">
        <f>'[1]рассчет(4)'!D104</f>
        <v>0</v>
      </c>
      <c r="E85" s="333">
        <f>'[1]рассчет(4)'!E104</f>
        <v>0</v>
      </c>
      <c r="F85" s="334">
        <f>'[1]рассчет(4)'!D105</f>
        <v>0</v>
      </c>
      <c r="G85" s="334">
        <f>'[1]рассчет(4)'!E105</f>
        <v>0</v>
      </c>
      <c r="H85" s="41" t="s">
        <v>68</v>
      </c>
      <c r="I85" s="337">
        <v>13.31</v>
      </c>
      <c r="J85" s="325">
        <v>15.97</v>
      </c>
      <c r="K85" s="336" t="s">
        <v>268</v>
      </c>
      <c r="L85" s="336" t="s">
        <v>269</v>
      </c>
      <c r="M85" s="337">
        <f>D85/I85*100-100</f>
        <v>-100</v>
      </c>
      <c r="N85" s="337">
        <f>F85/K85*100-100</f>
        <v>-100</v>
      </c>
      <c r="O85" s="338"/>
      <c r="P85" s="339">
        <f t="shared" si="12"/>
        <v>13.98</v>
      </c>
      <c r="Q85" s="339">
        <f t="shared" si="13"/>
        <v>16.78</v>
      </c>
      <c r="R85" s="339">
        <f t="shared" si="14"/>
        <v>4.8600000000000003</v>
      </c>
      <c r="S85" s="339">
        <f t="shared" si="15"/>
        <v>5.83</v>
      </c>
      <c r="T85" s="338"/>
      <c r="U85" s="339">
        <f t="shared" si="16"/>
        <v>14.96</v>
      </c>
      <c r="V85" s="339">
        <f t="shared" ref="V85" si="54">U85+U85*20/100</f>
        <v>17.95</v>
      </c>
      <c r="W85" s="339">
        <f t="shared" si="18"/>
        <v>5.2</v>
      </c>
      <c r="X85" s="339">
        <f t="shared" ref="X85" si="55">W85+W85*20/100</f>
        <v>6.24</v>
      </c>
    </row>
    <row r="86" spans="1:24" ht="31.2" x14ac:dyDescent="0.25">
      <c r="A86" s="331" t="s">
        <v>270</v>
      </c>
      <c r="B86" s="332" t="s">
        <v>271</v>
      </c>
      <c r="C86" s="41"/>
      <c r="D86" s="333"/>
      <c r="E86" s="333"/>
      <c r="F86" s="334"/>
      <c r="G86" s="334"/>
      <c r="H86" s="41"/>
      <c r="I86" s="325"/>
      <c r="J86" s="325"/>
      <c r="K86" s="336"/>
      <c r="L86" s="336"/>
      <c r="M86" s="337"/>
      <c r="N86" s="337"/>
      <c r="O86" s="338"/>
      <c r="P86" s="339"/>
      <c r="Q86" s="339"/>
      <c r="R86" s="339"/>
      <c r="S86" s="339"/>
      <c r="T86" s="338"/>
      <c r="U86" s="339"/>
      <c r="V86" s="339"/>
      <c r="W86" s="339"/>
      <c r="X86" s="339"/>
    </row>
    <row r="87" spans="1:24" ht="64.8" x14ac:dyDescent="0.25">
      <c r="A87" s="331" t="s">
        <v>272</v>
      </c>
      <c r="B87" s="332" t="s">
        <v>273</v>
      </c>
      <c r="C87" s="41" t="s">
        <v>68</v>
      </c>
      <c r="D87" s="333">
        <f>'[1]рассчет(4)'!D107</f>
        <v>0</v>
      </c>
      <c r="E87" s="333">
        <f>'[1]рассчет(4)'!E107</f>
        <v>0</v>
      </c>
      <c r="F87" s="334">
        <f>'[1]рассчет(4)'!D108</f>
        <v>0</v>
      </c>
      <c r="G87" s="334">
        <f>'[1]рассчет(4)'!E108</f>
        <v>0</v>
      </c>
      <c r="H87" s="41" t="s">
        <v>68</v>
      </c>
      <c r="I87" s="337">
        <v>12.68</v>
      </c>
      <c r="J87" s="337">
        <v>15.22</v>
      </c>
      <c r="K87" s="337">
        <v>4.49</v>
      </c>
      <c r="L87" s="337">
        <v>5.39</v>
      </c>
      <c r="M87" s="337">
        <f>D87/I87*100-100</f>
        <v>-100</v>
      </c>
      <c r="N87" s="337">
        <f>F87/K87*100-100</f>
        <v>-100</v>
      </c>
      <c r="O87" s="338"/>
      <c r="P87" s="339">
        <f t="shared" si="12"/>
        <v>13.31</v>
      </c>
      <c r="Q87" s="339">
        <f t="shared" si="13"/>
        <v>15.97</v>
      </c>
      <c r="R87" s="339">
        <f t="shared" si="14"/>
        <v>4.71</v>
      </c>
      <c r="S87" s="339">
        <f t="shared" si="15"/>
        <v>5.65</v>
      </c>
      <c r="T87" s="338"/>
      <c r="U87" s="339">
        <f t="shared" si="16"/>
        <v>14.24</v>
      </c>
      <c r="V87" s="339">
        <f t="shared" ref="V87" si="56">U87+U87*20/100</f>
        <v>17.09</v>
      </c>
      <c r="W87" s="339">
        <f t="shared" si="18"/>
        <v>5.04</v>
      </c>
      <c r="X87" s="339">
        <f t="shared" ref="X87" si="57">W87+W87*20/100</f>
        <v>6.05</v>
      </c>
    </row>
    <row r="88" spans="1:24" ht="31.2" x14ac:dyDescent="0.25">
      <c r="A88" s="331" t="s">
        <v>274</v>
      </c>
      <c r="B88" s="332" t="s">
        <v>275</v>
      </c>
      <c r="C88" s="41"/>
      <c r="D88" s="333"/>
      <c r="E88" s="333"/>
      <c r="F88" s="334"/>
      <c r="G88" s="334"/>
      <c r="H88" s="41"/>
      <c r="I88" s="325"/>
      <c r="J88" s="325"/>
      <c r="K88" s="336"/>
      <c r="L88" s="336"/>
      <c r="M88" s="337"/>
      <c r="N88" s="337"/>
      <c r="O88" s="338"/>
      <c r="P88" s="339"/>
      <c r="Q88" s="339"/>
      <c r="R88" s="339"/>
      <c r="S88" s="339"/>
      <c r="T88" s="338"/>
      <c r="U88" s="339"/>
      <c r="V88" s="339"/>
      <c r="W88" s="339"/>
      <c r="X88" s="339"/>
    </row>
    <row r="89" spans="1:24" ht="64.8" x14ac:dyDescent="0.25">
      <c r="A89" s="331" t="s">
        <v>276</v>
      </c>
      <c r="B89" s="332" t="s">
        <v>277</v>
      </c>
      <c r="C89" s="41" t="s">
        <v>68</v>
      </c>
      <c r="D89" s="333">
        <f t="shared" si="28"/>
        <v>0</v>
      </c>
      <c r="E89" s="333">
        <f>'[1]рассчет(4)'!E110</f>
        <v>0</v>
      </c>
      <c r="F89" s="334">
        <f t="shared" si="29"/>
        <v>0</v>
      </c>
      <c r="G89" s="334">
        <f>'[1]рассчет(4)'!E111</f>
        <v>0</v>
      </c>
      <c r="H89" s="41" t="s">
        <v>68</v>
      </c>
      <c r="I89" s="325">
        <v>7.47</v>
      </c>
      <c r="J89" s="325">
        <v>8.9600000000000009</v>
      </c>
      <c r="K89" s="336" t="s">
        <v>278</v>
      </c>
      <c r="L89" s="336" t="s">
        <v>279</v>
      </c>
      <c r="M89" s="337">
        <f>D89/I89*100-100</f>
        <v>-100</v>
      </c>
      <c r="N89" s="337">
        <f>F89/K89*100-100</f>
        <v>-100</v>
      </c>
      <c r="O89" s="338"/>
      <c r="P89" s="339">
        <f t="shared" si="12"/>
        <v>7.84</v>
      </c>
      <c r="Q89" s="339">
        <f t="shared" si="13"/>
        <v>9.41</v>
      </c>
      <c r="R89" s="339">
        <f t="shared" si="14"/>
        <v>2.35</v>
      </c>
      <c r="S89" s="339">
        <f t="shared" si="15"/>
        <v>2.82</v>
      </c>
      <c r="T89" s="338"/>
      <c r="U89" s="339">
        <f t="shared" si="16"/>
        <v>8.39</v>
      </c>
      <c r="V89" s="339">
        <f t="shared" ref="V89:V92" si="58">U89+U89*20/100</f>
        <v>10.07</v>
      </c>
      <c r="W89" s="339">
        <f t="shared" si="18"/>
        <v>2.5099999999999998</v>
      </c>
      <c r="X89" s="339">
        <f t="shared" ref="X89:X92" si="59">W89+W89*20/100</f>
        <v>3.01</v>
      </c>
    </row>
    <row r="90" spans="1:24" ht="265.2" x14ac:dyDescent="0.25">
      <c r="A90" s="331" t="s">
        <v>280</v>
      </c>
      <c r="B90" s="332" t="s">
        <v>281</v>
      </c>
      <c r="C90" s="41" t="s">
        <v>68</v>
      </c>
      <c r="D90" s="333">
        <f t="shared" si="28"/>
        <v>0</v>
      </c>
      <c r="E90" s="333">
        <f>'[1]рассчет(4)'!E112</f>
        <v>0</v>
      </c>
      <c r="F90" s="334">
        <f t="shared" si="29"/>
        <v>0</v>
      </c>
      <c r="G90" s="334">
        <f>'[1]рассчет(4)'!E113</f>
        <v>0</v>
      </c>
      <c r="H90" s="41" t="s">
        <v>68</v>
      </c>
      <c r="I90" s="325">
        <v>4.22</v>
      </c>
      <c r="J90" s="325">
        <v>5.0599999999999996</v>
      </c>
      <c r="K90" s="336" t="s">
        <v>282</v>
      </c>
      <c r="L90" s="336" t="s">
        <v>283</v>
      </c>
      <c r="M90" s="337">
        <f>D90/I90*100-100</f>
        <v>-100</v>
      </c>
      <c r="N90" s="337">
        <f>F90/K90*100-100</f>
        <v>-100</v>
      </c>
      <c r="O90" s="338"/>
      <c r="P90" s="339">
        <f t="shared" si="12"/>
        <v>4.43</v>
      </c>
      <c r="Q90" s="339">
        <f t="shared" si="13"/>
        <v>5.32</v>
      </c>
      <c r="R90" s="339">
        <f t="shared" si="14"/>
        <v>3.38</v>
      </c>
      <c r="S90" s="339">
        <f t="shared" si="15"/>
        <v>4.0599999999999996</v>
      </c>
      <c r="T90" s="338"/>
      <c r="U90" s="339">
        <f t="shared" si="16"/>
        <v>4.74</v>
      </c>
      <c r="V90" s="339">
        <f t="shared" si="58"/>
        <v>5.69</v>
      </c>
      <c r="W90" s="339">
        <f t="shared" si="18"/>
        <v>3.62</v>
      </c>
      <c r="X90" s="339">
        <f t="shared" si="59"/>
        <v>4.34</v>
      </c>
    </row>
    <row r="91" spans="1:24" ht="64.8" x14ac:dyDescent="0.25">
      <c r="A91" s="331" t="s">
        <v>284</v>
      </c>
      <c r="B91" s="187" t="s">
        <v>285</v>
      </c>
      <c r="C91" s="41" t="s">
        <v>68</v>
      </c>
      <c r="D91" s="333">
        <f>'[1]рассчет(4)'!D114</f>
        <v>0</v>
      </c>
      <c r="E91" s="333">
        <f>'[1]рассчет(4)'!E114</f>
        <v>0</v>
      </c>
      <c r="F91" s="334">
        <f>'[1]рассчет(4)'!D115</f>
        <v>0</v>
      </c>
      <c r="G91" s="334">
        <f>'[1]рассчет(4)'!E115</f>
        <v>0</v>
      </c>
      <c r="H91" s="41" t="s">
        <v>68</v>
      </c>
      <c r="I91" s="337">
        <v>2.93</v>
      </c>
      <c r="J91" s="337">
        <v>3.52</v>
      </c>
      <c r="K91" s="337">
        <v>0.75</v>
      </c>
      <c r="L91" s="337">
        <v>0.9</v>
      </c>
      <c r="M91" s="337">
        <f>D91/I91*100-100</f>
        <v>-100</v>
      </c>
      <c r="N91" s="337">
        <f>F91/K91*100-100</f>
        <v>-100</v>
      </c>
      <c r="O91" s="338"/>
      <c r="P91" s="339">
        <f t="shared" si="12"/>
        <v>3.08</v>
      </c>
      <c r="Q91" s="339">
        <f t="shared" si="13"/>
        <v>3.7</v>
      </c>
      <c r="R91" s="339">
        <f t="shared" si="14"/>
        <v>0.79</v>
      </c>
      <c r="S91" s="339">
        <f t="shared" si="15"/>
        <v>0.95</v>
      </c>
      <c r="T91" s="338"/>
      <c r="U91" s="339">
        <f t="shared" si="16"/>
        <v>3.3</v>
      </c>
      <c r="V91" s="339">
        <f t="shared" si="58"/>
        <v>3.96</v>
      </c>
      <c r="W91" s="339">
        <f t="shared" si="18"/>
        <v>0.85</v>
      </c>
      <c r="X91" s="339">
        <f t="shared" si="59"/>
        <v>1.02</v>
      </c>
    </row>
    <row r="92" spans="1:24" ht="64.8" x14ac:dyDescent="0.25">
      <c r="A92" s="331" t="s">
        <v>286</v>
      </c>
      <c r="B92" s="187" t="s">
        <v>287</v>
      </c>
      <c r="C92" s="41" t="s">
        <v>68</v>
      </c>
      <c r="D92" s="333">
        <f>'[1]рассчет(4)'!D116</f>
        <v>0</v>
      </c>
      <c r="E92" s="333">
        <f>'[1]рассчет(4)'!E116</f>
        <v>0</v>
      </c>
      <c r="F92" s="334">
        <f>'[1]рассчет(4)'!D117</f>
        <v>0</v>
      </c>
      <c r="G92" s="334">
        <f>'[1]рассчет(4)'!E117</f>
        <v>0</v>
      </c>
      <c r="H92" s="41" t="s">
        <v>68</v>
      </c>
      <c r="I92" s="325">
        <v>2.31</v>
      </c>
      <c r="J92" s="325">
        <v>2.77</v>
      </c>
      <c r="K92" s="336" t="s">
        <v>288</v>
      </c>
      <c r="L92" s="336" t="s">
        <v>289</v>
      </c>
      <c r="M92" s="337">
        <f>D92/I92*100-100</f>
        <v>-100</v>
      </c>
      <c r="N92" s="337">
        <f>F92/K92*100-100</f>
        <v>-100</v>
      </c>
      <c r="O92" s="338"/>
      <c r="P92" s="339">
        <f t="shared" si="12"/>
        <v>2.4300000000000002</v>
      </c>
      <c r="Q92" s="339">
        <f t="shared" si="13"/>
        <v>2.92</v>
      </c>
      <c r="R92" s="339">
        <f t="shared" si="14"/>
        <v>1.23</v>
      </c>
      <c r="S92" s="339">
        <f t="shared" si="15"/>
        <v>1.48</v>
      </c>
      <c r="T92" s="338"/>
      <c r="U92" s="339">
        <f t="shared" si="16"/>
        <v>2.6</v>
      </c>
      <c r="V92" s="339">
        <f t="shared" si="58"/>
        <v>3.12</v>
      </c>
      <c r="W92" s="339">
        <f t="shared" si="18"/>
        <v>1.32</v>
      </c>
      <c r="X92" s="339">
        <f t="shared" si="59"/>
        <v>1.58</v>
      </c>
    </row>
    <row r="93" spans="1:24" ht="15.6" x14ac:dyDescent="0.25">
      <c r="A93" s="345"/>
      <c r="B93" s="345"/>
      <c r="C93" s="345"/>
      <c r="D93" s="345"/>
      <c r="E93" s="345"/>
      <c r="F93" s="345"/>
      <c r="G93" s="345"/>
      <c r="H93" s="345"/>
      <c r="I93" s="345"/>
      <c r="J93" s="345"/>
      <c r="K93" s="345"/>
      <c r="L93" s="345"/>
      <c r="M93" s="345"/>
      <c r="N93" s="314"/>
      <c r="O93" s="314"/>
      <c r="P93" s="314"/>
      <c r="Q93" s="314"/>
      <c r="R93" s="314"/>
      <c r="S93" s="314"/>
      <c r="T93" s="314"/>
      <c r="U93" s="314"/>
      <c r="V93" s="314"/>
      <c r="W93" s="314"/>
      <c r="X93" s="314"/>
    </row>
    <row r="94" spans="1:24" x14ac:dyDescent="0.25">
      <c r="A94" s="264" t="s">
        <v>147</v>
      </c>
      <c r="B94" s="290"/>
      <c r="C94" s="290"/>
      <c r="D94" s="290"/>
      <c r="E94" s="290"/>
      <c r="F94" s="290"/>
      <c r="G94" s="290"/>
      <c r="H94" s="290"/>
      <c r="I94" s="290"/>
      <c r="J94" s="290"/>
      <c r="K94" s="290"/>
      <c r="L94" s="290"/>
      <c r="M94" s="290"/>
      <c r="N94" s="290"/>
      <c r="O94" s="290"/>
      <c r="P94" s="290"/>
      <c r="Q94" s="290"/>
      <c r="R94" s="290"/>
      <c r="S94" s="290"/>
      <c r="T94" s="290"/>
      <c r="U94" s="290"/>
      <c r="V94" s="290"/>
      <c r="W94" s="290"/>
      <c r="X94" s="290"/>
    </row>
    <row r="95" spans="1:24" ht="16.8" x14ac:dyDescent="0.25">
      <c r="A95" s="110"/>
      <c r="B95" s="110"/>
      <c r="C95" s="91"/>
    </row>
    <row r="96" spans="1:24" ht="16.8" x14ac:dyDescent="0.25">
      <c r="A96" s="110"/>
      <c r="B96" s="110"/>
      <c r="C96" s="91"/>
    </row>
    <row r="97" spans="1:3" ht="16.8" x14ac:dyDescent="0.25">
      <c r="A97" s="110"/>
      <c r="B97" s="110"/>
      <c r="C97" s="91"/>
    </row>
    <row r="98" spans="1:3" ht="16.8" x14ac:dyDescent="0.25">
      <c r="A98" s="110"/>
      <c r="B98" s="110"/>
      <c r="C98" s="91"/>
    </row>
    <row r="99" spans="1:3" ht="16.8" x14ac:dyDescent="0.25">
      <c r="A99" s="110"/>
      <c r="B99" s="110"/>
      <c r="C99" s="91"/>
    </row>
    <row r="100" spans="1:3" ht="16.8" x14ac:dyDescent="0.25">
      <c r="A100" s="110"/>
      <c r="B100" s="110"/>
      <c r="C100" s="91"/>
    </row>
    <row r="101" spans="1:3" ht="16.8" x14ac:dyDescent="0.25">
      <c r="A101" s="110"/>
      <c r="B101" s="110"/>
      <c r="C101" s="91"/>
    </row>
    <row r="102" spans="1:3" ht="16.8" x14ac:dyDescent="0.25">
      <c r="A102" s="110"/>
      <c r="B102" s="110"/>
      <c r="C102" s="91"/>
    </row>
    <row r="103" spans="1:3" ht="16.8" x14ac:dyDescent="0.25">
      <c r="A103" s="110"/>
      <c r="B103" s="110"/>
      <c r="C103" s="91"/>
    </row>
    <row r="104" spans="1:3" ht="16.8" x14ac:dyDescent="0.25">
      <c r="A104" s="110"/>
      <c r="B104" s="110"/>
      <c r="C104" s="91"/>
    </row>
    <row r="105" spans="1:3" ht="16.8" x14ac:dyDescent="0.25">
      <c r="A105" s="110"/>
      <c r="B105" s="110"/>
      <c r="C105" s="91"/>
    </row>
    <row r="106" spans="1:3" ht="16.8" x14ac:dyDescent="0.25">
      <c r="A106" s="110"/>
      <c r="B106" s="110"/>
      <c r="C106" s="91"/>
    </row>
    <row r="107" spans="1:3" ht="16.8" x14ac:dyDescent="0.25">
      <c r="A107" s="110"/>
      <c r="B107" s="110"/>
      <c r="C107" s="91"/>
    </row>
    <row r="108" spans="1:3" ht="16.8" x14ac:dyDescent="0.25">
      <c r="A108" s="110"/>
      <c r="B108" s="110"/>
      <c r="C108" s="91"/>
    </row>
    <row r="109" spans="1:3" ht="16.8" x14ac:dyDescent="0.25">
      <c r="A109" s="110"/>
      <c r="B109" s="110"/>
      <c r="C109" s="91"/>
    </row>
    <row r="110" spans="1:3" ht="16.8" x14ac:dyDescent="0.25">
      <c r="A110" s="110"/>
      <c r="B110" s="110"/>
      <c r="C110" s="91"/>
    </row>
    <row r="111" spans="1:3" ht="16.8" x14ac:dyDescent="0.25">
      <c r="A111" s="110"/>
      <c r="B111" s="110"/>
      <c r="C111" s="91"/>
    </row>
    <row r="112" spans="1:3" ht="16.8" x14ac:dyDescent="0.25">
      <c r="A112" s="110"/>
      <c r="B112" s="110"/>
      <c r="C112" s="91"/>
    </row>
    <row r="113" spans="1:3" ht="16.8" x14ac:dyDescent="0.25">
      <c r="A113" s="110"/>
      <c r="B113" s="110"/>
      <c r="C113" s="91"/>
    </row>
    <row r="114" spans="1:3" ht="16.8" x14ac:dyDescent="0.25">
      <c r="A114" s="110"/>
      <c r="B114" s="110"/>
      <c r="C114" s="91"/>
    </row>
    <row r="115" spans="1:3" ht="16.8" x14ac:dyDescent="0.25">
      <c r="A115" s="110"/>
      <c r="B115" s="110"/>
      <c r="C115" s="91"/>
    </row>
    <row r="116" spans="1:3" ht="16.8" x14ac:dyDescent="0.25">
      <c r="A116" s="110"/>
      <c r="B116" s="110"/>
      <c r="C116" s="91"/>
    </row>
    <row r="117" spans="1:3" ht="16.8" x14ac:dyDescent="0.25">
      <c r="A117" s="110"/>
      <c r="B117" s="110"/>
      <c r="C117" s="91"/>
    </row>
    <row r="118" spans="1:3" ht="16.8" x14ac:dyDescent="0.25">
      <c r="A118" s="110"/>
      <c r="B118" s="110"/>
      <c r="C118" s="91"/>
    </row>
    <row r="119" spans="1:3" ht="16.8" x14ac:dyDescent="0.25">
      <c r="A119" s="110"/>
      <c r="B119" s="110"/>
      <c r="C119" s="91"/>
    </row>
    <row r="120" spans="1:3" ht="16.8" x14ac:dyDescent="0.25">
      <c r="A120" s="110"/>
      <c r="B120" s="110"/>
      <c r="C120" s="91"/>
    </row>
    <row r="121" spans="1:3" ht="16.8" x14ac:dyDescent="0.25">
      <c r="A121" s="110"/>
      <c r="B121" s="110"/>
      <c r="C121" s="91"/>
    </row>
    <row r="122" spans="1:3" ht="16.8" x14ac:dyDescent="0.25">
      <c r="A122" s="110"/>
      <c r="B122" s="110"/>
      <c r="C122" s="91"/>
    </row>
    <row r="123" spans="1:3" ht="16.8" x14ac:dyDescent="0.25">
      <c r="A123" s="110"/>
      <c r="B123" s="110"/>
      <c r="C123" s="91"/>
    </row>
    <row r="124" spans="1:3" ht="16.8" x14ac:dyDescent="0.25">
      <c r="A124" s="110"/>
      <c r="B124" s="110"/>
      <c r="C124" s="91"/>
    </row>
    <row r="125" spans="1:3" ht="16.8" x14ac:dyDescent="0.25">
      <c r="A125" s="110"/>
      <c r="B125" s="110"/>
      <c r="C125" s="91"/>
    </row>
    <row r="126" spans="1:3" ht="16.8" x14ac:dyDescent="0.25">
      <c r="A126" s="110"/>
      <c r="B126" s="110"/>
      <c r="C126" s="91"/>
    </row>
    <row r="127" spans="1:3" ht="16.8" x14ac:dyDescent="0.25">
      <c r="A127" s="110"/>
      <c r="B127" s="110"/>
      <c r="C127" s="91"/>
    </row>
    <row r="128" spans="1:3" ht="16.8" x14ac:dyDescent="0.25">
      <c r="A128" s="110"/>
      <c r="B128" s="110"/>
      <c r="C128" s="91"/>
    </row>
    <row r="129" spans="1:3" ht="16.8" x14ac:dyDescent="0.25">
      <c r="A129" s="110"/>
      <c r="B129" s="110"/>
      <c r="C129" s="91"/>
    </row>
    <row r="130" spans="1:3" ht="16.8" x14ac:dyDescent="0.25">
      <c r="A130" s="110"/>
      <c r="B130" s="110"/>
      <c r="C130" s="91"/>
    </row>
    <row r="131" spans="1:3" ht="16.8" x14ac:dyDescent="0.25">
      <c r="A131" s="110"/>
      <c r="B131" s="110"/>
      <c r="C131" s="91"/>
    </row>
    <row r="132" spans="1:3" ht="16.8" x14ac:dyDescent="0.25">
      <c r="A132" s="110"/>
      <c r="B132" s="110"/>
      <c r="C132" s="91"/>
    </row>
    <row r="133" spans="1:3" ht="16.8" x14ac:dyDescent="0.25">
      <c r="A133" s="110"/>
      <c r="B133" s="110"/>
      <c r="C133" s="91"/>
    </row>
    <row r="134" spans="1:3" ht="16.8" x14ac:dyDescent="0.25">
      <c r="A134" s="110"/>
      <c r="B134" s="110"/>
      <c r="C134" s="91"/>
    </row>
    <row r="135" spans="1:3" ht="16.8" x14ac:dyDescent="0.25">
      <c r="A135" s="110"/>
      <c r="B135" s="110"/>
      <c r="C135" s="91"/>
    </row>
    <row r="136" spans="1:3" ht="16.8" x14ac:dyDescent="0.25">
      <c r="A136" s="110"/>
      <c r="B136" s="110"/>
      <c r="C136" s="91"/>
    </row>
    <row r="137" spans="1:3" ht="16.8" x14ac:dyDescent="0.25">
      <c r="A137" s="110"/>
      <c r="B137" s="110"/>
      <c r="C137" s="91"/>
    </row>
    <row r="138" spans="1:3" ht="16.8" x14ac:dyDescent="0.25">
      <c r="A138" s="110"/>
      <c r="B138" s="110"/>
      <c r="C138" s="91"/>
    </row>
    <row r="139" spans="1:3" ht="16.8" x14ac:dyDescent="0.25">
      <c r="A139" s="110"/>
      <c r="B139" s="110"/>
      <c r="C139" s="91"/>
    </row>
    <row r="140" spans="1:3" ht="16.8" x14ac:dyDescent="0.25">
      <c r="A140" s="110"/>
      <c r="B140" s="110"/>
      <c r="C140" s="91"/>
    </row>
    <row r="141" spans="1:3" ht="16.8" x14ac:dyDescent="0.25">
      <c r="A141" s="110"/>
      <c r="B141" s="110"/>
      <c r="C141" s="91"/>
    </row>
    <row r="142" spans="1:3" ht="16.8" x14ac:dyDescent="0.25">
      <c r="A142" s="110"/>
      <c r="B142" s="110"/>
      <c r="C142" s="91"/>
    </row>
    <row r="143" spans="1:3" ht="16.8" x14ac:dyDescent="0.25">
      <c r="A143" s="110"/>
      <c r="B143" s="110"/>
      <c r="C143" s="91"/>
    </row>
    <row r="144" spans="1:3" ht="16.8" x14ac:dyDescent="0.25">
      <c r="A144" s="110"/>
      <c r="B144" s="110"/>
      <c r="C144" s="91"/>
    </row>
    <row r="145" spans="1:3" ht="16.8" x14ac:dyDescent="0.25">
      <c r="A145" s="110"/>
      <c r="B145" s="110"/>
      <c r="C145" s="91"/>
    </row>
    <row r="146" spans="1:3" ht="16.8" x14ac:dyDescent="0.25">
      <c r="A146" s="110"/>
      <c r="B146" s="110"/>
      <c r="C146" s="91"/>
    </row>
    <row r="147" spans="1:3" ht="16.8" x14ac:dyDescent="0.25">
      <c r="A147" s="110"/>
      <c r="B147" s="110"/>
      <c r="C147" s="91"/>
    </row>
    <row r="148" spans="1:3" ht="16.8" x14ac:dyDescent="0.25">
      <c r="A148" s="110"/>
      <c r="B148" s="110"/>
      <c r="C148" s="91"/>
    </row>
    <row r="149" spans="1:3" ht="16.8" x14ac:dyDescent="0.25">
      <c r="A149" s="110"/>
      <c r="B149" s="110"/>
      <c r="C149" s="91"/>
    </row>
    <row r="150" spans="1:3" ht="16.8" x14ac:dyDescent="0.25">
      <c r="A150" s="110"/>
      <c r="B150" s="110"/>
      <c r="C150" s="91"/>
    </row>
    <row r="151" spans="1:3" ht="16.8" x14ac:dyDescent="0.25">
      <c r="A151" s="110"/>
      <c r="B151" s="110"/>
      <c r="C151" s="91"/>
    </row>
    <row r="152" spans="1:3" ht="16.8" x14ac:dyDescent="0.25">
      <c r="A152" s="110"/>
      <c r="B152" s="110"/>
      <c r="C152" s="91"/>
    </row>
    <row r="153" spans="1:3" ht="16.8" x14ac:dyDescent="0.25">
      <c r="A153" s="110"/>
      <c r="B153" s="110"/>
      <c r="C153" s="91"/>
    </row>
    <row r="154" spans="1:3" ht="16.8" x14ac:dyDescent="0.25">
      <c r="A154" s="110"/>
      <c r="B154" s="110"/>
      <c r="C154" s="91"/>
    </row>
    <row r="155" spans="1:3" ht="16.8" x14ac:dyDescent="0.25">
      <c r="A155" s="110"/>
      <c r="B155" s="110"/>
      <c r="C155" s="91"/>
    </row>
    <row r="156" spans="1:3" ht="16.8" x14ac:dyDescent="0.25">
      <c r="A156" s="110"/>
      <c r="B156" s="110"/>
      <c r="C156" s="91"/>
    </row>
    <row r="157" spans="1:3" ht="16.8" x14ac:dyDescent="0.25">
      <c r="A157" s="110"/>
      <c r="B157" s="110"/>
      <c r="C157" s="91"/>
    </row>
    <row r="158" spans="1:3" ht="16.8" x14ac:dyDescent="0.25">
      <c r="A158" s="110"/>
      <c r="B158" s="110"/>
      <c r="C158" s="91"/>
    </row>
    <row r="159" spans="1:3" ht="16.8" x14ac:dyDescent="0.25">
      <c r="A159" s="110"/>
      <c r="B159" s="110"/>
      <c r="C159" s="91"/>
    </row>
    <row r="160" spans="1:3" ht="16.8" x14ac:dyDescent="0.25">
      <c r="A160" s="110"/>
      <c r="B160" s="110"/>
      <c r="C160" s="91"/>
    </row>
    <row r="161" spans="1:3" ht="16.8" x14ac:dyDescent="0.25">
      <c r="A161" s="110"/>
      <c r="B161" s="110"/>
      <c r="C161" s="91"/>
    </row>
    <row r="162" spans="1:3" ht="16.8" x14ac:dyDescent="0.25">
      <c r="A162" s="110"/>
      <c r="B162" s="110"/>
      <c r="C162" s="91"/>
    </row>
    <row r="163" spans="1:3" ht="16.8" x14ac:dyDescent="0.25">
      <c r="A163" s="110"/>
      <c r="B163" s="110"/>
      <c r="C163" s="91"/>
    </row>
    <row r="164" spans="1:3" ht="16.8" x14ac:dyDescent="0.25">
      <c r="A164" s="110"/>
      <c r="B164" s="110"/>
      <c r="C164" s="91"/>
    </row>
    <row r="165" spans="1:3" ht="16.8" x14ac:dyDescent="0.25">
      <c r="A165" s="110"/>
      <c r="B165" s="110"/>
      <c r="C165" s="91"/>
    </row>
    <row r="166" spans="1:3" ht="16.8" x14ac:dyDescent="0.25">
      <c r="A166" s="110"/>
      <c r="B166" s="110"/>
      <c r="C166" s="91"/>
    </row>
    <row r="167" spans="1:3" ht="16.8" x14ac:dyDescent="0.25">
      <c r="A167" s="110"/>
      <c r="B167" s="110"/>
      <c r="C167" s="91"/>
    </row>
    <row r="168" spans="1:3" ht="16.8" x14ac:dyDescent="0.25">
      <c r="A168" s="110"/>
      <c r="B168" s="110"/>
      <c r="C168" s="91"/>
    </row>
    <row r="169" spans="1:3" ht="16.8" x14ac:dyDescent="0.25">
      <c r="A169" s="110"/>
      <c r="B169" s="110"/>
      <c r="C169" s="91"/>
    </row>
    <row r="170" spans="1:3" ht="16.8" x14ac:dyDescent="0.25">
      <c r="A170" s="110"/>
      <c r="B170" s="110"/>
      <c r="C170" s="91"/>
    </row>
    <row r="171" spans="1:3" ht="16.8" x14ac:dyDescent="0.25">
      <c r="A171" s="110"/>
      <c r="B171" s="110"/>
      <c r="C171" s="91"/>
    </row>
    <row r="172" spans="1:3" ht="16.8" x14ac:dyDescent="0.25">
      <c r="A172" s="110"/>
      <c r="B172" s="110"/>
      <c r="C172" s="91"/>
    </row>
    <row r="173" spans="1:3" ht="16.8" x14ac:dyDescent="0.25">
      <c r="A173" s="110"/>
      <c r="B173" s="110"/>
      <c r="C173" s="91"/>
    </row>
    <row r="174" spans="1:3" ht="16.8" x14ac:dyDescent="0.25">
      <c r="A174" s="110"/>
      <c r="B174" s="110"/>
      <c r="C174" s="91"/>
    </row>
    <row r="175" spans="1:3" ht="16.8" x14ac:dyDescent="0.25">
      <c r="A175" s="110"/>
      <c r="B175" s="110"/>
      <c r="C175" s="91"/>
    </row>
    <row r="176" spans="1:3" ht="16.8" x14ac:dyDescent="0.25">
      <c r="A176" s="110"/>
      <c r="B176" s="110"/>
      <c r="C176" s="91"/>
    </row>
    <row r="177" spans="1:3" ht="16.8" x14ac:dyDescent="0.25">
      <c r="A177" s="110"/>
      <c r="B177" s="110"/>
      <c r="C177" s="91"/>
    </row>
    <row r="178" spans="1:3" ht="16.8" x14ac:dyDescent="0.25">
      <c r="A178" s="110"/>
      <c r="B178" s="110"/>
      <c r="C178" s="91"/>
    </row>
    <row r="179" spans="1:3" ht="16.8" x14ac:dyDescent="0.25">
      <c r="A179" s="110"/>
      <c r="B179" s="110"/>
      <c r="C179" s="91"/>
    </row>
    <row r="180" spans="1:3" ht="16.8" x14ac:dyDescent="0.25">
      <c r="A180" s="110"/>
      <c r="B180" s="110"/>
      <c r="C180" s="91"/>
    </row>
    <row r="181" spans="1:3" ht="16.8" x14ac:dyDescent="0.25">
      <c r="A181" s="110"/>
      <c r="B181" s="110"/>
      <c r="C181" s="91"/>
    </row>
    <row r="182" spans="1:3" ht="16.8" x14ac:dyDescent="0.25">
      <c r="A182" s="110"/>
      <c r="B182" s="110"/>
      <c r="C182" s="91"/>
    </row>
    <row r="183" spans="1:3" ht="16.8" x14ac:dyDescent="0.25">
      <c r="A183" s="110"/>
      <c r="B183" s="110"/>
      <c r="C183" s="91"/>
    </row>
    <row r="184" spans="1:3" ht="16.8" x14ac:dyDescent="0.25">
      <c r="A184" s="110"/>
      <c r="B184" s="110"/>
      <c r="C184" s="91"/>
    </row>
    <row r="185" spans="1:3" ht="16.8" x14ac:dyDescent="0.25">
      <c r="A185" s="110"/>
      <c r="B185" s="110"/>
      <c r="C185" s="91"/>
    </row>
    <row r="186" spans="1:3" ht="16.8" x14ac:dyDescent="0.25">
      <c r="A186" s="110"/>
      <c r="B186" s="110"/>
      <c r="C186" s="91"/>
    </row>
    <row r="187" spans="1:3" ht="16.8" x14ac:dyDescent="0.25">
      <c r="A187" s="110"/>
      <c r="B187" s="110"/>
      <c r="C187" s="91"/>
    </row>
    <row r="188" spans="1:3" ht="16.8" x14ac:dyDescent="0.25">
      <c r="A188" s="110"/>
      <c r="B188" s="110"/>
      <c r="C188" s="91"/>
    </row>
    <row r="189" spans="1:3" ht="16.8" x14ac:dyDescent="0.25">
      <c r="A189" s="110"/>
      <c r="B189" s="110"/>
      <c r="C189" s="91"/>
    </row>
    <row r="190" spans="1:3" ht="16.8" x14ac:dyDescent="0.25">
      <c r="A190" s="110"/>
      <c r="B190" s="110"/>
      <c r="C190" s="91"/>
    </row>
    <row r="191" spans="1:3" ht="16.8" x14ac:dyDescent="0.25">
      <c r="A191" s="110"/>
      <c r="B191" s="110"/>
      <c r="C191" s="91"/>
    </row>
    <row r="192" spans="1:3" ht="16.8" x14ac:dyDescent="0.25">
      <c r="A192" s="110"/>
      <c r="B192" s="110"/>
      <c r="C192" s="91"/>
    </row>
    <row r="193" spans="1:3" ht="16.8" x14ac:dyDescent="0.25">
      <c r="A193" s="110"/>
      <c r="B193" s="110"/>
      <c r="C193" s="91"/>
    </row>
    <row r="194" spans="1:3" ht="16.8" x14ac:dyDescent="0.25">
      <c r="A194" s="110"/>
      <c r="B194" s="110"/>
      <c r="C194" s="91"/>
    </row>
    <row r="195" spans="1:3" ht="16.8" x14ac:dyDescent="0.25">
      <c r="A195" s="110"/>
      <c r="B195" s="110"/>
      <c r="C195" s="91"/>
    </row>
    <row r="196" spans="1:3" ht="16.8" x14ac:dyDescent="0.25">
      <c r="A196" s="110"/>
      <c r="B196" s="110"/>
      <c r="C196" s="91"/>
    </row>
    <row r="197" spans="1:3" ht="16.8" x14ac:dyDescent="0.25">
      <c r="A197" s="110"/>
      <c r="B197" s="110"/>
      <c r="C197" s="91"/>
    </row>
    <row r="198" spans="1:3" ht="16.8" x14ac:dyDescent="0.25">
      <c r="A198" s="110"/>
      <c r="B198" s="110"/>
      <c r="C198" s="91"/>
    </row>
    <row r="199" spans="1:3" ht="16.8" x14ac:dyDescent="0.25">
      <c r="A199" s="110"/>
      <c r="B199" s="110"/>
      <c r="C199" s="91"/>
    </row>
    <row r="200" spans="1:3" ht="16.8" x14ac:dyDescent="0.25">
      <c r="A200" s="110"/>
      <c r="B200" s="110"/>
      <c r="C200" s="91"/>
    </row>
    <row r="201" spans="1:3" ht="16.8" x14ac:dyDescent="0.25">
      <c r="A201" s="110"/>
      <c r="B201" s="110"/>
      <c r="C201" s="91"/>
    </row>
    <row r="202" spans="1:3" ht="16.8" x14ac:dyDescent="0.25">
      <c r="A202" s="110"/>
      <c r="B202" s="110"/>
      <c r="C202" s="91"/>
    </row>
    <row r="203" spans="1:3" ht="16.8" x14ac:dyDescent="0.25">
      <c r="A203" s="110"/>
      <c r="B203" s="110"/>
      <c r="C203" s="91"/>
    </row>
    <row r="204" spans="1:3" ht="16.8" x14ac:dyDescent="0.25">
      <c r="A204" s="110"/>
      <c r="B204" s="110"/>
      <c r="C204" s="91"/>
    </row>
    <row r="205" spans="1:3" ht="16.8" x14ac:dyDescent="0.25">
      <c r="A205" s="110"/>
      <c r="B205" s="110"/>
      <c r="C205" s="91"/>
    </row>
    <row r="206" spans="1:3" ht="16.8" x14ac:dyDescent="0.25">
      <c r="A206" s="110"/>
      <c r="B206" s="110"/>
      <c r="C206" s="91"/>
    </row>
    <row r="207" spans="1:3" ht="16.8" x14ac:dyDescent="0.25">
      <c r="A207" s="110"/>
      <c r="B207" s="110"/>
      <c r="C207" s="91"/>
    </row>
    <row r="208" spans="1:3" ht="16.8" x14ac:dyDescent="0.25">
      <c r="A208" s="110"/>
      <c r="B208" s="110"/>
      <c r="C208" s="91"/>
    </row>
    <row r="209" spans="1:3" ht="16.8" x14ac:dyDescent="0.25">
      <c r="A209" s="110"/>
      <c r="B209" s="110"/>
      <c r="C209" s="91"/>
    </row>
    <row r="210" spans="1:3" ht="16.8" x14ac:dyDescent="0.25">
      <c r="A210" s="110"/>
      <c r="B210" s="110"/>
      <c r="C210" s="91"/>
    </row>
    <row r="211" spans="1:3" ht="16.8" x14ac:dyDescent="0.25">
      <c r="A211" s="110"/>
      <c r="B211" s="110"/>
      <c r="C211" s="91"/>
    </row>
    <row r="212" spans="1:3" ht="16.8" x14ac:dyDescent="0.25">
      <c r="A212" s="110"/>
      <c r="B212" s="110"/>
      <c r="C212" s="91"/>
    </row>
    <row r="213" spans="1:3" ht="16.8" x14ac:dyDescent="0.25">
      <c r="A213" s="110"/>
      <c r="B213" s="110"/>
      <c r="C213" s="91"/>
    </row>
    <row r="214" spans="1:3" ht="16.8" x14ac:dyDescent="0.25">
      <c r="A214" s="110"/>
      <c r="B214" s="110"/>
      <c r="C214" s="91"/>
    </row>
    <row r="215" spans="1:3" ht="16.8" x14ac:dyDescent="0.25">
      <c r="A215" s="110"/>
      <c r="B215" s="110"/>
      <c r="C215" s="91"/>
    </row>
    <row r="216" spans="1:3" ht="16.8" x14ac:dyDescent="0.25">
      <c r="A216" s="110"/>
      <c r="B216" s="110"/>
      <c r="C216" s="91"/>
    </row>
    <row r="217" spans="1:3" ht="16.8" x14ac:dyDescent="0.25">
      <c r="A217" s="110"/>
      <c r="B217" s="110"/>
      <c r="C217" s="91"/>
    </row>
    <row r="218" spans="1:3" ht="16.8" x14ac:dyDescent="0.25">
      <c r="A218" s="110"/>
      <c r="B218" s="110"/>
      <c r="C218" s="91"/>
    </row>
    <row r="219" spans="1:3" ht="16.8" x14ac:dyDescent="0.25">
      <c r="A219" s="110"/>
      <c r="B219" s="110"/>
      <c r="C219" s="91"/>
    </row>
    <row r="220" spans="1:3" ht="16.8" x14ac:dyDescent="0.25">
      <c r="A220" s="110"/>
      <c r="B220" s="110"/>
      <c r="C220" s="91"/>
    </row>
    <row r="221" spans="1:3" ht="16.8" x14ac:dyDescent="0.25">
      <c r="A221" s="110"/>
      <c r="B221" s="110"/>
      <c r="C221" s="91"/>
    </row>
    <row r="222" spans="1:3" ht="16.8" x14ac:dyDescent="0.25">
      <c r="A222" s="110"/>
      <c r="B222" s="110"/>
      <c r="C222" s="91"/>
    </row>
    <row r="223" spans="1:3" ht="16.8" x14ac:dyDescent="0.25">
      <c r="A223" s="110"/>
      <c r="B223" s="110"/>
      <c r="C223" s="91"/>
    </row>
    <row r="224" spans="1:3" ht="16.8" x14ac:dyDescent="0.25">
      <c r="A224" s="110"/>
      <c r="B224" s="110"/>
      <c r="C224" s="91"/>
    </row>
    <row r="225" spans="1:3" ht="16.8" x14ac:dyDescent="0.25">
      <c r="A225" s="110"/>
      <c r="B225" s="110"/>
      <c r="C225" s="91"/>
    </row>
    <row r="226" spans="1:3" ht="16.8" x14ac:dyDescent="0.25">
      <c r="A226" s="110"/>
      <c r="B226" s="110"/>
      <c r="C226" s="91"/>
    </row>
    <row r="227" spans="1:3" ht="16.8" x14ac:dyDescent="0.25">
      <c r="A227" s="110"/>
      <c r="B227" s="110"/>
      <c r="C227" s="91"/>
    </row>
    <row r="228" spans="1:3" ht="16.8" x14ac:dyDescent="0.25">
      <c r="A228" s="110"/>
      <c r="B228" s="110"/>
      <c r="C228" s="91"/>
    </row>
    <row r="229" spans="1:3" ht="16.8" x14ac:dyDescent="0.25">
      <c r="A229" s="110"/>
      <c r="B229" s="110"/>
      <c r="C229" s="91"/>
    </row>
    <row r="230" spans="1:3" ht="16.8" x14ac:dyDescent="0.25">
      <c r="A230" s="110"/>
      <c r="B230" s="110"/>
      <c r="C230" s="91"/>
    </row>
    <row r="231" spans="1:3" ht="16.8" x14ac:dyDescent="0.25">
      <c r="A231" s="110"/>
      <c r="B231" s="110"/>
      <c r="C231" s="91"/>
    </row>
    <row r="232" spans="1:3" ht="16.8" x14ac:dyDescent="0.25">
      <c r="A232" s="110"/>
      <c r="B232" s="110"/>
      <c r="C232" s="91"/>
    </row>
    <row r="233" spans="1:3" ht="16.8" x14ac:dyDescent="0.25">
      <c r="A233" s="110"/>
      <c r="B233" s="110"/>
      <c r="C233" s="91"/>
    </row>
    <row r="234" spans="1:3" ht="16.8" x14ac:dyDescent="0.25">
      <c r="A234" s="110"/>
      <c r="B234" s="110"/>
      <c r="C234" s="91"/>
    </row>
    <row r="235" spans="1:3" ht="16.8" x14ac:dyDescent="0.25">
      <c r="A235" s="110"/>
      <c r="B235" s="110"/>
      <c r="C235" s="91"/>
    </row>
    <row r="236" spans="1:3" ht="16.8" x14ac:dyDescent="0.25">
      <c r="A236" s="110"/>
      <c r="B236" s="110"/>
      <c r="C236" s="91"/>
    </row>
    <row r="237" spans="1:3" ht="16.8" x14ac:dyDescent="0.25">
      <c r="A237" s="110"/>
      <c r="B237" s="110"/>
      <c r="C237" s="91"/>
    </row>
    <row r="238" spans="1:3" ht="16.8" x14ac:dyDescent="0.25">
      <c r="A238" s="110"/>
      <c r="B238" s="110"/>
      <c r="C238" s="91"/>
    </row>
    <row r="239" spans="1:3" ht="16.8" x14ac:dyDescent="0.25">
      <c r="A239" s="110"/>
      <c r="B239" s="110"/>
      <c r="C239" s="91"/>
    </row>
    <row r="240" spans="1:3" ht="16.8" x14ac:dyDescent="0.25">
      <c r="A240" s="110"/>
      <c r="B240" s="110"/>
      <c r="C240" s="91"/>
    </row>
    <row r="241" spans="1:3" ht="16.8" x14ac:dyDescent="0.25">
      <c r="A241" s="110"/>
      <c r="B241" s="110"/>
      <c r="C241" s="91"/>
    </row>
    <row r="242" spans="1:3" ht="16.8" x14ac:dyDescent="0.25">
      <c r="A242" s="110"/>
      <c r="B242" s="110"/>
      <c r="C242" s="91"/>
    </row>
    <row r="243" spans="1:3" ht="16.8" x14ac:dyDescent="0.25">
      <c r="A243" s="110"/>
      <c r="B243" s="110"/>
      <c r="C243" s="91"/>
    </row>
    <row r="244" spans="1:3" ht="16.8" x14ac:dyDescent="0.25">
      <c r="A244" s="110"/>
      <c r="B244" s="110"/>
      <c r="C244" s="91"/>
    </row>
    <row r="245" spans="1:3" ht="16.8" x14ac:dyDescent="0.25">
      <c r="A245" s="110"/>
      <c r="B245" s="110"/>
      <c r="C245" s="91"/>
    </row>
    <row r="246" spans="1:3" ht="16.8" x14ac:dyDescent="0.25">
      <c r="A246" s="110"/>
      <c r="B246" s="110"/>
      <c r="C246" s="91"/>
    </row>
    <row r="247" spans="1:3" ht="16.8" x14ac:dyDescent="0.25">
      <c r="A247" s="110"/>
      <c r="B247" s="110"/>
      <c r="C247" s="91"/>
    </row>
    <row r="248" spans="1:3" ht="16.8" x14ac:dyDescent="0.25">
      <c r="A248" s="110"/>
      <c r="B248" s="110"/>
      <c r="C248" s="91"/>
    </row>
    <row r="249" spans="1:3" ht="16.8" x14ac:dyDescent="0.25">
      <c r="A249" s="110"/>
      <c r="B249" s="110"/>
      <c r="C249" s="91"/>
    </row>
    <row r="250" spans="1:3" ht="16.8" x14ac:dyDescent="0.25">
      <c r="A250" s="110"/>
      <c r="B250" s="110"/>
      <c r="C250" s="91"/>
    </row>
    <row r="251" spans="1:3" ht="16.8" x14ac:dyDescent="0.25">
      <c r="A251" s="110"/>
      <c r="B251" s="110"/>
      <c r="C251" s="91"/>
    </row>
    <row r="252" spans="1:3" ht="16.8" x14ac:dyDescent="0.25">
      <c r="A252" s="110"/>
      <c r="B252" s="110"/>
      <c r="C252" s="91"/>
    </row>
    <row r="253" spans="1:3" ht="16.8" x14ac:dyDescent="0.25">
      <c r="A253" s="110"/>
      <c r="B253" s="110"/>
      <c r="C253" s="91"/>
    </row>
    <row r="254" spans="1:3" ht="16.8" x14ac:dyDescent="0.25">
      <c r="A254" s="110"/>
      <c r="B254" s="110"/>
      <c r="C254" s="91"/>
    </row>
    <row r="255" spans="1:3" ht="16.8" x14ac:dyDescent="0.25">
      <c r="A255" s="110"/>
      <c r="B255" s="110"/>
      <c r="C255" s="91"/>
    </row>
    <row r="256" spans="1:3" ht="16.8" x14ac:dyDescent="0.25">
      <c r="A256" s="110"/>
      <c r="B256" s="110"/>
      <c r="C256" s="91"/>
    </row>
    <row r="257" spans="1:3" ht="16.8" x14ac:dyDescent="0.25">
      <c r="A257" s="110"/>
      <c r="B257" s="110"/>
      <c r="C257" s="91"/>
    </row>
    <row r="258" spans="1:3" ht="16.8" x14ac:dyDescent="0.25">
      <c r="A258" s="110"/>
      <c r="B258" s="110"/>
      <c r="C258" s="91"/>
    </row>
    <row r="259" spans="1:3" ht="16.8" x14ac:dyDescent="0.25">
      <c r="A259" s="110"/>
      <c r="B259" s="110"/>
      <c r="C259" s="91"/>
    </row>
    <row r="260" spans="1:3" ht="16.8" x14ac:dyDescent="0.25">
      <c r="A260" s="110"/>
      <c r="B260" s="110"/>
      <c r="C260" s="91"/>
    </row>
    <row r="261" spans="1:3" ht="16.8" x14ac:dyDescent="0.25">
      <c r="A261" s="110"/>
      <c r="B261" s="110"/>
      <c r="C261" s="91"/>
    </row>
    <row r="262" spans="1:3" ht="16.8" x14ac:dyDescent="0.25">
      <c r="A262" s="110"/>
      <c r="B262" s="110"/>
      <c r="C262" s="91"/>
    </row>
    <row r="263" spans="1:3" ht="16.8" x14ac:dyDescent="0.25">
      <c r="A263" s="110"/>
      <c r="B263" s="110"/>
      <c r="C263" s="91"/>
    </row>
    <row r="264" spans="1:3" ht="16.8" x14ac:dyDescent="0.25">
      <c r="A264" s="110"/>
      <c r="B264" s="110"/>
      <c r="C264" s="91"/>
    </row>
    <row r="265" spans="1:3" ht="16.8" x14ac:dyDescent="0.25">
      <c r="A265" s="110"/>
      <c r="B265" s="110"/>
      <c r="C265" s="91"/>
    </row>
    <row r="266" spans="1:3" ht="16.8" x14ac:dyDescent="0.25">
      <c r="A266" s="110"/>
      <c r="B266" s="110"/>
      <c r="C266" s="91"/>
    </row>
    <row r="267" spans="1:3" ht="16.8" x14ac:dyDescent="0.25">
      <c r="A267" s="110"/>
      <c r="B267" s="110"/>
      <c r="C267" s="91"/>
    </row>
    <row r="268" spans="1:3" ht="16.8" x14ac:dyDescent="0.25">
      <c r="A268" s="110"/>
      <c r="B268" s="110"/>
      <c r="C268" s="91"/>
    </row>
    <row r="269" spans="1:3" ht="16.8" x14ac:dyDescent="0.25">
      <c r="A269" s="110"/>
      <c r="B269" s="110"/>
      <c r="C269" s="91"/>
    </row>
    <row r="270" spans="1:3" ht="16.8" x14ac:dyDescent="0.25">
      <c r="A270" s="110"/>
      <c r="B270" s="110"/>
      <c r="C270" s="91"/>
    </row>
    <row r="271" spans="1:3" ht="16.8" x14ac:dyDescent="0.25">
      <c r="A271" s="110"/>
      <c r="B271" s="110"/>
      <c r="C271" s="91"/>
    </row>
    <row r="272" spans="1:3" ht="16.8" x14ac:dyDescent="0.25">
      <c r="A272" s="110"/>
      <c r="B272" s="110"/>
      <c r="C272" s="91"/>
    </row>
    <row r="273" spans="1:3" ht="16.8" x14ac:dyDescent="0.25">
      <c r="A273" s="110"/>
      <c r="B273" s="110"/>
      <c r="C273" s="91"/>
    </row>
    <row r="274" spans="1:3" ht="16.8" x14ac:dyDescent="0.25">
      <c r="A274" s="110"/>
      <c r="B274" s="110"/>
      <c r="C274" s="91"/>
    </row>
    <row r="275" spans="1:3" ht="16.8" x14ac:dyDescent="0.25">
      <c r="A275" s="110"/>
      <c r="B275" s="110"/>
      <c r="C275" s="91"/>
    </row>
    <row r="276" spans="1:3" ht="16.8" x14ac:dyDescent="0.25">
      <c r="A276" s="110"/>
      <c r="B276" s="110"/>
      <c r="C276" s="91"/>
    </row>
    <row r="277" spans="1:3" ht="16.8" x14ac:dyDescent="0.25">
      <c r="A277" s="110"/>
      <c r="B277" s="110"/>
      <c r="C277" s="91"/>
    </row>
    <row r="278" spans="1:3" ht="16.8" x14ac:dyDescent="0.25">
      <c r="A278" s="110"/>
      <c r="B278" s="110"/>
      <c r="C278" s="91"/>
    </row>
    <row r="279" spans="1:3" ht="16.8" x14ac:dyDescent="0.25">
      <c r="A279" s="110"/>
      <c r="B279" s="110"/>
      <c r="C279" s="91"/>
    </row>
    <row r="280" spans="1:3" ht="16.8" x14ac:dyDescent="0.25">
      <c r="A280" s="110"/>
      <c r="B280" s="110"/>
      <c r="C280" s="91"/>
    </row>
    <row r="281" spans="1:3" ht="16.8" x14ac:dyDescent="0.25">
      <c r="A281" s="110"/>
      <c r="B281" s="110"/>
      <c r="C281" s="91"/>
    </row>
    <row r="282" spans="1:3" ht="16.8" x14ac:dyDescent="0.25">
      <c r="A282" s="110"/>
      <c r="B282" s="110"/>
      <c r="C282" s="91"/>
    </row>
    <row r="283" spans="1:3" ht="16.8" x14ac:dyDescent="0.25">
      <c r="A283" s="110"/>
      <c r="B283" s="110"/>
      <c r="C283" s="91"/>
    </row>
    <row r="284" spans="1:3" ht="16.8" x14ac:dyDescent="0.25">
      <c r="A284" s="110"/>
      <c r="B284" s="110"/>
      <c r="C284" s="91"/>
    </row>
    <row r="285" spans="1:3" ht="16.8" x14ac:dyDescent="0.25">
      <c r="A285" s="110"/>
      <c r="B285" s="110"/>
      <c r="C285" s="91"/>
    </row>
    <row r="286" spans="1:3" ht="16.8" x14ac:dyDescent="0.25">
      <c r="A286" s="110"/>
      <c r="B286" s="110"/>
      <c r="C286" s="91"/>
    </row>
    <row r="287" spans="1:3" ht="16.8" x14ac:dyDescent="0.25">
      <c r="A287" s="110"/>
      <c r="B287" s="110"/>
      <c r="C287" s="91"/>
    </row>
    <row r="288" spans="1:3" ht="16.8" x14ac:dyDescent="0.25">
      <c r="A288" s="110"/>
      <c r="B288" s="110"/>
      <c r="C288" s="91"/>
    </row>
    <row r="289" spans="1:3" ht="16.8" x14ac:dyDescent="0.25">
      <c r="A289" s="110"/>
      <c r="B289" s="110"/>
      <c r="C289" s="91"/>
    </row>
    <row r="290" spans="1:3" ht="16.8" x14ac:dyDescent="0.25">
      <c r="A290" s="110"/>
      <c r="B290" s="110"/>
      <c r="C290" s="91"/>
    </row>
    <row r="291" spans="1:3" ht="16.8" x14ac:dyDescent="0.25">
      <c r="A291" s="110"/>
      <c r="B291" s="110"/>
      <c r="C291" s="91"/>
    </row>
    <row r="292" spans="1:3" ht="16.8" x14ac:dyDescent="0.25">
      <c r="A292" s="110"/>
      <c r="B292" s="110"/>
      <c r="C292" s="91"/>
    </row>
    <row r="293" spans="1:3" ht="16.8" x14ac:dyDescent="0.25">
      <c r="A293" s="110"/>
      <c r="B293" s="110"/>
      <c r="C293" s="91"/>
    </row>
    <row r="294" spans="1:3" ht="16.8" x14ac:dyDescent="0.25">
      <c r="A294" s="110"/>
      <c r="B294" s="110"/>
      <c r="C294" s="91"/>
    </row>
    <row r="295" spans="1:3" ht="16.8" x14ac:dyDescent="0.25">
      <c r="A295" s="110"/>
      <c r="B295" s="110"/>
      <c r="C295" s="91"/>
    </row>
    <row r="296" spans="1:3" ht="16.8" x14ac:dyDescent="0.25">
      <c r="A296" s="110"/>
      <c r="B296" s="110"/>
      <c r="C296" s="91"/>
    </row>
    <row r="297" spans="1:3" ht="16.8" x14ac:dyDescent="0.25">
      <c r="A297" s="110"/>
      <c r="B297" s="110"/>
      <c r="C297" s="91"/>
    </row>
    <row r="298" spans="1:3" ht="16.8" x14ac:dyDescent="0.25">
      <c r="A298" s="110"/>
      <c r="B298" s="110"/>
      <c r="C298" s="91"/>
    </row>
    <row r="299" spans="1:3" ht="16.8" x14ac:dyDescent="0.25">
      <c r="A299" s="110"/>
      <c r="B299" s="110"/>
      <c r="C299" s="91"/>
    </row>
    <row r="300" spans="1:3" ht="16.8" x14ac:dyDescent="0.25">
      <c r="A300" s="110"/>
      <c r="B300" s="110"/>
      <c r="C300" s="91"/>
    </row>
    <row r="301" spans="1:3" ht="16.8" x14ac:dyDescent="0.25">
      <c r="A301" s="110"/>
      <c r="B301" s="110"/>
      <c r="C301" s="91"/>
    </row>
    <row r="302" spans="1:3" ht="16.8" x14ac:dyDescent="0.25">
      <c r="A302" s="110"/>
      <c r="B302" s="110"/>
      <c r="C302" s="91"/>
    </row>
    <row r="303" spans="1:3" ht="16.8" x14ac:dyDescent="0.25">
      <c r="A303" s="110"/>
      <c r="B303" s="110"/>
      <c r="C303" s="91"/>
    </row>
    <row r="304" spans="1:3" ht="16.8" x14ac:dyDescent="0.25">
      <c r="A304" s="110"/>
      <c r="B304" s="110"/>
      <c r="C304" s="91"/>
    </row>
    <row r="305" spans="1:3" ht="16.8" x14ac:dyDescent="0.25">
      <c r="A305" s="110"/>
      <c r="B305" s="110"/>
      <c r="C305" s="91"/>
    </row>
    <row r="306" spans="1:3" ht="16.8" x14ac:dyDescent="0.25">
      <c r="A306" s="110"/>
      <c r="B306" s="110"/>
      <c r="C306" s="91"/>
    </row>
    <row r="307" spans="1:3" ht="16.8" x14ac:dyDescent="0.25">
      <c r="A307" s="110"/>
      <c r="B307" s="110"/>
      <c r="C307" s="91"/>
    </row>
    <row r="308" spans="1:3" ht="16.8" x14ac:dyDescent="0.25">
      <c r="A308" s="110"/>
      <c r="B308" s="110"/>
      <c r="C308" s="91"/>
    </row>
    <row r="309" spans="1:3" ht="16.8" x14ac:dyDescent="0.25">
      <c r="A309" s="110"/>
      <c r="B309" s="110"/>
      <c r="C309" s="91"/>
    </row>
    <row r="310" spans="1:3" ht="16.8" x14ac:dyDescent="0.25">
      <c r="A310" s="110"/>
      <c r="B310" s="110"/>
      <c r="C310" s="91"/>
    </row>
    <row r="311" spans="1:3" ht="16.8" x14ac:dyDescent="0.25">
      <c r="A311" s="110"/>
      <c r="B311" s="110"/>
      <c r="C311" s="91"/>
    </row>
    <row r="312" spans="1:3" ht="16.8" x14ac:dyDescent="0.25">
      <c r="A312" s="110"/>
      <c r="B312" s="110"/>
      <c r="C312" s="91"/>
    </row>
    <row r="313" spans="1:3" ht="16.8" x14ac:dyDescent="0.25">
      <c r="A313" s="110"/>
      <c r="B313" s="110"/>
      <c r="C313" s="91"/>
    </row>
    <row r="314" spans="1:3" ht="16.8" x14ac:dyDescent="0.25">
      <c r="A314" s="110"/>
      <c r="B314" s="110"/>
      <c r="C314" s="91"/>
    </row>
    <row r="315" spans="1:3" ht="16.8" x14ac:dyDescent="0.25">
      <c r="A315" s="110"/>
      <c r="B315" s="110"/>
      <c r="C315" s="91"/>
    </row>
    <row r="316" spans="1:3" ht="16.8" x14ac:dyDescent="0.25">
      <c r="A316" s="110"/>
      <c r="B316" s="110"/>
      <c r="C316" s="91"/>
    </row>
    <row r="317" spans="1:3" ht="16.8" x14ac:dyDescent="0.25">
      <c r="A317" s="110"/>
      <c r="B317" s="110"/>
      <c r="C317" s="91"/>
    </row>
    <row r="318" spans="1:3" ht="16.8" x14ac:dyDescent="0.25">
      <c r="A318" s="110"/>
      <c r="B318" s="110"/>
      <c r="C318" s="91"/>
    </row>
    <row r="319" spans="1:3" ht="16.8" x14ac:dyDescent="0.25">
      <c r="A319" s="110"/>
      <c r="B319" s="110"/>
      <c r="C319" s="91"/>
    </row>
    <row r="320" spans="1:3" ht="16.8" x14ac:dyDescent="0.25">
      <c r="A320" s="110"/>
      <c r="B320" s="110"/>
      <c r="C320" s="91"/>
    </row>
    <row r="321" spans="1:3" ht="16.8" x14ac:dyDescent="0.25">
      <c r="A321" s="110"/>
      <c r="B321" s="110"/>
      <c r="C321" s="91"/>
    </row>
    <row r="322" spans="1:3" x14ac:dyDescent="0.25">
      <c r="A322" s="111"/>
      <c r="B322" s="112"/>
      <c r="C322" s="113"/>
    </row>
    <row r="323" spans="1:3" x14ac:dyDescent="0.25">
      <c r="A323" s="111"/>
      <c r="B323" s="112"/>
      <c r="C323" s="113"/>
    </row>
    <row r="324" spans="1:3" x14ac:dyDescent="0.25">
      <c r="A324" s="111"/>
      <c r="B324" s="112"/>
      <c r="C324" s="113"/>
    </row>
    <row r="325" spans="1:3" x14ac:dyDescent="0.25">
      <c r="A325" s="111"/>
      <c r="B325" s="112"/>
      <c r="C325" s="113"/>
    </row>
    <row r="326" spans="1:3" x14ac:dyDescent="0.25">
      <c r="A326" s="111"/>
      <c r="B326" s="112"/>
      <c r="C326" s="113"/>
    </row>
    <row r="327" spans="1:3" x14ac:dyDescent="0.25">
      <c r="A327" s="111"/>
      <c r="B327" s="112"/>
      <c r="C327" s="113"/>
    </row>
    <row r="328" spans="1:3" x14ac:dyDescent="0.25">
      <c r="A328" s="111"/>
      <c r="B328" s="112"/>
      <c r="C328" s="113"/>
    </row>
    <row r="329" spans="1:3" x14ac:dyDescent="0.25">
      <c r="A329" s="111"/>
      <c r="B329" s="112"/>
      <c r="C329" s="113"/>
    </row>
    <row r="330" spans="1:3" x14ac:dyDescent="0.25">
      <c r="A330" s="111"/>
      <c r="B330" s="112"/>
      <c r="C330" s="113"/>
    </row>
    <row r="331" spans="1:3" x14ac:dyDescent="0.25">
      <c r="A331" s="111"/>
      <c r="B331" s="112"/>
      <c r="C331" s="113"/>
    </row>
    <row r="332" spans="1:3" x14ac:dyDescent="0.25">
      <c r="A332" s="111"/>
      <c r="B332" s="112"/>
      <c r="C332" s="113"/>
    </row>
    <row r="333" spans="1:3" x14ac:dyDescent="0.25">
      <c r="A333" s="111"/>
      <c r="B333" s="112"/>
      <c r="C333" s="113"/>
    </row>
    <row r="334" spans="1:3" x14ac:dyDescent="0.25">
      <c r="A334" s="111"/>
      <c r="B334" s="112"/>
      <c r="C334" s="113"/>
    </row>
    <row r="335" spans="1:3" x14ac:dyDescent="0.25">
      <c r="A335" s="111"/>
      <c r="B335" s="112"/>
      <c r="C335" s="113"/>
    </row>
    <row r="336" spans="1:3" x14ac:dyDescent="0.25">
      <c r="A336" s="111"/>
      <c r="B336" s="112"/>
      <c r="C336" s="113"/>
    </row>
    <row r="337" spans="1:3" x14ac:dyDescent="0.25">
      <c r="A337" s="111"/>
      <c r="B337" s="112"/>
      <c r="C337" s="113"/>
    </row>
    <row r="338" spans="1:3" x14ac:dyDescent="0.25">
      <c r="A338" s="111"/>
      <c r="B338" s="112"/>
      <c r="C338" s="113"/>
    </row>
    <row r="339" spans="1:3" x14ac:dyDescent="0.25">
      <c r="A339" s="111"/>
      <c r="B339" s="112"/>
      <c r="C339" s="113"/>
    </row>
    <row r="340" spans="1:3" x14ac:dyDescent="0.25">
      <c r="A340" s="111"/>
      <c r="B340" s="112"/>
      <c r="C340" s="113"/>
    </row>
    <row r="341" spans="1:3" x14ac:dyDescent="0.25">
      <c r="A341" s="111"/>
      <c r="B341" s="112"/>
      <c r="C341" s="113"/>
    </row>
    <row r="342" spans="1:3" x14ac:dyDescent="0.25">
      <c r="A342" s="111"/>
      <c r="B342" s="112"/>
      <c r="C342" s="113"/>
    </row>
    <row r="343" spans="1:3" x14ac:dyDescent="0.25">
      <c r="A343" s="111"/>
      <c r="B343" s="112"/>
      <c r="C343" s="113"/>
    </row>
    <row r="344" spans="1:3" x14ac:dyDescent="0.25">
      <c r="A344" s="111"/>
      <c r="B344" s="112"/>
      <c r="C344" s="113"/>
    </row>
    <row r="345" spans="1:3" x14ac:dyDescent="0.25">
      <c r="A345" s="111"/>
      <c r="B345" s="112"/>
      <c r="C345" s="113"/>
    </row>
    <row r="346" spans="1:3" x14ac:dyDescent="0.25">
      <c r="A346" s="111"/>
      <c r="B346" s="112"/>
      <c r="C346" s="113"/>
    </row>
    <row r="347" spans="1:3" x14ac:dyDescent="0.25">
      <c r="A347" s="111"/>
      <c r="B347" s="112"/>
      <c r="C347" s="113"/>
    </row>
    <row r="348" spans="1:3" x14ac:dyDescent="0.25">
      <c r="A348" s="111"/>
      <c r="B348" s="112"/>
      <c r="C348" s="113"/>
    </row>
    <row r="349" spans="1:3" x14ac:dyDescent="0.25">
      <c r="A349" s="111"/>
      <c r="B349" s="112"/>
      <c r="C349" s="113"/>
    </row>
    <row r="350" spans="1:3" x14ac:dyDescent="0.25">
      <c r="A350" s="111"/>
      <c r="B350" s="112"/>
      <c r="C350" s="113"/>
    </row>
    <row r="351" spans="1:3" x14ac:dyDescent="0.25">
      <c r="A351" s="111"/>
      <c r="B351" s="112"/>
      <c r="C351" s="113"/>
    </row>
    <row r="352" spans="1:3" x14ac:dyDescent="0.25">
      <c r="A352" s="111"/>
      <c r="B352" s="112"/>
      <c r="C352" s="113"/>
    </row>
    <row r="353" spans="1:3" x14ac:dyDescent="0.25">
      <c r="A353" s="111"/>
      <c r="B353" s="112"/>
      <c r="C353" s="113"/>
    </row>
    <row r="354" spans="1:3" x14ac:dyDescent="0.25">
      <c r="A354" s="111"/>
      <c r="B354" s="112"/>
      <c r="C354" s="113"/>
    </row>
    <row r="355" spans="1:3" x14ac:dyDescent="0.25">
      <c r="A355" s="111"/>
      <c r="B355" s="112"/>
      <c r="C355" s="113"/>
    </row>
    <row r="356" spans="1:3" x14ac:dyDescent="0.25">
      <c r="A356" s="111"/>
      <c r="B356" s="112"/>
      <c r="C356" s="113"/>
    </row>
    <row r="357" spans="1:3" x14ac:dyDescent="0.25">
      <c r="A357" s="111"/>
      <c r="B357" s="112"/>
      <c r="C357" s="113"/>
    </row>
    <row r="358" spans="1:3" x14ac:dyDescent="0.25">
      <c r="A358" s="111"/>
      <c r="B358" s="112"/>
      <c r="C358" s="113"/>
    </row>
    <row r="359" spans="1:3" x14ac:dyDescent="0.25">
      <c r="A359" s="111"/>
      <c r="B359" s="112"/>
      <c r="C359" s="113"/>
    </row>
    <row r="360" spans="1:3" x14ac:dyDescent="0.25">
      <c r="A360" s="111"/>
      <c r="B360" s="112"/>
      <c r="C360" s="113"/>
    </row>
    <row r="361" spans="1:3" x14ac:dyDescent="0.25">
      <c r="A361" s="111"/>
      <c r="B361" s="112"/>
      <c r="C361" s="113"/>
    </row>
    <row r="362" spans="1:3" x14ac:dyDescent="0.25">
      <c r="A362" s="111"/>
      <c r="B362" s="112"/>
      <c r="C362" s="113"/>
    </row>
    <row r="363" spans="1:3" x14ac:dyDescent="0.25">
      <c r="A363" s="111"/>
      <c r="B363" s="112"/>
      <c r="C363" s="113"/>
    </row>
    <row r="364" spans="1:3" x14ac:dyDescent="0.25">
      <c r="A364" s="111"/>
      <c r="B364" s="112"/>
      <c r="C364" s="113"/>
    </row>
    <row r="365" spans="1:3" x14ac:dyDescent="0.25">
      <c r="A365" s="111"/>
      <c r="B365" s="112"/>
      <c r="C365" s="113"/>
    </row>
    <row r="366" spans="1:3" x14ac:dyDescent="0.25">
      <c r="A366" s="111"/>
      <c r="B366" s="112"/>
      <c r="C366" s="113"/>
    </row>
    <row r="367" spans="1:3" x14ac:dyDescent="0.25">
      <c r="A367" s="111"/>
      <c r="B367" s="112"/>
      <c r="C367" s="113"/>
    </row>
    <row r="368" spans="1:3" x14ac:dyDescent="0.25">
      <c r="A368" s="111"/>
      <c r="B368" s="112"/>
      <c r="C368" s="113"/>
    </row>
    <row r="369" spans="1:3" x14ac:dyDescent="0.25">
      <c r="A369" s="111"/>
      <c r="B369" s="112"/>
      <c r="C369" s="113"/>
    </row>
    <row r="370" spans="1:3" x14ac:dyDescent="0.25">
      <c r="A370" s="111"/>
      <c r="B370" s="112"/>
      <c r="C370" s="113"/>
    </row>
    <row r="371" spans="1:3" x14ac:dyDescent="0.25">
      <c r="A371" s="111"/>
      <c r="B371" s="112"/>
      <c r="C371" s="113"/>
    </row>
    <row r="372" spans="1:3" x14ac:dyDescent="0.25">
      <c r="A372" s="111"/>
      <c r="B372" s="112"/>
      <c r="C372" s="113"/>
    </row>
    <row r="373" spans="1:3" x14ac:dyDescent="0.25">
      <c r="A373" s="111"/>
      <c r="B373" s="112"/>
      <c r="C373" s="113"/>
    </row>
    <row r="374" spans="1:3" x14ac:dyDescent="0.25">
      <c r="A374" s="111"/>
      <c r="B374" s="112"/>
      <c r="C374" s="113"/>
    </row>
    <row r="375" spans="1:3" x14ac:dyDescent="0.25">
      <c r="A375" s="111"/>
      <c r="B375" s="112"/>
      <c r="C375" s="113"/>
    </row>
    <row r="376" spans="1:3" x14ac:dyDescent="0.25">
      <c r="A376" s="111"/>
      <c r="B376" s="112"/>
      <c r="C376" s="113"/>
    </row>
    <row r="377" spans="1:3" x14ac:dyDescent="0.25">
      <c r="A377" s="111"/>
      <c r="B377" s="112"/>
      <c r="C377" s="113"/>
    </row>
    <row r="378" spans="1:3" x14ac:dyDescent="0.25">
      <c r="A378" s="111"/>
      <c r="B378" s="112"/>
      <c r="C378" s="113"/>
    </row>
    <row r="379" spans="1:3" x14ac:dyDescent="0.25">
      <c r="A379" s="111"/>
      <c r="B379" s="112"/>
      <c r="C379" s="113"/>
    </row>
    <row r="380" spans="1:3" x14ac:dyDescent="0.25">
      <c r="A380" s="111"/>
      <c r="B380" s="112"/>
      <c r="C380" s="113"/>
    </row>
    <row r="381" spans="1:3" x14ac:dyDescent="0.25">
      <c r="A381" s="111"/>
      <c r="B381" s="112"/>
      <c r="C381" s="113"/>
    </row>
    <row r="382" spans="1:3" x14ac:dyDescent="0.25">
      <c r="A382" s="111"/>
      <c r="B382" s="112"/>
      <c r="C382" s="113"/>
    </row>
    <row r="383" spans="1:3" x14ac:dyDescent="0.25">
      <c r="A383" s="111"/>
      <c r="B383" s="112"/>
      <c r="C383" s="113"/>
    </row>
    <row r="384" spans="1:3" x14ac:dyDescent="0.25">
      <c r="A384" s="111"/>
      <c r="B384" s="112"/>
      <c r="C384" s="113"/>
    </row>
    <row r="385" spans="1:3" x14ac:dyDescent="0.25">
      <c r="A385" s="111"/>
      <c r="B385" s="112"/>
      <c r="C385" s="113"/>
    </row>
    <row r="386" spans="1:3" x14ac:dyDescent="0.25">
      <c r="A386" s="111"/>
      <c r="B386" s="112"/>
      <c r="C386" s="113"/>
    </row>
    <row r="387" spans="1:3" x14ac:dyDescent="0.25">
      <c r="A387" s="111"/>
      <c r="B387" s="112"/>
      <c r="C387" s="113"/>
    </row>
    <row r="388" spans="1:3" x14ac:dyDescent="0.25">
      <c r="A388" s="111"/>
      <c r="B388" s="112"/>
      <c r="C388" s="113"/>
    </row>
    <row r="389" spans="1:3" x14ac:dyDescent="0.25">
      <c r="A389" s="111"/>
      <c r="B389" s="112"/>
      <c r="C389" s="113"/>
    </row>
    <row r="390" spans="1:3" x14ac:dyDescent="0.25">
      <c r="A390" s="111"/>
      <c r="B390" s="112"/>
      <c r="C390" s="113"/>
    </row>
    <row r="391" spans="1:3" x14ac:dyDescent="0.25">
      <c r="A391" s="111"/>
      <c r="B391" s="112"/>
      <c r="C391" s="113"/>
    </row>
    <row r="392" spans="1:3" x14ac:dyDescent="0.25">
      <c r="A392" s="111"/>
      <c r="B392" s="112"/>
      <c r="C392" s="113"/>
    </row>
    <row r="393" spans="1:3" x14ac:dyDescent="0.25">
      <c r="A393" s="111"/>
      <c r="B393" s="112"/>
      <c r="C393" s="113"/>
    </row>
    <row r="394" spans="1:3" x14ac:dyDescent="0.25">
      <c r="A394" s="111"/>
      <c r="B394" s="112"/>
      <c r="C394" s="113"/>
    </row>
    <row r="395" spans="1:3" x14ac:dyDescent="0.25">
      <c r="A395" s="111"/>
      <c r="B395" s="112"/>
      <c r="C395" s="113"/>
    </row>
    <row r="396" spans="1:3" x14ac:dyDescent="0.25">
      <c r="A396" s="111"/>
      <c r="B396" s="112"/>
      <c r="C396" s="113"/>
    </row>
    <row r="397" spans="1:3" x14ac:dyDescent="0.25">
      <c r="A397" s="111"/>
      <c r="B397" s="112"/>
      <c r="C397" s="113"/>
    </row>
    <row r="398" spans="1:3" x14ac:dyDescent="0.25">
      <c r="A398" s="111"/>
      <c r="B398" s="112"/>
      <c r="C398" s="113"/>
    </row>
    <row r="399" spans="1:3" x14ac:dyDescent="0.25">
      <c r="A399" s="111"/>
      <c r="B399" s="112"/>
      <c r="C399" s="113"/>
    </row>
    <row r="400" spans="1:3" x14ac:dyDescent="0.25">
      <c r="A400" s="111"/>
      <c r="B400" s="112"/>
      <c r="C400" s="113"/>
    </row>
    <row r="401" spans="1:3" x14ac:dyDescent="0.25">
      <c r="A401" s="111"/>
      <c r="B401" s="112"/>
      <c r="C401" s="113"/>
    </row>
    <row r="402" spans="1:3" x14ac:dyDescent="0.25">
      <c r="A402" s="111"/>
      <c r="B402" s="112"/>
      <c r="C402" s="113"/>
    </row>
    <row r="403" spans="1:3" x14ac:dyDescent="0.25">
      <c r="A403" s="111"/>
      <c r="B403" s="112"/>
      <c r="C403" s="113"/>
    </row>
    <row r="404" spans="1:3" x14ac:dyDescent="0.25">
      <c r="A404" s="111"/>
      <c r="B404" s="112"/>
      <c r="C404" s="113"/>
    </row>
    <row r="405" spans="1:3" x14ac:dyDescent="0.25">
      <c r="A405" s="111"/>
      <c r="B405" s="112"/>
      <c r="C405" s="113"/>
    </row>
    <row r="406" spans="1:3" x14ac:dyDescent="0.25">
      <c r="A406" s="111"/>
      <c r="B406" s="112"/>
      <c r="C406" s="113"/>
    </row>
    <row r="407" spans="1:3" x14ac:dyDescent="0.25">
      <c r="A407" s="111"/>
      <c r="B407" s="112"/>
      <c r="C407" s="113"/>
    </row>
    <row r="408" spans="1:3" x14ac:dyDescent="0.25">
      <c r="A408" s="111"/>
      <c r="B408" s="112"/>
      <c r="C408" s="113"/>
    </row>
    <row r="409" spans="1:3" x14ac:dyDescent="0.25">
      <c r="A409" s="111"/>
      <c r="B409" s="112"/>
      <c r="C409" s="113"/>
    </row>
    <row r="410" spans="1:3" x14ac:dyDescent="0.25">
      <c r="A410" s="111"/>
      <c r="B410" s="112"/>
      <c r="C410" s="113"/>
    </row>
    <row r="411" spans="1:3" x14ac:dyDescent="0.25">
      <c r="A411" s="111"/>
      <c r="B411" s="112"/>
      <c r="C411" s="113"/>
    </row>
    <row r="412" spans="1:3" x14ac:dyDescent="0.25">
      <c r="A412" s="111"/>
      <c r="B412" s="112"/>
      <c r="C412" s="113"/>
    </row>
    <row r="413" spans="1:3" x14ac:dyDescent="0.25">
      <c r="A413" s="111"/>
      <c r="B413" s="112"/>
      <c r="C413" s="113"/>
    </row>
    <row r="414" spans="1:3" x14ac:dyDescent="0.25">
      <c r="A414" s="111"/>
      <c r="B414" s="112"/>
      <c r="C414" s="113"/>
    </row>
    <row r="415" spans="1:3" x14ac:dyDescent="0.25">
      <c r="A415" s="111"/>
      <c r="B415" s="112"/>
      <c r="C415" s="113"/>
    </row>
    <row r="416" spans="1:3" x14ac:dyDescent="0.25">
      <c r="A416" s="111"/>
      <c r="B416" s="112"/>
      <c r="C416" s="113"/>
    </row>
    <row r="417" spans="1:3" x14ac:dyDescent="0.25">
      <c r="A417" s="111"/>
      <c r="B417" s="112"/>
      <c r="C417" s="113"/>
    </row>
    <row r="418" spans="1:3" x14ac:dyDescent="0.25">
      <c r="A418" s="111"/>
      <c r="B418" s="112"/>
      <c r="C418" s="113"/>
    </row>
    <row r="419" spans="1:3" x14ac:dyDescent="0.25">
      <c r="A419" s="111"/>
      <c r="B419" s="112"/>
      <c r="C419" s="113"/>
    </row>
    <row r="420" spans="1:3" x14ac:dyDescent="0.25">
      <c r="A420" s="111"/>
      <c r="B420" s="112"/>
      <c r="C420" s="113"/>
    </row>
    <row r="421" spans="1:3" x14ac:dyDescent="0.25">
      <c r="A421" s="111"/>
      <c r="B421" s="112"/>
      <c r="C421" s="113"/>
    </row>
    <row r="422" spans="1:3" x14ac:dyDescent="0.25">
      <c r="A422" s="111"/>
      <c r="B422" s="112"/>
      <c r="C422" s="113"/>
    </row>
    <row r="423" spans="1:3" x14ac:dyDescent="0.25">
      <c r="A423" s="111"/>
      <c r="B423" s="112"/>
      <c r="C423" s="113"/>
    </row>
    <row r="424" spans="1:3" x14ac:dyDescent="0.25">
      <c r="A424" s="111"/>
      <c r="B424" s="112"/>
      <c r="C424" s="113"/>
    </row>
    <row r="425" spans="1:3" x14ac:dyDescent="0.25">
      <c r="A425" s="111"/>
      <c r="B425" s="112"/>
      <c r="C425" s="113"/>
    </row>
    <row r="426" spans="1:3" x14ac:dyDescent="0.25">
      <c r="A426" s="111"/>
      <c r="B426" s="112"/>
      <c r="C426" s="113"/>
    </row>
    <row r="427" spans="1:3" x14ac:dyDescent="0.25">
      <c r="A427" s="111"/>
      <c r="B427" s="112"/>
      <c r="C427" s="113"/>
    </row>
    <row r="428" spans="1:3" x14ac:dyDescent="0.25">
      <c r="A428" s="111"/>
      <c r="B428" s="112"/>
      <c r="C428" s="113"/>
    </row>
    <row r="429" spans="1:3" x14ac:dyDescent="0.25">
      <c r="A429" s="111"/>
      <c r="B429" s="112"/>
      <c r="C429" s="113"/>
    </row>
    <row r="430" spans="1:3" x14ac:dyDescent="0.25">
      <c r="A430" s="111"/>
      <c r="B430" s="112"/>
      <c r="C430" s="113"/>
    </row>
    <row r="431" spans="1:3" x14ac:dyDescent="0.25">
      <c r="A431" s="111"/>
      <c r="B431" s="112"/>
      <c r="C431" s="113"/>
    </row>
    <row r="432" spans="1:3" x14ac:dyDescent="0.25">
      <c r="A432" s="111"/>
      <c r="B432" s="112"/>
      <c r="C432" s="113"/>
    </row>
    <row r="433" spans="1:3" x14ac:dyDescent="0.25">
      <c r="A433" s="111"/>
      <c r="B433" s="112"/>
      <c r="C433" s="113"/>
    </row>
    <row r="434" spans="1:3" x14ac:dyDescent="0.25">
      <c r="A434" s="111"/>
      <c r="B434" s="112"/>
      <c r="C434" s="113"/>
    </row>
    <row r="435" spans="1:3" x14ac:dyDescent="0.25">
      <c r="A435" s="111"/>
      <c r="B435" s="112"/>
      <c r="C435" s="113"/>
    </row>
    <row r="436" spans="1:3" x14ac:dyDescent="0.25">
      <c r="A436" s="111"/>
      <c r="B436" s="112"/>
      <c r="C436" s="113"/>
    </row>
    <row r="437" spans="1:3" x14ac:dyDescent="0.25">
      <c r="A437" s="111"/>
      <c r="B437" s="112"/>
      <c r="C437" s="113"/>
    </row>
    <row r="438" spans="1:3" x14ac:dyDescent="0.25">
      <c r="A438" s="111"/>
      <c r="B438" s="112"/>
      <c r="C438" s="113"/>
    </row>
    <row r="439" spans="1:3" x14ac:dyDescent="0.25">
      <c r="A439" s="111"/>
      <c r="B439" s="112"/>
      <c r="C439" s="113"/>
    </row>
    <row r="440" spans="1:3" x14ac:dyDescent="0.25">
      <c r="A440" s="111"/>
      <c r="B440" s="112"/>
      <c r="C440" s="113"/>
    </row>
    <row r="441" spans="1:3" x14ac:dyDescent="0.25">
      <c r="A441" s="111"/>
      <c r="B441" s="112"/>
      <c r="C441" s="113"/>
    </row>
    <row r="442" spans="1:3" x14ac:dyDescent="0.25">
      <c r="A442" s="111"/>
      <c r="B442" s="112"/>
      <c r="C442" s="113"/>
    </row>
    <row r="443" spans="1:3" x14ac:dyDescent="0.25">
      <c r="A443" s="111"/>
      <c r="B443" s="112"/>
      <c r="C443" s="113"/>
    </row>
    <row r="444" spans="1:3" x14ac:dyDescent="0.25">
      <c r="A444" s="111"/>
      <c r="B444" s="112"/>
      <c r="C444" s="113"/>
    </row>
    <row r="445" spans="1:3" x14ac:dyDescent="0.25">
      <c r="A445" s="111"/>
      <c r="B445" s="112"/>
      <c r="C445" s="113"/>
    </row>
    <row r="446" spans="1:3" x14ac:dyDescent="0.25">
      <c r="A446" s="111"/>
      <c r="B446" s="112"/>
      <c r="C446" s="113"/>
    </row>
    <row r="447" spans="1:3" x14ac:dyDescent="0.25">
      <c r="A447" s="111"/>
      <c r="B447" s="112"/>
      <c r="C447" s="113"/>
    </row>
    <row r="448" spans="1:3" x14ac:dyDescent="0.25">
      <c r="A448" s="111"/>
      <c r="B448" s="112"/>
      <c r="C448" s="113"/>
    </row>
    <row r="449" spans="1:3" x14ac:dyDescent="0.25">
      <c r="A449" s="111"/>
      <c r="B449" s="112"/>
      <c r="C449" s="113"/>
    </row>
    <row r="450" spans="1:3" x14ac:dyDescent="0.25">
      <c r="A450" s="111"/>
      <c r="B450" s="112"/>
      <c r="C450" s="113"/>
    </row>
    <row r="451" spans="1:3" x14ac:dyDescent="0.25">
      <c r="A451" s="111"/>
      <c r="B451" s="112"/>
      <c r="C451" s="113"/>
    </row>
    <row r="452" spans="1:3" x14ac:dyDescent="0.25">
      <c r="A452" s="111"/>
      <c r="B452" s="112"/>
      <c r="C452" s="113"/>
    </row>
    <row r="453" spans="1:3" x14ac:dyDescent="0.25">
      <c r="A453" s="111"/>
      <c r="B453" s="112"/>
      <c r="C453" s="113"/>
    </row>
    <row r="454" spans="1:3" x14ac:dyDescent="0.25">
      <c r="A454" s="111"/>
      <c r="B454" s="112"/>
      <c r="C454" s="113"/>
    </row>
    <row r="455" spans="1:3" x14ac:dyDescent="0.25">
      <c r="A455" s="111"/>
      <c r="B455" s="112"/>
      <c r="C455" s="113"/>
    </row>
    <row r="456" spans="1:3" x14ac:dyDescent="0.25">
      <c r="A456" s="111"/>
      <c r="B456" s="112"/>
      <c r="C456" s="113"/>
    </row>
    <row r="457" spans="1:3" x14ac:dyDescent="0.25">
      <c r="A457" s="111"/>
      <c r="B457" s="112"/>
      <c r="C457" s="113"/>
    </row>
    <row r="458" spans="1:3" x14ac:dyDescent="0.25">
      <c r="A458" s="111"/>
      <c r="B458" s="112"/>
      <c r="C458" s="113"/>
    </row>
    <row r="459" spans="1:3" x14ac:dyDescent="0.25">
      <c r="A459" s="111"/>
      <c r="B459" s="112"/>
      <c r="C459" s="113"/>
    </row>
    <row r="460" spans="1:3" x14ac:dyDescent="0.25">
      <c r="A460" s="111"/>
      <c r="B460" s="112"/>
      <c r="C460" s="113"/>
    </row>
    <row r="461" spans="1:3" x14ac:dyDescent="0.25">
      <c r="A461" s="111"/>
      <c r="B461" s="112"/>
      <c r="C461" s="113"/>
    </row>
    <row r="462" spans="1:3" x14ac:dyDescent="0.25">
      <c r="A462" s="111"/>
      <c r="B462" s="112"/>
      <c r="C462" s="113"/>
    </row>
    <row r="463" spans="1:3" x14ac:dyDescent="0.25">
      <c r="A463" s="111"/>
      <c r="B463" s="112"/>
      <c r="C463" s="113"/>
    </row>
    <row r="464" spans="1:3" x14ac:dyDescent="0.25">
      <c r="A464" s="111"/>
      <c r="B464" s="112"/>
      <c r="C464" s="113"/>
    </row>
    <row r="465" spans="1:3" x14ac:dyDescent="0.25">
      <c r="A465" s="111"/>
      <c r="B465" s="112"/>
      <c r="C465" s="113"/>
    </row>
    <row r="466" spans="1:3" x14ac:dyDescent="0.25">
      <c r="A466" s="111"/>
      <c r="B466" s="112"/>
      <c r="C466" s="113"/>
    </row>
    <row r="467" spans="1:3" x14ac:dyDescent="0.25">
      <c r="A467" s="111"/>
      <c r="B467" s="112"/>
      <c r="C467" s="113"/>
    </row>
    <row r="468" spans="1:3" x14ac:dyDescent="0.25">
      <c r="A468" s="111"/>
      <c r="B468" s="112"/>
      <c r="C468" s="113"/>
    </row>
    <row r="469" spans="1:3" x14ac:dyDescent="0.25">
      <c r="A469" s="111"/>
      <c r="B469" s="112"/>
      <c r="C469" s="113"/>
    </row>
    <row r="470" spans="1:3" x14ac:dyDescent="0.25">
      <c r="A470" s="111"/>
      <c r="B470" s="112"/>
      <c r="C470" s="113"/>
    </row>
    <row r="471" spans="1:3" x14ac:dyDescent="0.25">
      <c r="A471" s="111"/>
      <c r="B471" s="112"/>
      <c r="C471" s="113"/>
    </row>
    <row r="472" spans="1:3" x14ac:dyDescent="0.25">
      <c r="A472" s="111"/>
      <c r="B472" s="112"/>
      <c r="C472" s="113"/>
    </row>
    <row r="473" spans="1:3" x14ac:dyDescent="0.25">
      <c r="A473" s="111"/>
      <c r="B473" s="112"/>
      <c r="C473" s="113"/>
    </row>
    <row r="474" spans="1:3" x14ac:dyDescent="0.25">
      <c r="A474" s="111"/>
      <c r="B474" s="112"/>
      <c r="C474" s="113"/>
    </row>
    <row r="475" spans="1:3" x14ac:dyDescent="0.25">
      <c r="A475" s="111"/>
      <c r="B475" s="112"/>
      <c r="C475" s="113"/>
    </row>
    <row r="476" spans="1:3" x14ac:dyDescent="0.25">
      <c r="A476" s="111"/>
      <c r="B476" s="112"/>
      <c r="C476" s="113"/>
    </row>
    <row r="477" spans="1:3" x14ac:dyDescent="0.25">
      <c r="A477" s="111"/>
      <c r="B477" s="112"/>
      <c r="C477" s="113"/>
    </row>
    <row r="478" spans="1:3" x14ac:dyDescent="0.25">
      <c r="A478" s="111"/>
      <c r="B478" s="112"/>
      <c r="C478" s="113"/>
    </row>
    <row r="479" spans="1:3" x14ac:dyDescent="0.25">
      <c r="A479" s="111"/>
      <c r="B479" s="112"/>
      <c r="C479" s="113"/>
    </row>
    <row r="480" spans="1:3" x14ac:dyDescent="0.25">
      <c r="A480" s="111"/>
      <c r="B480" s="112"/>
      <c r="C480" s="113"/>
    </row>
    <row r="481" spans="1:3" x14ac:dyDescent="0.25">
      <c r="A481" s="111"/>
      <c r="B481" s="112"/>
      <c r="C481" s="113"/>
    </row>
    <row r="482" spans="1:3" x14ac:dyDescent="0.25">
      <c r="A482" s="111"/>
      <c r="B482" s="112"/>
      <c r="C482" s="113"/>
    </row>
    <row r="483" spans="1:3" x14ac:dyDescent="0.25">
      <c r="A483" s="111"/>
      <c r="B483" s="112"/>
      <c r="C483" s="113"/>
    </row>
    <row r="484" spans="1:3" x14ac:dyDescent="0.25">
      <c r="A484" s="111"/>
      <c r="B484" s="112"/>
      <c r="C484" s="113"/>
    </row>
    <row r="485" spans="1:3" x14ac:dyDescent="0.25">
      <c r="A485" s="111"/>
      <c r="B485" s="112"/>
      <c r="C485" s="113"/>
    </row>
    <row r="486" spans="1:3" x14ac:dyDescent="0.25">
      <c r="A486" s="111"/>
      <c r="B486" s="112"/>
      <c r="C486" s="113"/>
    </row>
    <row r="487" spans="1:3" x14ac:dyDescent="0.25">
      <c r="A487" s="111"/>
      <c r="B487" s="112"/>
      <c r="C487" s="113"/>
    </row>
    <row r="488" spans="1:3" x14ac:dyDescent="0.25">
      <c r="A488" s="111"/>
      <c r="B488" s="112"/>
      <c r="C488" s="113"/>
    </row>
    <row r="489" spans="1:3" x14ac:dyDescent="0.25">
      <c r="A489" s="111"/>
      <c r="B489" s="112"/>
      <c r="C489" s="113"/>
    </row>
    <row r="490" spans="1:3" x14ac:dyDescent="0.25">
      <c r="A490" s="111"/>
      <c r="B490" s="112"/>
      <c r="C490" s="113"/>
    </row>
    <row r="491" spans="1:3" x14ac:dyDescent="0.25">
      <c r="A491" s="111"/>
      <c r="B491" s="112"/>
      <c r="C491" s="113"/>
    </row>
    <row r="492" spans="1:3" x14ac:dyDescent="0.25">
      <c r="A492" s="111"/>
      <c r="B492" s="112"/>
      <c r="C492" s="113"/>
    </row>
    <row r="493" spans="1:3" x14ac:dyDescent="0.25">
      <c r="A493" s="111"/>
      <c r="B493" s="112"/>
      <c r="C493" s="113"/>
    </row>
    <row r="494" spans="1:3" x14ac:dyDescent="0.25">
      <c r="A494" s="111"/>
      <c r="B494" s="112"/>
      <c r="C494" s="113"/>
    </row>
    <row r="495" spans="1:3" x14ac:dyDescent="0.25">
      <c r="A495" s="111"/>
      <c r="B495" s="112"/>
      <c r="C495" s="113"/>
    </row>
    <row r="496" spans="1:3" x14ac:dyDescent="0.25">
      <c r="A496" s="111"/>
      <c r="B496" s="112"/>
      <c r="C496" s="113"/>
    </row>
    <row r="497" spans="1:3" x14ac:dyDescent="0.25">
      <c r="A497" s="111"/>
      <c r="B497" s="112"/>
      <c r="C497" s="113"/>
    </row>
    <row r="498" spans="1:3" x14ac:dyDescent="0.25">
      <c r="A498" s="111"/>
      <c r="B498" s="112"/>
      <c r="C498" s="113"/>
    </row>
    <row r="499" spans="1:3" x14ac:dyDescent="0.25">
      <c r="A499" s="111"/>
      <c r="B499" s="112"/>
      <c r="C499" s="113"/>
    </row>
    <row r="500" spans="1:3" x14ac:dyDescent="0.25">
      <c r="A500" s="111"/>
      <c r="B500" s="112"/>
      <c r="C500" s="113"/>
    </row>
    <row r="501" spans="1:3" x14ac:dyDescent="0.25">
      <c r="A501" s="111"/>
      <c r="B501" s="112"/>
      <c r="C501" s="113"/>
    </row>
    <row r="502" spans="1:3" x14ac:dyDescent="0.25">
      <c r="A502" s="111"/>
      <c r="B502" s="112"/>
      <c r="C502" s="113"/>
    </row>
    <row r="503" spans="1:3" x14ac:dyDescent="0.25">
      <c r="A503" s="111"/>
      <c r="B503" s="112"/>
      <c r="C503" s="113"/>
    </row>
    <row r="504" spans="1:3" x14ac:dyDescent="0.25">
      <c r="A504" s="111"/>
      <c r="B504" s="112"/>
      <c r="C504" s="113"/>
    </row>
    <row r="505" spans="1:3" x14ac:dyDescent="0.25">
      <c r="A505" s="111"/>
      <c r="B505" s="112"/>
      <c r="C505" s="113"/>
    </row>
    <row r="506" spans="1:3" x14ac:dyDescent="0.25">
      <c r="A506" s="111"/>
      <c r="B506" s="112"/>
      <c r="C506" s="113"/>
    </row>
    <row r="507" spans="1:3" x14ac:dyDescent="0.25">
      <c r="A507" s="111"/>
      <c r="B507" s="112"/>
      <c r="C507" s="113"/>
    </row>
    <row r="508" spans="1:3" x14ac:dyDescent="0.25">
      <c r="A508" s="111"/>
      <c r="B508" s="112"/>
      <c r="C508" s="113"/>
    </row>
    <row r="509" spans="1:3" x14ac:dyDescent="0.25">
      <c r="A509" s="111"/>
      <c r="B509" s="112"/>
      <c r="C509" s="113"/>
    </row>
    <row r="510" spans="1:3" x14ac:dyDescent="0.25">
      <c r="A510" s="111"/>
      <c r="B510" s="112"/>
      <c r="C510" s="113"/>
    </row>
    <row r="511" spans="1:3" x14ac:dyDescent="0.25">
      <c r="A511" s="111"/>
      <c r="B511" s="112"/>
      <c r="C511" s="113"/>
    </row>
    <row r="512" spans="1:3" x14ac:dyDescent="0.25">
      <c r="A512" s="111"/>
      <c r="B512" s="112"/>
      <c r="C512" s="113"/>
    </row>
    <row r="513" spans="1:3" x14ac:dyDescent="0.25">
      <c r="A513" s="111"/>
      <c r="B513" s="112"/>
      <c r="C513" s="113"/>
    </row>
    <row r="514" spans="1:3" x14ac:dyDescent="0.25">
      <c r="A514" s="111"/>
      <c r="B514" s="112"/>
      <c r="C514" s="113"/>
    </row>
    <row r="515" spans="1:3" x14ac:dyDescent="0.25">
      <c r="A515" s="111"/>
      <c r="B515" s="112"/>
      <c r="C515" s="113"/>
    </row>
    <row r="516" spans="1:3" x14ac:dyDescent="0.25">
      <c r="A516" s="111"/>
      <c r="B516" s="112"/>
      <c r="C516" s="113"/>
    </row>
    <row r="517" spans="1:3" x14ac:dyDescent="0.25">
      <c r="A517" s="111"/>
      <c r="B517" s="112"/>
      <c r="C517" s="113"/>
    </row>
    <row r="518" spans="1:3" x14ac:dyDescent="0.25">
      <c r="A518" s="111"/>
      <c r="B518" s="112"/>
      <c r="C518" s="113"/>
    </row>
    <row r="519" spans="1:3" x14ac:dyDescent="0.25">
      <c r="A519" s="111"/>
      <c r="B519" s="112"/>
      <c r="C519" s="113"/>
    </row>
    <row r="520" spans="1:3" x14ac:dyDescent="0.25">
      <c r="A520" s="111"/>
      <c r="B520" s="112"/>
      <c r="C520" s="113"/>
    </row>
    <row r="521" spans="1:3" x14ac:dyDescent="0.25">
      <c r="A521" s="111"/>
      <c r="B521" s="112"/>
      <c r="C521" s="113"/>
    </row>
    <row r="522" spans="1:3" x14ac:dyDescent="0.25">
      <c r="A522" s="111"/>
      <c r="B522" s="112"/>
      <c r="C522" s="113"/>
    </row>
    <row r="523" spans="1:3" x14ac:dyDescent="0.25">
      <c r="A523" s="111"/>
      <c r="B523" s="112"/>
      <c r="C523" s="113"/>
    </row>
    <row r="524" spans="1:3" x14ac:dyDescent="0.25">
      <c r="A524" s="111"/>
      <c r="B524" s="112"/>
      <c r="C524" s="113"/>
    </row>
    <row r="525" spans="1:3" x14ac:dyDescent="0.25">
      <c r="A525" s="111"/>
      <c r="B525" s="112"/>
      <c r="C525" s="113"/>
    </row>
    <row r="526" spans="1:3" x14ac:dyDescent="0.25">
      <c r="A526" s="111"/>
      <c r="B526" s="112"/>
      <c r="C526" s="113"/>
    </row>
    <row r="527" spans="1:3" x14ac:dyDescent="0.25">
      <c r="A527" s="111"/>
      <c r="B527" s="112"/>
      <c r="C527" s="113"/>
    </row>
    <row r="528" spans="1:3" x14ac:dyDescent="0.25">
      <c r="A528" s="111"/>
      <c r="B528" s="112"/>
      <c r="C528" s="113"/>
    </row>
    <row r="529" spans="1:3" x14ac:dyDescent="0.25">
      <c r="A529" s="111"/>
      <c r="B529" s="112"/>
      <c r="C529" s="113"/>
    </row>
    <row r="530" spans="1:3" x14ac:dyDescent="0.25">
      <c r="A530" s="111"/>
      <c r="B530" s="112"/>
      <c r="C530" s="113"/>
    </row>
    <row r="531" spans="1:3" x14ac:dyDescent="0.25">
      <c r="A531" s="111"/>
      <c r="B531" s="112"/>
      <c r="C531" s="113"/>
    </row>
    <row r="532" spans="1:3" x14ac:dyDescent="0.25">
      <c r="A532" s="111"/>
      <c r="B532" s="112"/>
      <c r="C532" s="113"/>
    </row>
    <row r="533" spans="1:3" x14ac:dyDescent="0.25">
      <c r="A533" s="111"/>
      <c r="B533" s="112"/>
      <c r="C533" s="113"/>
    </row>
    <row r="534" spans="1:3" x14ac:dyDescent="0.25">
      <c r="A534" s="111"/>
      <c r="B534" s="112"/>
      <c r="C534" s="113"/>
    </row>
    <row r="535" spans="1:3" x14ac:dyDescent="0.25">
      <c r="A535" s="111"/>
      <c r="B535" s="112"/>
      <c r="C535" s="113"/>
    </row>
    <row r="536" spans="1:3" x14ac:dyDescent="0.25">
      <c r="A536" s="111"/>
      <c r="B536" s="112"/>
      <c r="C536" s="113"/>
    </row>
    <row r="537" spans="1:3" x14ac:dyDescent="0.25">
      <c r="A537" s="111"/>
      <c r="B537" s="112"/>
      <c r="C537" s="113"/>
    </row>
    <row r="538" spans="1:3" x14ac:dyDescent="0.25">
      <c r="A538" s="111"/>
      <c r="B538" s="112"/>
      <c r="C538" s="113"/>
    </row>
    <row r="539" spans="1:3" x14ac:dyDescent="0.25">
      <c r="A539" s="111"/>
      <c r="B539" s="112"/>
      <c r="C539" s="113"/>
    </row>
    <row r="540" spans="1:3" x14ac:dyDescent="0.25">
      <c r="A540" s="111"/>
      <c r="B540" s="112"/>
      <c r="C540" s="113"/>
    </row>
    <row r="541" spans="1:3" x14ac:dyDescent="0.25">
      <c r="A541" s="111"/>
      <c r="B541" s="112"/>
      <c r="C541" s="113"/>
    </row>
    <row r="542" spans="1:3" x14ac:dyDescent="0.25">
      <c r="A542" s="111"/>
      <c r="B542" s="112"/>
      <c r="C542" s="113"/>
    </row>
    <row r="543" spans="1:3" x14ac:dyDescent="0.25">
      <c r="A543" s="111"/>
      <c r="B543" s="112"/>
      <c r="C543" s="113"/>
    </row>
    <row r="544" spans="1:3" x14ac:dyDescent="0.25">
      <c r="A544" s="111"/>
      <c r="B544" s="112"/>
      <c r="C544" s="113"/>
    </row>
    <row r="545" spans="1:3" x14ac:dyDescent="0.25">
      <c r="A545" s="111"/>
      <c r="B545" s="112"/>
      <c r="C545" s="113"/>
    </row>
    <row r="546" spans="1:3" x14ac:dyDescent="0.25">
      <c r="A546" s="111"/>
      <c r="B546" s="112"/>
      <c r="C546" s="113"/>
    </row>
    <row r="547" spans="1:3" x14ac:dyDescent="0.25">
      <c r="A547" s="111"/>
      <c r="B547" s="112"/>
      <c r="C547" s="113"/>
    </row>
    <row r="548" spans="1:3" x14ac:dyDescent="0.25">
      <c r="A548" s="111"/>
      <c r="B548" s="112"/>
      <c r="C548" s="113"/>
    </row>
    <row r="549" spans="1:3" x14ac:dyDescent="0.25">
      <c r="A549" s="111"/>
      <c r="B549" s="112"/>
      <c r="C549" s="113"/>
    </row>
    <row r="550" spans="1:3" x14ac:dyDescent="0.25">
      <c r="A550" s="111"/>
      <c r="B550" s="112"/>
      <c r="C550" s="113"/>
    </row>
    <row r="551" spans="1:3" x14ac:dyDescent="0.25">
      <c r="A551" s="111"/>
      <c r="B551" s="112"/>
      <c r="C551" s="113"/>
    </row>
    <row r="552" spans="1:3" x14ac:dyDescent="0.25">
      <c r="A552" s="111"/>
      <c r="B552" s="112"/>
      <c r="C552" s="113"/>
    </row>
    <row r="553" spans="1:3" x14ac:dyDescent="0.25">
      <c r="A553" s="111"/>
      <c r="B553" s="112"/>
      <c r="C553" s="113"/>
    </row>
    <row r="554" spans="1:3" x14ac:dyDescent="0.25">
      <c r="A554" s="111"/>
      <c r="B554" s="112"/>
      <c r="C554" s="113"/>
    </row>
    <row r="555" spans="1:3" x14ac:dyDescent="0.25">
      <c r="A555" s="111"/>
      <c r="B555" s="112"/>
      <c r="C555" s="113"/>
    </row>
    <row r="556" spans="1:3" x14ac:dyDescent="0.25">
      <c r="A556" s="111"/>
      <c r="B556" s="112"/>
      <c r="C556" s="113"/>
    </row>
    <row r="557" spans="1:3" x14ac:dyDescent="0.25">
      <c r="A557" s="111"/>
      <c r="B557" s="112"/>
      <c r="C557" s="113"/>
    </row>
    <row r="558" spans="1:3" x14ac:dyDescent="0.25">
      <c r="A558" s="111"/>
      <c r="B558" s="112"/>
      <c r="C558" s="113"/>
    </row>
    <row r="559" spans="1:3" x14ac:dyDescent="0.25">
      <c r="A559" s="111"/>
      <c r="B559" s="112"/>
      <c r="C559" s="113"/>
    </row>
    <row r="560" spans="1:3" x14ac:dyDescent="0.25">
      <c r="A560" s="111"/>
      <c r="B560" s="112"/>
      <c r="C560" s="113"/>
    </row>
    <row r="561" spans="1:3" x14ac:dyDescent="0.25">
      <c r="A561" s="111"/>
      <c r="B561" s="112"/>
      <c r="C561" s="113"/>
    </row>
    <row r="562" spans="1:3" x14ac:dyDescent="0.25">
      <c r="A562" s="111"/>
      <c r="B562" s="112"/>
      <c r="C562" s="113"/>
    </row>
    <row r="563" spans="1:3" x14ac:dyDescent="0.25">
      <c r="A563" s="111"/>
      <c r="B563" s="112"/>
      <c r="C563" s="113"/>
    </row>
    <row r="564" spans="1:3" x14ac:dyDescent="0.25">
      <c r="A564" s="111"/>
      <c r="B564" s="112"/>
      <c r="C564" s="113"/>
    </row>
    <row r="565" spans="1:3" x14ac:dyDescent="0.25">
      <c r="A565" s="111"/>
      <c r="B565" s="112"/>
      <c r="C565" s="113"/>
    </row>
    <row r="566" spans="1:3" x14ac:dyDescent="0.25">
      <c r="A566" s="111"/>
      <c r="B566" s="112"/>
      <c r="C566" s="113"/>
    </row>
    <row r="567" spans="1:3" x14ac:dyDescent="0.25">
      <c r="A567" s="111"/>
      <c r="B567" s="112"/>
      <c r="C567" s="113"/>
    </row>
    <row r="568" spans="1:3" x14ac:dyDescent="0.25">
      <c r="A568" s="111"/>
      <c r="B568" s="112"/>
      <c r="C568" s="113"/>
    </row>
    <row r="569" spans="1:3" x14ac:dyDescent="0.25">
      <c r="A569" s="111"/>
      <c r="B569" s="112"/>
      <c r="C569" s="113"/>
    </row>
    <row r="570" spans="1:3" x14ac:dyDescent="0.25">
      <c r="A570" s="111"/>
      <c r="B570" s="112"/>
      <c r="C570" s="113"/>
    </row>
    <row r="571" spans="1:3" x14ac:dyDescent="0.25">
      <c r="A571" s="111"/>
      <c r="B571" s="112"/>
      <c r="C571" s="113"/>
    </row>
    <row r="572" spans="1:3" x14ac:dyDescent="0.25">
      <c r="A572" s="111"/>
      <c r="B572" s="112"/>
      <c r="C572" s="113"/>
    </row>
    <row r="573" spans="1:3" x14ac:dyDescent="0.25">
      <c r="A573" s="111"/>
      <c r="B573" s="112"/>
      <c r="C573" s="113"/>
    </row>
    <row r="574" spans="1:3" x14ac:dyDescent="0.25">
      <c r="A574" s="111"/>
      <c r="B574" s="112"/>
      <c r="C574" s="113"/>
    </row>
    <row r="575" spans="1:3" x14ac:dyDescent="0.25">
      <c r="A575" s="111"/>
      <c r="B575" s="112"/>
      <c r="C575" s="113"/>
    </row>
    <row r="576" spans="1:3" x14ac:dyDescent="0.25">
      <c r="A576" s="111"/>
      <c r="B576" s="112"/>
      <c r="C576" s="113"/>
    </row>
    <row r="577" spans="1:3" x14ac:dyDescent="0.25">
      <c r="A577" s="111"/>
      <c r="B577" s="112"/>
      <c r="C577" s="113"/>
    </row>
    <row r="578" spans="1:3" x14ac:dyDescent="0.25">
      <c r="A578" s="111"/>
      <c r="B578" s="112"/>
      <c r="C578" s="113"/>
    </row>
    <row r="579" spans="1:3" x14ac:dyDescent="0.25">
      <c r="A579" s="111"/>
      <c r="B579" s="112"/>
      <c r="C579" s="113"/>
    </row>
    <row r="580" spans="1:3" x14ac:dyDescent="0.25">
      <c r="A580" s="111"/>
      <c r="B580" s="112"/>
      <c r="C580" s="113"/>
    </row>
    <row r="581" spans="1:3" x14ac:dyDescent="0.25">
      <c r="A581" s="111"/>
      <c r="B581" s="112"/>
      <c r="C581" s="113"/>
    </row>
    <row r="582" spans="1:3" x14ac:dyDescent="0.25">
      <c r="A582" s="111"/>
      <c r="B582" s="112"/>
      <c r="C582" s="113"/>
    </row>
    <row r="583" spans="1:3" x14ac:dyDescent="0.25">
      <c r="A583" s="111"/>
      <c r="B583" s="112"/>
      <c r="C583" s="113"/>
    </row>
    <row r="584" spans="1:3" x14ac:dyDescent="0.25">
      <c r="A584" s="111"/>
      <c r="B584" s="112"/>
      <c r="C584" s="113"/>
    </row>
    <row r="585" spans="1:3" x14ac:dyDescent="0.25">
      <c r="A585" s="111"/>
      <c r="B585" s="112"/>
      <c r="C585" s="113"/>
    </row>
    <row r="586" spans="1:3" x14ac:dyDescent="0.25">
      <c r="A586" s="111"/>
      <c r="B586" s="112"/>
      <c r="C586" s="113"/>
    </row>
    <row r="587" spans="1:3" x14ac:dyDescent="0.25">
      <c r="A587" s="111"/>
      <c r="B587" s="112"/>
      <c r="C587" s="113"/>
    </row>
    <row r="588" spans="1:3" x14ac:dyDescent="0.25">
      <c r="A588" s="111"/>
      <c r="B588" s="112"/>
      <c r="C588" s="113"/>
    </row>
    <row r="589" spans="1:3" x14ac:dyDescent="0.25">
      <c r="A589" s="111"/>
      <c r="B589" s="112"/>
      <c r="C589" s="113"/>
    </row>
    <row r="590" spans="1:3" x14ac:dyDescent="0.25">
      <c r="A590" s="111"/>
      <c r="B590" s="112"/>
      <c r="C590" s="113"/>
    </row>
    <row r="591" spans="1:3" x14ac:dyDescent="0.25">
      <c r="A591" s="111"/>
      <c r="B591" s="112"/>
      <c r="C591" s="113"/>
    </row>
    <row r="592" spans="1:3" x14ac:dyDescent="0.25">
      <c r="A592" s="111"/>
      <c r="B592" s="112"/>
      <c r="C592" s="113"/>
    </row>
    <row r="593" spans="1:3" x14ac:dyDescent="0.25">
      <c r="A593" s="111"/>
      <c r="B593" s="112"/>
      <c r="C593" s="113"/>
    </row>
    <row r="594" spans="1:3" x14ac:dyDescent="0.25">
      <c r="A594" s="111"/>
      <c r="B594" s="112"/>
      <c r="C594" s="113"/>
    </row>
    <row r="595" spans="1:3" x14ac:dyDescent="0.25">
      <c r="A595" s="111"/>
      <c r="B595" s="112"/>
      <c r="C595" s="113"/>
    </row>
    <row r="596" spans="1:3" x14ac:dyDescent="0.25">
      <c r="A596" s="111"/>
      <c r="B596" s="112"/>
      <c r="C596" s="113"/>
    </row>
    <row r="597" spans="1:3" x14ac:dyDescent="0.25">
      <c r="A597" s="111"/>
      <c r="B597" s="112"/>
      <c r="C597" s="113"/>
    </row>
    <row r="598" spans="1:3" x14ac:dyDescent="0.25">
      <c r="A598" s="111"/>
      <c r="B598" s="112"/>
      <c r="C598" s="113"/>
    </row>
    <row r="599" spans="1:3" x14ac:dyDescent="0.25">
      <c r="A599" s="111"/>
      <c r="B599" s="112"/>
      <c r="C599" s="113"/>
    </row>
    <row r="600" spans="1:3" x14ac:dyDescent="0.25">
      <c r="A600" s="111"/>
      <c r="B600" s="112"/>
      <c r="C600" s="113"/>
    </row>
    <row r="601" spans="1:3" x14ac:dyDescent="0.25">
      <c r="A601" s="111"/>
      <c r="B601" s="112"/>
      <c r="C601" s="113"/>
    </row>
    <row r="602" spans="1:3" x14ac:dyDescent="0.25">
      <c r="A602" s="111"/>
      <c r="B602" s="112"/>
      <c r="C602" s="113"/>
    </row>
    <row r="603" spans="1:3" x14ac:dyDescent="0.25">
      <c r="A603" s="111"/>
      <c r="B603" s="112"/>
      <c r="C603" s="113"/>
    </row>
    <row r="604" spans="1:3" x14ac:dyDescent="0.25">
      <c r="A604" s="111"/>
      <c r="B604" s="112"/>
      <c r="C604" s="113"/>
    </row>
    <row r="605" spans="1:3" x14ac:dyDescent="0.25">
      <c r="A605" s="111"/>
      <c r="B605" s="112"/>
      <c r="C605" s="113"/>
    </row>
    <row r="606" spans="1:3" x14ac:dyDescent="0.25">
      <c r="A606" s="111"/>
      <c r="B606" s="112"/>
      <c r="C606" s="113"/>
    </row>
    <row r="607" spans="1:3" x14ac:dyDescent="0.25">
      <c r="A607" s="111"/>
      <c r="B607" s="112"/>
      <c r="C607" s="113"/>
    </row>
    <row r="608" spans="1:3" x14ac:dyDescent="0.25">
      <c r="A608" s="111"/>
      <c r="B608" s="112"/>
      <c r="C608" s="113"/>
    </row>
    <row r="609" spans="1:3" x14ac:dyDescent="0.25">
      <c r="A609" s="111"/>
      <c r="B609" s="112"/>
      <c r="C609" s="113"/>
    </row>
    <row r="610" spans="1:3" x14ac:dyDescent="0.25">
      <c r="A610" s="111"/>
      <c r="B610" s="112"/>
      <c r="C610" s="113"/>
    </row>
    <row r="611" spans="1:3" x14ac:dyDescent="0.25">
      <c r="A611" s="111"/>
      <c r="B611" s="112"/>
      <c r="C611" s="113"/>
    </row>
    <row r="612" spans="1:3" x14ac:dyDescent="0.25">
      <c r="A612" s="111"/>
      <c r="B612" s="112"/>
      <c r="C612" s="113"/>
    </row>
    <row r="613" spans="1:3" x14ac:dyDescent="0.25">
      <c r="A613" s="111"/>
      <c r="B613" s="112"/>
      <c r="C613" s="113"/>
    </row>
    <row r="614" spans="1:3" x14ac:dyDescent="0.25">
      <c r="A614" s="111"/>
      <c r="B614" s="112"/>
      <c r="C614" s="113"/>
    </row>
    <row r="615" spans="1:3" x14ac:dyDescent="0.25">
      <c r="A615" s="111"/>
      <c r="B615" s="112"/>
      <c r="C615" s="113"/>
    </row>
    <row r="616" spans="1:3" x14ac:dyDescent="0.25">
      <c r="A616" s="111"/>
      <c r="B616" s="112"/>
      <c r="C616" s="113"/>
    </row>
    <row r="617" spans="1:3" x14ac:dyDescent="0.25">
      <c r="A617" s="111"/>
      <c r="B617" s="112"/>
      <c r="C617" s="113"/>
    </row>
    <row r="618" spans="1:3" x14ac:dyDescent="0.25">
      <c r="A618" s="111"/>
      <c r="B618" s="112"/>
      <c r="C618" s="113"/>
    </row>
    <row r="619" spans="1:3" x14ac:dyDescent="0.25">
      <c r="A619" s="111"/>
      <c r="B619" s="112"/>
      <c r="C619" s="113"/>
    </row>
    <row r="620" spans="1:3" x14ac:dyDescent="0.25">
      <c r="A620" s="111"/>
      <c r="B620" s="112"/>
      <c r="C620" s="113"/>
    </row>
    <row r="621" spans="1:3" x14ac:dyDescent="0.25">
      <c r="A621" s="111"/>
      <c r="B621" s="112"/>
      <c r="C621" s="113"/>
    </row>
    <row r="622" spans="1:3" x14ac:dyDescent="0.25">
      <c r="A622" s="111"/>
      <c r="B622" s="112"/>
      <c r="C622" s="113"/>
    </row>
    <row r="623" spans="1:3" x14ac:dyDescent="0.25">
      <c r="A623" s="111"/>
      <c r="B623" s="112"/>
      <c r="C623" s="113"/>
    </row>
    <row r="624" spans="1:3" x14ac:dyDescent="0.25">
      <c r="A624" s="111"/>
      <c r="B624" s="112"/>
      <c r="C624" s="113"/>
    </row>
    <row r="625" spans="1:3" x14ac:dyDescent="0.25">
      <c r="A625" s="111"/>
      <c r="B625" s="112"/>
      <c r="C625" s="113"/>
    </row>
    <row r="626" spans="1:3" x14ac:dyDescent="0.25">
      <c r="A626" s="111"/>
      <c r="B626" s="112"/>
      <c r="C626" s="113"/>
    </row>
    <row r="627" spans="1:3" x14ac:dyDescent="0.25">
      <c r="A627" s="111"/>
      <c r="B627" s="112"/>
      <c r="C627" s="113"/>
    </row>
    <row r="628" spans="1:3" x14ac:dyDescent="0.25">
      <c r="A628" s="111"/>
      <c r="B628" s="112"/>
      <c r="C628" s="113"/>
    </row>
    <row r="629" spans="1:3" x14ac:dyDescent="0.25">
      <c r="A629" s="111"/>
      <c r="B629" s="112"/>
      <c r="C629" s="113"/>
    </row>
    <row r="630" spans="1:3" x14ac:dyDescent="0.25">
      <c r="A630" s="111"/>
      <c r="B630" s="112"/>
      <c r="C630" s="113"/>
    </row>
    <row r="631" spans="1:3" x14ac:dyDescent="0.25">
      <c r="A631" s="111"/>
      <c r="B631" s="112"/>
      <c r="C631" s="113"/>
    </row>
    <row r="632" spans="1:3" x14ac:dyDescent="0.25">
      <c r="A632" s="111"/>
      <c r="B632" s="112"/>
      <c r="C632" s="113"/>
    </row>
    <row r="633" spans="1:3" x14ac:dyDescent="0.25">
      <c r="A633" s="111"/>
      <c r="B633" s="112"/>
      <c r="C633" s="113"/>
    </row>
    <row r="634" spans="1:3" x14ac:dyDescent="0.25">
      <c r="A634" s="111"/>
      <c r="B634" s="112"/>
      <c r="C634" s="113"/>
    </row>
    <row r="635" spans="1:3" x14ac:dyDescent="0.25">
      <c r="A635" s="111"/>
      <c r="B635" s="112"/>
      <c r="C635" s="113"/>
    </row>
    <row r="636" spans="1:3" x14ac:dyDescent="0.25">
      <c r="A636" s="111"/>
      <c r="B636" s="112"/>
      <c r="C636" s="113"/>
    </row>
    <row r="637" spans="1:3" x14ac:dyDescent="0.25">
      <c r="A637" s="111"/>
      <c r="B637" s="112"/>
      <c r="C637" s="113"/>
    </row>
    <row r="638" spans="1:3" x14ac:dyDescent="0.25">
      <c r="A638" s="111"/>
      <c r="B638" s="112"/>
      <c r="C638" s="113"/>
    </row>
    <row r="639" spans="1:3" x14ac:dyDescent="0.25">
      <c r="A639" s="111"/>
      <c r="B639" s="112"/>
      <c r="C639" s="113"/>
    </row>
    <row r="640" spans="1:3" x14ac:dyDescent="0.25">
      <c r="A640" s="111"/>
      <c r="B640" s="112"/>
      <c r="C640" s="113"/>
    </row>
    <row r="641" spans="1:3" x14ac:dyDescent="0.25">
      <c r="A641" s="111"/>
      <c r="B641" s="112"/>
      <c r="C641" s="113"/>
    </row>
    <row r="642" spans="1:3" x14ac:dyDescent="0.25">
      <c r="A642" s="111"/>
      <c r="B642" s="112"/>
      <c r="C642" s="113"/>
    </row>
    <row r="643" spans="1:3" x14ac:dyDescent="0.25">
      <c r="A643" s="111"/>
      <c r="B643" s="112"/>
      <c r="C643" s="113"/>
    </row>
    <row r="644" spans="1:3" x14ac:dyDescent="0.25">
      <c r="A644" s="111"/>
      <c r="B644" s="112"/>
      <c r="C644" s="113"/>
    </row>
    <row r="645" spans="1:3" x14ac:dyDescent="0.25">
      <c r="A645" s="111"/>
      <c r="B645" s="112"/>
      <c r="C645" s="113"/>
    </row>
    <row r="646" spans="1:3" x14ac:dyDescent="0.25">
      <c r="A646" s="111"/>
      <c r="B646" s="112"/>
      <c r="C646" s="113"/>
    </row>
    <row r="647" spans="1:3" x14ac:dyDescent="0.25">
      <c r="A647" s="111"/>
      <c r="B647" s="112"/>
      <c r="C647" s="113"/>
    </row>
    <row r="648" spans="1:3" x14ac:dyDescent="0.25">
      <c r="A648" s="111"/>
      <c r="B648" s="112"/>
      <c r="C648" s="113"/>
    </row>
    <row r="649" spans="1:3" x14ac:dyDescent="0.25">
      <c r="A649" s="111"/>
      <c r="B649" s="112"/>
      <c r="C649" s="113"/>
    </row>
    <row r="650" spans="1:3" x14ac:dyDescent="0.25">
      <c r="A650" s="111"/>
      <c r="B650" s="112"/>
      <c r="C650" s="113"/>
    </row>
    <row r="651" spans="1:3" x14ac:dyDescent="0.25">
      <c r="A651" s="111"/>
      <c r="B651" s="112"/>
      <c r="C651" s="113"/>
    </row>
    <row r="652" spans="1:3" x14ac:dyDescent="0.25">
      <c r="A652" s="111"/>
      <c r="B652" s="112"/>
      <c r="C652" s="113"/>
    </row>
    <row r="653" spans="1:3" x14ac:dyDescent="0.25">
      <c r="A653" s="111"/>
      <c r="B653" s="112"/>
      <c r="C653" s="113"/>
    </row>
    <row r="654" spans="1:3" x14ac:dyDescent="0.25">
      <c r="A654" s="111"/>
      <c r="B654" s="112"/>
      <c r="C654" s="113"/>
    </row>
    <row r="655" spans="1:3" x14ac:dyDescent="0.25">
      <c r="A655" s="111"/>
      <c r="B655" s="112"/>
      <c r="C655" s="113"/>
    </row>
    <row r="656" spans="1:3" x14ac:dyDescent="0.25">
      <c r="A656" s="111"/>
      <c r="B656" s="112"/>
      <c r="C656" s="113"/>
    </row>
    <row r="657" spans="1:3" x14ac:dyDescent="0.25">
      <c r="A657" s="111"/>
      <c r="B657" s="112"/>
      <c r="C657" s="113"/>
    </row>
    <row r="658" spans="1:3" x14ac:dyDescent="0.25">
      <c r="A658" s="111"/>
      <c r="B658" s="112"/>
      <c r="C658" s="113"/>
    </row>
    <row r="659" spans="1:3" x14ac:dyDescent="0.25">
      <c r="A659" s="111"/>
      <c r="B659" s="112"/>
      <c r="C659" s="113"/>
    </row>
    <row r="660" spans="1:3" x14ac:dyDescent="0.25">
      <c r="A660" s="111"/>
      <c r="B660" s="112"/>
      <c r="C660" s="113"/>
    </row>
    <row r="661" spans="1:3" x14ac:dyDescent="0.25">
      <c r="A661" s="111"/>
      <c r="B661" s="112"/>
      <c r="C661" s="113"/>
    </row>
    <row r="662" spans="1:3" x14ac:dyDescent="0.25">
      <c r="A662" s="111"/>
      <c r="B662" s="112"/>
      <c r="C662" s="113"/>
    </row>
    <row r="663" spans="1:3" x14ac:dyDescent="0.25">
      <c r="A663" s="111"/>
      <c r="B663" s="112"/>
      <c r="C663" s="113"/>
    </row>
    <row r="664" spans="1:3" x14ac:dyDescent="0.25">
      <c r="A664" s="111"/>
      <c r="B664" s="112"/>
      <c r="C664" s="113"/>
    </row>
    <row r="665" spans="1:3" x14ac:dyDescent="0.25">
      <c r="A665" s="111"/>
      <c r="B665" s="112"/>
      <c r="C665" s="113"/>
    </row>
    <row r="666" spans="1:3" x14ac:dyDescent="0.25">
      <c r="A666" s="111"/>
      <c r="B666" s="112"/>
      <c r="C666" s="113"/>
    </row>
    <row r="667" spans="1:3" x14ac:dyDescent="0.25">
      <c r="A667" s="111"/>
      <c r="B667" s="112"/>
      <c r="C667" s="113"/>
    </row>
    <row r="668" spans="1:3" x14ac:dyDescent="0.25">
      <c r="A668" s="111"/>
      <c r="B668" s="112"/>
      <c r="C668" s="113"/>
    </row>
    <row r="669" spans="1:3" x14ac:dyDescent="0.25">
      <c r="A669" s="111"/>
      <c r="B669" s="112"/>
      <c r="C669" s="113"/>
    </row>
    <row r="670" spans="1:3" x14ac:dyDescent="0.25">
      <c r="A670" s="111"/>
      <c r="B670" s="112"/>
      <c r="C670" s="113"/>
    </row>
    <row r="671" spans="1:3" x14ac:dyDescent="0.25">
      <c r="A671" s="111"/>
      <c r="B671" s="112"/>
      <c r="C671" s="113"/>
    </row>
    <row r="672" spans="1:3" x14ac:dyDescent="0.25">
      <c r="A672" s="111"/>
      <c r="B672" s="112"/>
      <c r="C672" s="113"/>
    </row>
    <row r="673" spans="1:3" x14ac:dyDescent="0.25">
      <c r="A673" s="111"/>
      <c r="B673" s="112"/>
      <c r="C673" s="113"/>
    </row>
    <row r="674" spans="1:3" x14ac:dyDescent="0.25">
      <c r="A674" s="111"/>
      <c r="B674" s="112"/>
      <c r="C674" s="113"/>
    </row>
    <row r="675" spans="1:3" x14ac:dyDescent="0.25">
      <c r="A675" s="111"/>
      <c r="B675" s="112"/>
      <c r="C675" s="113"/>
    </row>
    <row r="676" spans="1:3" x14ac:dyDescent="0.25">
      <c r="A676" s="111"/>
      <c r="B676" s="112"/>
      <c r="C676" s="113"/>
    </row>
    <row r="677" spans="1:3" x14ac:dyDescent="0.25">
      <c r="A677" s="111"/>
      <c r="B677" s="112"/>
      <c r="C677" s="113"/>
    </row>
    <row r="678" spans="1:3" x14ac:dyDescent="0.25">
      <c r="A678" s="111"/>
      <c r="B678" s="112"/>
      <c r="C678" s="113"/>
    </row>
    <row r="679" spans="1:3" x14ac:dyDescent="0.25">
      <c r="A679" s="111"/>
      <c r="B679" s="112"/>
      <c r="C679" s="113"/>
    </row>
    <row r="680" spans="1:3" x14ac:dyDescent="0.25">
      <c r="A680" s="111"/>
      <c r="B680" s="112"/>
      <c r="C680" s="113"/>
    </row>
    <row r="681" spans="1:3" x14ac:dyDescent="0.25">
      <c r="A681" s="111"/>
      <c r="B681" s="112"/>
      <c r="C681" s="113"/>
    </row>
    <row r="682" spans="1:3" x14ac:dyDescent="0.25">
      <c r="A682" s="111"/>
      <c r="B682" s="112"/>
      <c r="C682" s="113"/>
    </row>
    <row r="683" spans="1:3" x14ac:dyDescent="0.25">
      <c r="A683" s="111"/>
      <c r="B683" s="112"/>
      <c r="C683" s="113"/>
    </row>
    <row r="684" spans="1:3" x14ac:dyDescent="0.25">
      <c r="A684" s="111"/>
      <c r="B684" s="112"/>
      <c r="C684" s="113"/>
    </row>
    <row r="685" spans="1:3" x14ac:dyDescent="0.25">
      <c r="A685" s="111"/>
      <c r="B685" s="112"/>
      <c r="C685" s="113"/>
    </row>
    <row r="686" spans="1:3" x14ac:dyDescent="0.25">
      <c r="A686" s="111"/>
      <c r="B686" s="112"/>
      <c r="C686" s="113"/>
    </row>
    <row r="687" spans="1:3" x14ac:dyDescent="0.25">
      <c r="A687" s="111"/>
      <c r="B687" s="112"/>
      <c r="C687" s="113"/>
    </row>
    <row r="688" spans="1:3" x14ac:dyDescent="0.25">
      <c r="A688" s="111"/>
      <c r="B688" s="112"/>
      <c r="C688" s="113"/>
    </row>
    <row r="689" spans="1:3" x14ac:dyDescent="0.25">
      <c r="A689" s="111"/>
      <c r="B689" s="112"/>
      <c r="C689" s="113"/>
    </row>
    <row r="690" spans="1:3" x14ac:dyDescent="0.25">
      <c r="A690" s="111"/>
      <c r="B690" s="112"/>
      <c r="C690" s="113"/>
    </row>
    <row r="691" spans="1:3" x14ac:dyDescent="0.25">
      <c r="A691" s="111"/>
      <c r="B691" s="112"/>
      <c r="C691" s="113"/>
    </row>
    <row r="692" spans="1:3" x14ac:dyDescent="0.25">
      <c r="A692" s="111"/>
      <c r="B692" s="112"/>
      <c r="C692" s="113"/>
    </row>
    <row r="693" spans="1:3" x14ac:dyDescent="0.25">
      <c r="A693" s="111"/>
      <c r="B693" s="112"/>
      <c r="C693" s="113"/>
    </row>
    <row r="694" spans="1:3" x14ac:dyDescent="0.25">
      <c r="A694" s="111"/>
      <c r="B694" s="112"/>
      <c r="C694" s="113"/>
    </row>
    <row r="695" spans="1:3" x14ac:dyDescent="0.25">
      <c r="A695" s="111"/>
      <c r="B695" s="112"/>
      <c r="C695" s="113"/>
    </row>
    <row r="696" spans="1:3" x14ac:dyDescent="0.25">
      <c r="A696" s="111"/>
      <c r="B696" s="112"/>
      <c r="C696" s="113"/>
    </row>
    <row r="697" spans="1:3" x14ac:dyDescent="0.25">
      <c r="A697" s="111"/>
      <c r="B697" s="112"/>
      <c r="C697" s="113"/>
    </row>
    <row r="698" spans="1:3" x14ac:dyDescent="0.25">
      <c r="A698" s="111"/>
      <c r="B698" s="112"/>
      <c r="C698" s="113"/>
    </row>
    <row r="699" spans="1:3" x14ac:dyDescent="0.25">
      <c r="A699" s="111"/>
      <c r="B699" s="112"/>
      <c r="C699" s="113"/>
    </row>
    <row r="700" spans="1:3" x14ac:dyDescent="0.25">
      <c r="A700" s="111"/>
      <c r="B700" s="112"/>
      <c r="C700" s="113"/>
    </row>
    <row r="701" spans="1:3" x14ac:dyDescent="0.25">
      <c r="A701" s="111"/>
      <c r="B701" s="112"/>
      <c r="C701" s="113"/>
    </row>
    <row r="702" spans="1:3" x14ac:dyDescent="0.25">
      <c r="A702" s="111"/>
      <c r="B702" s="112"/>
      <c r="C702" s="113"/>
    </row>
    <row r="703" spans="1:3" x14ac:dyDescent="0.25">
      <c r="A703" s="111"/>
      <c r="B703" s="112"/>
      <c r="C703" s="113"/>
    </row>
    <row r="704" spans="1:3" x14ac:dyDescent="0.25">
      <c r="A704" s="111"/>
      <c r="B704" s="112"/>
      <c r="C704" s="113"/>
    </row>
    <row r="705" spans="1:3" x14ac:dyDescent="0.25">
      <c r="A705" s="111"/>
      <c r="B705" s="112"/>
      <c r="C705" s="113"/>
    </row>
    <row r="706" spans="1:3" x14ac:dyDescent="0.25">
      <c r="A706" s="111"/>
      <c r="B706" s="112"/>
      <c r="C706" s="113"/>
    </row>
    <row r="707" spans="1:3" x14ac:dyDescent="0.25">
      <c r="A707" s="111"/>
      <c r="B707" s="112"/>
      <c r="C707" s="113"/>
    </row>
    <row r="708" spans="1:3" x14ac:dyDescent="0.25">
      <c r="A708" s="111"/>
      <c r="B708" s="112"/>
      <c r="C708" s="113"/>
    </row>
    <row r="709" spans="1:3" x14ac:dyDescent="0.25">
      <c r="A709" s="111"/>
      <c r="B709" s="112"/>
      <c r="C709" s="113"/>
    </row>
    <row r="710" spans="1:3" x14ac:dyDescent="0.25">
      <c r="A710" s="111"/>
      <c r="B710" s="112"/>
      <c r="C710" s="113"/>
    </row>
    <row r="711" spans="1:3" x14ac:dyDescent="0.25">
      <c r="A711" s="111"/>
      <c r="B711" s="112"/>
      <c r="C711" s="113"/>
    </row>
    <row r="712" spans="1:3" x14ac:dyDescent="0.25">
      <c r="A712" s="111"/>
      <c r="B712" s="112"/>
      <c r="C712" s="113"/>
    </row>
    <row r="713" spans="1:3" x14ac:dyDescent="0.25">
      <c r="A713" s="111"/>
      <c r="B713" s="112"/>
      <c r="C713" s="113"/>
    </row>
    <row r="714" spans="1:3" x14ac:dyDescent="0.25">
      <c r="A714" s="111"/>
      <c r="B714" s="112"/>
      <c r="C714" s="113"/>
    </row>
    <row r="715" spans="1:3" x14ac:dyDescent="0.25">
      <c r="A715" s="111"/>
      <c r="B715" s="112"/>
      <c r="C715" s="113"/>
    </row>
    <row r="716" spans="1:3" x14ac:dyDescent="0.25">
      <c r="A716" s="111"/>
      <c r="B716" s="112"/>
      <c r="C716" s="113"/>
    </row>
    <row r="717" spans="1:3" x14ac:dyDescent="0.25">
      <c r="A717" s="111"/>
      <c r="B717" s="112"/>
      <c r="C717" s="113"/>
    </row>
    <row r="718" spans="1:3" x14ac:dyDescent="0.25">
      <c r="A718" s="111"/>
      <c r="B718" s="112"/>
      <c r="C718" s="113"/>
    </row>
    <row r="719" spans="1:3" x14ac:dyDescent="0.25">
      <c r="A719" s="111"/>
      <c r="B719" s="112"/>
      <c r="C719" s="113"/>
    </row>
    <row r="720" spans="1:3" x14ac:dyDescent="0.25">
      <c r="A720" s="111"/>
      <c r="B720" s="112"/>
      <c r="C720" s="113"/>
    </row>
    <row r="721" spans="1:3" x14ac:dyDescent="0.25">
      <c r="A721" s="111"/>
      <c r="B721" s="112"/>
      <c r="C721" s="113"/>
    </row>
    <row r="722" spans="1:3" x14ac:dyDescent="0.25">
      <c r="A722" s="111"/>
      <c r="B722" s="112"/>
      <c r="C722" s="113"/>
    </row>
    <row r="723" spans="1:3" x14ac:dyDescent="0.25">
      <c r="A723" s="111"/>
      <c r="B723" s="112"/>
      <c r="C723" s="113"/>
    </row>
    <row r="724" spans="1:3" x14ac:dyDescent="0.25">
      <c r="A724" s="111"/>
      <c r="B724" s="112"/>
      <c r="C724" s="113"/>
    </row>
    <row r="725" spans="1:3" x14ac:dyDescent="0.25">
      <c r="A725" s="111"/>
      <c r="B725" s="112"/>
      <c r="C725" s="113"/>
    </row>
    <row r="726" spans="1:3" x14ac:dyDescent="0.25">
      <c r="A726" s="111"/>
      <c r="B726" s="112"/>
      <c r="C726" s="113"/>
    </row>
    <row r="727" spans="1:3" x14ac:dyDescent="0.25">
      <c r="A727" s="111"/>
      <c r="B727" s="112"/>
      <c r="C727" s="113"/>
    </row>
    <row r="728" spans="1:3" x14ac:dyDescent="0.25">
      <c r="A728" s="111"/>
      <c r="B728" s="112"/>
      <c r="C728" s="113"/>
    </row>
    <row r="729" spans="1:3" x14ac:dyDescent="0.25">
      <c r="A729" s="111"/>
      <c r="B729" s="112"/>
      <c r="C729" s="113"/>
    </row>
    <row r="730" spans="1:3" x14ac:dyDescent="0.25">
      <c r="A730" s="111"/>
      <c r="B730" s="112"/>
      <c r="C730" s="113"/>
    </row>
    <row r="731" spans="1:3" x14ac:dyDescent="0.25">
      <c r="A731" s="111"/>
      <c r="B731" s="112"/>
      <c r="C731" s="113"/>
    </row>
    <row r="732" spans="1:3" x14ac:dyDescent="0.25">
      <c r="A732" s="111"/>
      <c r="B732" s="112"/>
      <c r="C732" s="113"/>
    </row>
    <row r="733" spans="1:3" x14ac:dyDescent="0.25">
      <c r="A733" s="111"/>
      <c r="B733" s="112"/>
      <c r="C733" s="113"/>
    </row>
    <row r="734" spans="1:3" x14ac:dyDescent="0.25">
      <c r="A734" s="111"/>
      <c r="B734" s="112"/>
      <c r="C734" s="113"/>
    </row>
    <row r="735" spans="1:3" x14ac:dyDescent="0.25">
      <c r="A735" s="111"/>
      <c r="B735" s="112"/>
      <c r="C735" s="113"/>
    </row>
    <row r="736" spans="1:3" x14ac:dyDescent="0.25">
      <c r="A736" s="111"/>
      <c r="B736" s="112"/>
      <c r="C736" s="113"/>
    </row>
    <row r="737" spans="1:3" x14ac:dyDescent="0.25">
      <c r="A737" s="111"/>
      <c r="B737" s="112"/>
      <c r="C737" s="113"/>
    </row>
    <row r="738" spans="1:3" x14ac:dyDescent="0.25">
      <c r="A738" s="111"/>
      <c r="B738" s="112"/>
      <c r="C738" s="113"/>
    </row>
    <row r="739" spans="1:3" x14ac:dyDescent="0.25">
      <c r="A739" s="111"/>
      <c r="B739" s="112"/>
      <c r="C739" s="113"/>
    </row>
    <row r="740" spans="1:3" x14ac:dyDescent="0.25">
      <c r="A740" s="111"/>
      <c r="B740" s="112"/>
      <c r="C740" s="113"/>
    </row>
    <row r="741" spans="1:3" x14ac:dyDescent="0.25">
      <c r="A741" s="111"/>
      <c r="B741" s="112"/>
      <c r="C741" s="113"/>
    </row>
    <row r="742" spans="1:3" x14ac:dyDescent="0.25">
      <c r="A742" s="111"/>
      <c r="B742" s="112"/>
      <c r="C742" s="113"/>
    </row>
    <row r="743" spans="1:3" x14ac:dyDescent="0.25">
      <c r="A743" s="111"/>
      <c r="B743" s="112"/>
      <c r="C743" s="113"/>
    </row>
    <row r="744" spans="1:3" x14ac:dyDescent="0.25">
      <c r="A744" s="111"/>
      <c r="B744" s="112"/>
      <c r="C744" s="113"/>
    </row>
    <row r="745" spans="1:3" x14ac:dyDescent="0.25">
      <c r="A745" s="111"/>
      <c r="B745" s="112"/>
      <c r="C745" s="113"/>
    </row>
    <row r="746" spans="1:3" x14ac:dyDescent="0.25">
      <c r="A746" s="111"/>
      <c r="B746" s="112"/>
      <c r="C746" s="113"/>
    </row>
    <row r="747" spans="1:3" x14ac:dyDescent="0.25">
      <c r="A747" s="111"/>
      <c r="B747" s="112"/>
      <c r="C747" s="113"/>
    </row>
    <row r="748" spans="1:3" x14ac:dyDescent="0.25">
      <c r="A748" s="111"/>
      <c r="B748" s="112"/>
      <c r="C748" s="113"/>
    </row>
    <row r="749" spans="1:3" x14ac:dyDescent="0.25">
      <c r="A749" s="111"/>
      <c r="B749" s="112"/>
      <c r="C749" s="113"/>
    </row>
    <row r="750" spans="1:3" x14ac:dyDescent="0.25">
      <c r="A750" s="111"/>
      <c r="B750" s="112"/>
      <c r="C750" s="113"/>
    </row>
    <row r="751" spans="1:3" x14ac:dyDescent="0.25">
      <c r="A751" s="111"/>
      <c r="B751" s="112"/>
      <c r="C751" s="113"/>
    </row>
    <row r="752" spans="1:3" x14ac:dyDescent="0.25">
      <c r="A752" s="111"/>
      <c r="B752" s="112"/>
      <c r="C752" s="113"/>
    </row>
    <row r="753" spans="1:3" x14ac:dyDescent="0.25">
      <c r="A753" s="111"/>
      <c r="B753" s="112"/>
      <c r="C753" s="113"/>
    </row>
    <row r="754" spans="1:3" x14ac:dyDescent="0.25">
      <c r="A754" s="111"/>
      <c r="B754" s="112"/>
      <c r="C754" s="113"/>
    </row>
    <row r="755" spans="1:3" x14ac:dyDescent="0.25">
      <c r="A755" s="111"/>
      <c r="B755" s="112"/>
      <c r="C755" s="113"/>
    </row>
    <row r="756" spans="1:3" x14ac:dyDescent="0.25">
      <c r="A756" s="111"/>
      <c r="B756" s="112"/>
      <c r="C756" s="113"/>
    </row>
    <row r="757" spans="1:3" x14ac:dyDescent="0.25">
      <c r="A757" s="111"/>
      <c r="B757" s="112"/>
      <c r="C757" s="113"/>
    </row>
    <row r="758" spans="1:3" x14ac:dyDescent="0.25">
      <c r="A758" s="111"/>
      <c r="B758" s="112"/>
      <c r="C758" s="113"/>
    </row>
    <row r="759" spans="1:3" x14ac:dyDescent="0.25">
      <c r="A759" s="111"/>
      <c r="B759" s="112"/>
      <c r="C759" s="113"/>
    </row>
    <row r="760" spans="1:3" x14ac:dyDescent="0.25">
      <c r="A760" s="111"/>
      <c r="B760" s="112"/>
      <c r="C760" s="113"/>
    </row>
    <row r="761" spans="1:3" x14ac:dyDescent="0.25">
      <c r="A761" s="111"/>
      <c r="B761" s="112"/>
      <c r="C761" s="113"/>
    </row>
    <row r="762" spans="1:3" x14ac:dyDescent="0.25">
      <c r="A762" s="111"/>
      <c r="B762" s="112"/>
      <c r="C762" s="113"/>
    </row>
    <row r="763" spans="1:3" x14ac:dyDescent="0.25">
      <c r="A763" s="111"/>
      <c r="B763" s="112"/>
      <c r="C763" s="113"/>
    </row>
    <row r="764" spans="1:3" x14ac:dyDescent="0.25">
      <c r="A764" s="111"/>
      <c r="B764" s="112"/>
      <c r="C764" s="113"/>
    </row>
    <row r="765" spans="1:3" x14ac:dyDescent="0.25">
      <c r="A765" s="111"/>
      <c r="B765" s="112"/>
      <c r="C765" s="113"/>
    </row>
    <row r="766" spans="1:3" x14ac:dyDescent="0.25">
      <c r="A766" s="111"/>
      <c r="B766" s="112"/>
      <c r="C766" s="113"/>
    </row>
    <row r="767" spans="1:3" x14ac:dyDescent="0.25">
      <c r="A767" s="111"/>
      <c r="B767" s="112"/>
      <c r="C767" s="113"/>
    </row>
    <row r="768" spans="1:3" x14ac:dyDescent="0.25">
      <c r="A768" s="111"/>
      <c r="B768" s="112"/>
      <c r="C768" s="113"/>
    </row>
    <row r="769" spans="1:3" x14ac:dyDescent="0.25">
      <c r="A769" s="111"/>
      <c r="B769" s="112"/>
      <c r="C769" s="113"/>
    </row>
    <row r="770" spans="1:3" x14ac:dyDescent="0.25">
      <c r="A770" s="111"/>
      <c r="B770" s="112"/>
      <c r="C770" s="113"/>
    </row>
    <row r="771" spans="1:3" x14ac:dyDescent="0.25">
      <c r="A771" s="111"/>
      <c r="B771" s="112"/>
      <c r="C771" s="113"/>
    </row>
    <row r="772" spans="1:3" x14ac:dyDescent="0.25">
      <c r="A772" s="111"/>
      <c r="B772" s="112"/>
      <c r="C772" s="113"/>
    </row>
    <row r="773" spans="1:3" x14ac:dyDescent="0.25">
      <c r="A773" s="111"/>
      <c r="B773" s="112"/>
      <c r="C773" s="113"/>
    </row>
    <row r="774" spans="1:3" x14ac:dyDescent="0.25">
      <c r="A774" s="111"/>
      <c r="B774" s="112"/>
      <c r="C774" s="113"/>
    </row>
    <row r="775" spans="1:3" x14ac:dyDescent="0.25">
      <c r="A775" s="111"/>
      <c r="B775" s="112"/>
      <c r="C775" s="113"/>
    </row>
    <row r="776" spans="1:3" x14ac:dyDescent="0.25">
      <c r="A776" s="111"/>
      <c r="B776" s="112"/>
      <c r="C776" s="113"/>
    </row>
    <row r="777" spans="1:3" x14ac:dyDescent="0.25">
      <c r="A777" s="111"/>
      <c r="B777" s="112"/>
      <c r="C777" s="113"/>
    </row>
    <row r="778" spans="1:3" x14ac:dyDescent="0.25">
      <c r="A778" s="111"/>
      <c r="B778" s="112"/>
      <c r="C778" s="113"/>
    </row>
    <row r="779" spans="1:3" x14ac:dyDescent="0.25">
      <c r="A779" s="111"/>
      <c r="B779" s="112"/>
      <c r="C779" s="113"/>
    </row>
    <row r="780" spans="1:3" x14ac:dyDescent="0.25">
      <c r="A780" s="111"/>
      <c r="B780" s="112"/>
      <c r="C780" s="113"/>
    </row>
    <row r="781" spans="1:3" x14ac:dyDescent="0.25">
      <c r="A781" s="111"/>
      <c r="B781" s="112"/>
      <c r="C781" s="113"/>
    </row>
    <row r="782" spans="1:3" x14ac:dyDescent="0.25">
      <c r="A782" s="111"/>
      <c r="B782" s="112"/>
      <c r="C782" s="113"/>
    </row>
    <row r="783" spans="1:3" x14ac:dyDescent="0.25">
      <c r="A783" s="111"/>
      <c r="B783" s="112"/>
      <c r="C783" s="113"/>
    </row>
    <row r="784" spans="1:3" x14ac:dyDescent="0.25">
      <c r="A784" s="111"/>
      <c r="B784" s="112"/>
      <c r="C784" s="113"/>
    </row>
    <row r="785" spans="1:3" x14ac:dyDescent="0.25">
      <c r="A785" s="111"/>
      <c r="B785" s="112"/>
      <c r="C785" s="113"/>
    </row>
    <row r="786" spans="1:3" x14ac:dyDescent="0.25">
      <c r="A786" s="111"/>
      <c r="B786" s="112"/>
      <c r="C786" s="113"/>
    </row>
    <row r="787" spans="1:3" x14ac:dyDescent="0.25">
      <c r="A787" s="111"/>
      <c r="B787" s="112"/>
      <c r="C787" s="113"/>
    </row>
    <row r="788" spans="1:3" x14ac:dyDescent="0.25">
      <c r="A788" s="111"/>
      <c r="B788" s="112"/>
      <c r="C788" s="113"/>
    </row>
    <row r="789" spans="1:3" x14ac:dyDescent="0.25">
      <c r="A789" s="111"/>
      <c r="B789" s="112"/>
      <c r="C789" s="113"/>
    </row>
    <row r="790" spans="1:3" x14ac:dyDescent="0.25">
      <c r="A790" s="111"/>
      <c r="B790" s="112"/>
      <c r="C790" s="113"/>
    </row>
    <row r="791" spans="1:3" x14ac:dyDescent="0.25">
      <c r="A791" s="111"/>
      <c r="B791" s="112"/>
      <c r="C791" s="113"/>
    </row>
    <row r="792" spans="1:3" x14ac:dyDescent="0.25">
      <c r="A792" s="111"/>
      <c r="B792" s="112"/>
      <c r="C792" s="113"/>
    </row>
    <row r="793" spans="1:3" x14ac:dyDescent="0.25">
      <c r="A793" s="111"/>
      <c r="B793" s="112"/>
      <c r="C793" s="113"/>
    </row>
    <row r="794" spans="1:3" x14ac:dyDescent="0.25">
      <c r="A794" s="111"/>
      <c r="B794" s="112"/>
      <c r="C794" s="113"/>
    </row>
    <row r="795" spans="1:3" x14ac:dyDescent="0.25">
      <c r="A795" s="111"/>
      <c r="B795" s="112"/>
      <c r="C795" s="113"/>
    </row>
    <row r="796" spans="1:3" x14ac:dyDescent="0.25">
      <c r="A796" s="111"/>
      <c r="B796" s="112"/>
      <c r="C796" s="113"/>
    </row>
    <row r="797" spans="1:3" x14ac:dyDescent="0.25">
      <c r="A797" s="111"/>
      <c r="B797" s="112"/>
      <c r="C797" s="113"/>
    </row>
    <row r="798" spans="1:3" x14ac:dyDescent="0.25">
      <c r="A798" s="111"/>
      <c r="B798" s="112"/>
      <c r="C798" s="113"/>
    </row>
    <row r="799" spans="1:3" x14ac:dyDescent="0.25">
      <c r="A799" s="111"/>
      <c r="B799" s="112"/>
      <c r="C799" s="113"/>
    </row>
    <row r="800" spans="1:3" x14ac:dyDescent="0.25">
      <c r="A800" s="111"/>
      <c r="B800" s="112"/>
      <c r="C800" s="113"/>
    </row>
    <row r="801" spans="1:3" x14ac:dyDescent="0.25">
      <c r="A801" s="111"/>
      <c r="B801" s="112"/>
      <c r="C801" s="113"/>
    </row>
    <row r="802" spans="1:3" x14ac:dyDescent="0.25">
      <c r="A802" s="111"/>
      <c r="B802" s="112"/>
      <c r="C802" s="113"/>
    </row>
    <row r="803" spans="1:3" x14ac:dyDescent="0.25">
      <c r="A803" s="111"/>
      <c r="B803" s="112"/>
      <c r="C803" s="113"/>
    </row>
    <row r="804" spans="1:3" x14ac:dyDescent="0.25">
      <c r="A804" s="111"/>
      <c r="B804" s="112"/>
      <c r="C804" s="113"/>
    </row>
    <row r="805" spans="1:3" x14ac:dyDescent="0.25">
      <c r="A805" s="111"/>
      <c r="B805" s="112"/>
      <c r="C805" s="113"/>
    </row>
    <row r="806" spans="1:3" x14ac:dyDescent="0.25">
      <c r="A806" s="111"/>
      <c r="B806" s="112"/>
      <c r="C806" s="113"/>
    </row>
    <row r="807" spans="1:3" x14ac:dyDescent="0.25">
      <c r="A807" s="111"/>
      <c r="B807" s="112"/>
      <c r="C807" s="113"/>
    </row>
    <row r="808" spans="1:3" x14ac:dyDescent="0.25">
      <c r="A808" s="111"/>
      <c r="B808" s="112"/>
      <c r="C808" s="113"/>
    </row>
    <row r="809" spans="1:3" x14ac:dyDescent="0.25">
      <c r="A809" s="111"/>
      <c r="B809" s="112"/>
      <c r="C809" s="113"/>
    </row>
    <row r="810" spans="1:3" x14ac:dyDescent="0.25">
      <c r="A810" s="111"/>
      <c r="B810" s="112"/>
      <c r="C810" s="113"/>
    </row>
    <row r="811" spans="1:3" x14ac:dyDescent="0.25">
      <c r="A811" s="111"/>
      <c r="B811" s="112"/>
      <c r="C811" s="113"/>
    </row>
    <row r="812" spans="1:3" x14ac:dyDescent="0.25">
      <c r="A812" s="111"/>
      <c r="B812" s="112"/>
      <c r="C812" s="113"/>
    </row>
    <row r="813" spans="1:3" x14ac:dyDescent="0.25">
      <c r="A813" s="111"/>
      <c r="B813" s="112"/>
      <c r="C813" s="113"/>
    </row>
    <row r="814" spans="1:3" x14ac:dyDescent="0.25">
      <c r="A814" s="111"/>
      <c r="B814" s="112"/>
      <c r="C814" s="113"/>
    </row>
    <row r="815" spans="1:3" x14ac:dyDescent="0.25">
      <c r="A815" s="111"/>
      <c r="B815" s="112"/>
      <c r="C815" s="113"/>
    </row>
    <row r="816" spans="1:3" x14ac:dyDescent="0.25">
      <c r="A816" s="111"/>
      <c r="B816" s="112"/>
      <c r="C816" s="113"/>
    </row>
    <row r="817" spans="1:3" x14ac:dyDescent="0.25">
      <c r="A817" s="111"/>
      <c r="B817" s="112"/>
      <c r="C817" s="113"/>
    </row>
    <row r="818" spans="1:3" x14ac:dyDescent="0.25">
      <c r="A818" s="111"/>
      <c r="B818" s="112"/>
      <c r="C818" s="113"/>
    </row>
    <row r="819" spans="1:3" x14ac:dyDescent="0.25">
      <c r="A819" s="111"/>
      <c r="B819" s="112"/>
      <c r="C819" s="113"/>
    </row>
    <row r="820" spans="1:3" x14ac:dyDescent="0.25">
      <c r="A820" s="111"/>
      <c r="B820" s="112"/>
      <c r="C820" s="113"/>
    </row>
    <row r="821" spans="1:3" x14ac:dyDescent="0.25">
      <c r="A821" s="111"/>
      <c r="B821" s="112"/>
      <c r="C821" s="113"/>
    </row>
    <row r="822" spans="1:3" x14ac:dyDescent="0.25">
      <c r="A822" s="111"/>
      <c r="B822" s="112"/>
      <c r="C822" s="113"/>
    </row>
    <row r="823" spans="1:3" x14ac:dyDescent="0.25">
      <c r="A823" s="111"/>
      <c r="B823" s="112"/>
      <c r="C823" s="113"/>
    </row>
    <row r="824" spans="1:3" x14ac:dyDescent="0.25">
      <c r="A824" s="111"/>
      <c r="B824" s="112"/>
      <c r="C824" s="113"/>
    </row>
    <row r="825" spans="1:3" x14ac:dyDescent="0.25">
      <c r="A825" s="111"/>
      <c r="B825" s="112"/>
      <c r="C825" s="113"/>
    </row>
    <row r="826" spans="1:3" x14ac:dyDescent="0.25">
      <c r="A826" s="111"/>
      <c r="B826" s="112"/>
      <c r="C826" s="113"/>
    </row>
    <row r="827" spans="1:3" x14ac:dyDescent="0.25">
      <c r="A827" s="111"/>
      <c r="B827" s="112"/>
      <c r="C827" s="113"/>
    </row>
    <row r="828" spans="1:3" x14ac:dyDescent="0.25">
      <c r="A828" s="111"/>
      <c r="B828" s="112"/>
      <c r="C828" s="113"/>
    </row>
    <row r="829" spans="1:3" x14ac:dyDescent="0.25">
      <c r="A829" s="111"/>
      <c r="B829" s="112"/>
      <c r="C829" s="113"/>
    </row>
    <row r="830" spans="1:3" x14ac:dyDescent="0.25">
      <c r="A830" s="111"/>
      <c r="B830" s="112"/>
      <c r="C830" s="113"/>
    </row>
    <row r="831" spans="1:3" x14ac:dyDescent="0.25">
      <c r="A831" s="111"/>
      <c r="B831" s="112"/>
      <c r="C831" s="113"/>
    </row>
    <row r="832" spans="1:3" x14ac:dyDescent="0.25">
      <c r="A832" s="111"/>
      <c r="B832" s="112"/>
      <c r="C832" s="113"/>
    </row>
    <row r="833" spans="1:3" x14ac:dyDescent="0.25">
      <c r="A833" s="111"/>
      <c r="B833" s="112"/>
      <c r="C833" s="113"/>
    </row>
    <row r="834" spans="1:3" x14ac:dyDescent="0.25">
      <c r="A834" s="111"/>
      <c r="B834" s="112"/>
      <c r="C834" s="113"/>
    </row>
    <row r="835" spans="1:3" x14ac:dyDescent="0.25">
      <c r="A835" s="111"/>
      <c r="B835" s="112"/>
      <c r="C835" s="113"/>
    </row>
    <row r="836" spans="1:3" x14ac:dyDescent="0.25">
      <c r="A836" s="111"/>
      <c r="B836" s="112"/>
      <c r="C836" s="113"/>
    </row>
    <row r="837" spans="1:3" x14ac:dyDescent="0.25">
      <c r="A837" s="111"/>
      <c r="B837" s="112"/>
      <c r="C837" s="113"/>
    </row>
    <row r="838" spans="1:3" x14ac:dyDescent="0.25">
      <c r="A838" s="111"/>
      <c r="B838" s="112"/>
      <c r="C838" s="113"/>
    </row>
    <row r="839" spans="1:3" x14ac:dyDescent="0.25">
      <c r="A839" s="111"/>
      <c r="B839" s="112"/>
      <c r="C839" s="113"/>
    </row>
    <row r="840" spans="1:3" x14ac:dyDescent="0.25">
      <c r="A840" s="111"/>
      <c r="B840" s="112"/>
      <c r="C840" s="113"/>
    </row>
    <row r="841" spans="1:3" x14ac:dyDescent="0.25">
      <c r="A841" s="111"/>
      <c r="B841" s="112"/>
      <c r="C841" s="113"/>
    </row>
    <row r="842" spans="1:3" x14ac:dyDescent="0.25">
      <c r="A842" s="111"/>
      <c r="B842" s="112"/>
      <c r="C842" s="113"/>
    </row>
    <row r="843" spans="1:3" x14ac:dyDescent="0.25">
      <c r="A843" s="111"/>
      <c r="B843" s="112"/>
      <c r="C843" s="113"/>
    </row>
    <row r="844" spans="1:3" x14ac:dyDescent="0.25">
      <c r="A844" s="111"/>
      <c r="B844" s="112"/>
      <c r="C844" s="113"/>
    </row>
    <row r="845" spans="1:3" x14ac:dyDescent="0.25">
      <c r="A845" s="111"/>
      <c r="B845" s="112"/>
      <c r="C845" s="113"/>
    </row>
    <row r="846" spans="1:3" x14ac:dyDescent="0.25">
      <c r="A846" s="111"/>
      <c r="B846" s="112"/>
      <c r="C846" s="113"/>
    </row>
    <row r="847" spans="1:3" x14ac:dyDescent="0.25">
      <c r="A847" s="111"/>
      <c r="B847" s="112"/>
      <c r="C847" s="113"/>
    </row>
    <row r="848" spans="1:3" x14ac:dyDescent="0.25">
      <c r="A848" s="111"/>
      <c r="B848" s="112"/>
      <c r="C848" s="113"/>
    </row>
    <row r="849" spans="1:3" x14ac:dyDescent="0.25">
      <c r="A849" s="111"/>
      <c r="B849" s="112"/>
      <c r="C849" s="113"/>
    </row>
    <row r="850" spans="1:3" x14ac:dyDescent="0.25">
      <c r="A850" s="111"/>
      <c r="B850" s="112"/>
      <c r="C850" s="113"/>
    </row>
    <row r="851" spans="1:3" x14ac:dyDescent="0.25">
      <c r="A851" s="111"/>
      <c r="B851" s="112"/>
      <c r="C851" s="113"/>
    </row>
    <row r="852" spans="1:3" x14ac:dyDescent="0.25">
      <c r="A852" s="111"/>
      <c r="B852" s="112"/>
      <c r="C852" s="113"/>
    </row>
    <row r="853" spans="1:3" x14ac:dyDescent="0.25">
      <c r="A853" s="111"/>
      <c r="B853" s="112"/>
      <c r="C853" s="113"/>
    </row>
    <row r="854" spans="1:3" x14ac:dyDescent="0.25">
      <c r="A854" s="111"/>
      <c r="B854" s="112"/>
      <c r="C854" s="113"/>
    </row>
    <row r="855" spans="1:3" x14ac:dyDescent="0.25">
      <c r="A855" s="111"/>
      <c r="B855" s="112"/>
      <c r="C855" s="113"/>
    </row>
    <row r="856" spans="1:3" x14ac:dyDescent="0.25">
      <c r="A856" s="111"/>
      <c r="B856" s="112"/>
      <c r="C856" s="113"/>
    </row>
    <row r="857" spans="1:3" x14ac:dyDescent="0.25">
      <c r="A857" s="111"/>
      <c r="B857" s="112"/>
      <c r="C857" s="113"/>
    </row>
    <row r="858" spans="1:3" x14ac:dyDescent="0.25">
      <c r="A858" s="111"/>
      <c r="B858" s="112"/>
      <c r="C858" s="113"/>
    </row>
    <row r="859" spans="1:3" x14ac:dyDescent="0.25">
      <c r="A859" s="111"/>
      <c r="B859" s="112"/>
      <c r="C859" s="113"/>
    </row>
    <row r="860" spans="1:3" x14ac:dyDescent="0.25">
      <c r="A860" s="111"/>
      <c r="B860" s="112"/>
      <c r="C860" s="113"/>
    </row>
    <row r="861" spans="1:3" x14ac:dyDescent="0.25">
      <c r="A861" s="111"/>
      <c r="B861" s="112"/>
      <c r="C861" s="113"/>
    </row>
    <row r="862" spans="1:3" x14ac:dyDescent="0.25">
      <c r="A862" s="111"/>
      <c r="B862" s="112"/>
      <c r="C862" s="113"/>
    </row>
    <row r="863" spans="1:3" x14ac:dyDescent="0.25">
      <c r="A863" s="111"/>
      <c r="B863" s="112"/>
      <c r="C863" s="113"/>
    </row>
    <row r="864" spans="1:3" x14ac:dyDescent="0.25">
      <c r="A864" s="111"/>
      <c r="B864" s="112"/>
      <c r="C864" s="113"/>
    </row>
    <row r="865" spans="1:3" x14ac:dyDescent="0.25">
      <c r="A865" s="111"/>
      <c r="B865" s="112"/>
      <c r="C865" s="113"/>
    </row>
    <row r="866" spans="1:3" x14ac:dyDescent="0.25">
      <c r="A866" s="111"/>
      <c r="B866" s="112"/>
      <c r="C866" s="113"/>
    </row>
    <row r="867" spans="1:3" x14ac:dyDescent="0.25">
      <c r="A867" s="111"/>
      <c r="B867" s="112"/>
      <c r="C867" s="113"/>
    </row>
    <row r="868" spans="1:3" x14ac:dyDescent="0.25">
      <c r="A868" s="111"/>
      <c r="B868" s="112"/>
      <c r="C868" s="113"/>
    </row>
    <row r="869" spans="1:3" x14ac:dyDescent="0.25">
      <c r="A869" s="111"/>
      <c r="B869" s="112"/>
      <c r="C869" s="113"/>
    </row>
    <row r="870" spans="1:3" x14ac:dyDescent="0.25">
      <c r="A870" s="111"/>
      <c r="B870" s="112"/>
      <c r="C870" s="113"/>
    </row>
    <row r="871" spans="1:3" x14ac:dyDescent="0.25">
      <c r="A871" s="111"/>
      <c r="B871" s="112"/>
      <c r="C871" s="113"/>
    </row>
    <row r="872" spans="1:3" x14ac:dyDescent="0.25">
      <c r="A872" s="111"/>
      <c r="B872" s="112"/>
      <c r="C872" s="113"/>
    </row>
    <row r="873" spans="1:3" x14ac:dyDescent="0.25">
      <c r="A873" s="111"/>
      <c r="B873" s="112"/>
      <c r="C873" s="113"/>
    </row>
    <row r="874" spans="1:3" x14ac:dyDescent="0.25">
      <c r="A874" s="111"/>
      <c r="B874" s="112"/>
      <c r="C874" s="113"/>
    </row>
    <row r="875" spans="1:3" x14ac:dyDescent="0.25">
      <c r="A875" s="111"/>
      <c r="B875" s="112"/>
      <c r="C875" s="113"/>
    </row>
    <row r="876" spans="1:3" x14ac:dyDescent="0.25">
      <c r="A876" s="111"/>
      <c r="B876" s="112"/>
      <c r="C876" s="113"/>
    </row>
    <row r="877" spans="1:3" x14ac:dyDescent="0.25">
      <c r="A877" s="111"/>
      <c r="B877" s="112"/>
      <c r="C877" s="113"/>
    </row>
    <row r="878" spans="1:3" x14ac:dyDescent="0.25">
      <c r="A878" s="111"/>
      <c r="B878" s="112"/>
      <c r="C878" s="113"/>
    </row>
    <row r="879" spans="1:3" x14ac:dyDescent="0.25">
      <c r="A879" s="111"/>
      <c r="B879" s="112"/>
      <c r="C879" s="113"/>
    </row>
    <row r="880" spans="1:3" x14ac:dyDescent="0.25">
      <c r="A880" s="111"/>
      <c r="B880" s="112"/>
      <c r="C880" s="113"/>
    </row>
    <row r="881" spans="1:3" x14ac:dyDescent="0.25">
      <c r="A881" s="111"/>
      <c r="B881" s="112"/>
      <c r="C881" s="113"/>
    </row>
    <row r="882" spans="1:3" x14ac:dyDescent="0.25">
      <c r="A882" s="111"/>
      <c r="B882" s="112"/>
      <c r="C882" s="113"/>
    </row>
    <row r="883" spans="1:3" x14ac:dyDescent="0.25">
      <c r="A883" s="111"/>
      <c r="B883" s="112"/>
      <c r="C883" s="113"/>
    </row>
    <row r="884" spans="1:3" x14ac:dyDescent="0.25">
      <c r="A884" s="111"/>
      <c r="B884" s="112"/>
      <c r="C884" s="113"/>
    </row>
    <row r="885" spans="1:3" x14ac:dyDescent="0.25">
      <c r="A885" s="111"/>
      <c r="B885" s="112"/>
      <c r="C885" s="113"/>
    </row>
    <row r="886" spans="1:3" x14ac:dyDescent="0.25">
      <c r="A886" s="111"/>
      <c r="B886" s="112"/>
      <c r="C886" s="113"/>
    </row>
    <row r="887" spans="1:3" x14ac:dyDescent="0.25">
      <c r="A887" s="111"/>
      <c r="B887" s="112"/>
      <c r="C887" s="113"/>
    </row>
    <row r="888" spans="1:3" x14ac:dyDescent="0.25">
      <c r="A888" s="111"/>
      <c r="B888" s="112"/>
      <c r="C888" s="113"/>
    </row>
    <row r="889" spans="1:3" x14ac:dyDescent="0.25">
      <c r="A889" s="111"/>
      <c r="B889" s="112"/>
      <c r="C889" s="113"/>
    </row>
    <row r="890" spans="1:3" x14ac:dyDescent="0.25">
      <c r="A890" s="111"/>
      <c r="B890" s="112"/>
      <c r="C890" s="113"/>
    </row>
    <row r="891" spans="1:3" x14ac:dyDescent="0.25">
      <c r="A891" s="111"/>
      <c r="B891" s="112"/>
      <c r="C891" s="113"/>
    </row>
    <row r="892" spans="1:3" x14ac:dyDescent="0.25">
      <c r="A892" s="111"/>
      <c r="B892" s="112"/>
      <c r="C892" s="113"/>
    </row>
    <row r="893" spans="1:3" x14ac:dyDescent="0.25">
      <c r="A893" s="111"/>
      <c r="B893" s="112"/>
      <c r="C893" s="113"/>
    </row>
    <row r="894" spans="1:3" x14ac:dyDescent="0.25">
      <c r="A894" s="111"/>
      <c r="B894" s="112"/>
      <c r="C894" s="113"/>
    </row>
    <row r="895" spans="1:3" x14ac:dyDescent="0.25">
      <c r="A895" s="111"/>
      <c r="B895" s="112"/>
      <c r="C895" s="113"/>
    </row>
    <row r="896" spans="1:3" x14ac:dyDescent="0.25">
      <c r="A896" s="111"/>
      <c r="B896" s="112"/>
      <c r="C896" s="113"/>
    </row>
    <row r="897" spans="1:3" x14ac:dyDescent="0.25">
      <c r="A897" s="111"/>
      <c r="B897" s="112"/>
      <c r="C897" s="113"/>
    </row>
    <row r="898" spans="1:3" x14ac:dyDescent="0.25">
      <c r="A898" s="111"/>
      <c r="B898" s="112"/>
      <c r="C898" s="113"/>
    </row>
    <row r="899" spans="1:3" x14ac:dyDescent="0.25">
      <c r="A899" s="111"/>
      <c r="B899" s="112"/>
      <c r="C899" s="113"/>
    </row>
    <row r="900" spans="1:3" x14ac:dyDescent="0.25">
      <c r="A900" s="111"/>
      <c r="B900" s="112"/>
      <c r="C900" s="113"/>
    </row>
    <row r="901" spans="1:3" x14ac:dyDescent="0.25">
      <c r="A901" s="111"/>
      <c r="B901" s="112"/>
      <c r="C901" s="113"/>
    </row>
    <row r="902" spans="1:3" x14ac:dyDescent="0.25">
      <c r="A902" s="111"/>
      <c r="B902" s="112"/>
      <c r="C902" s="113"/>
    </row>
    <row r="903" spans="1:3" x14ac:dyDescent="0.25">
      <c r="A903" s="111"/>
      <c r="B903" s="112"/>
      <c r="C903" s="113"/>
    </row>
    <row r="904" spans="1:3" x14ac:dyDescent="0.25">
      <c r="A904" s="111"/>
      <c r="B904" s="112"/>
      <c r="C904" s="113"/>
    </row>
    <row r="905" spans="1:3" x14ac:dyDescent="0.25">
      <c r="A905" s="111"/>
      <c r="B905" s="112"/>
      <c r="C905" s="113"/>
    </row>
    <row r="906" spans="1:3" x14ac:dyDescent="0.25">
      <c r="A906" s="111"/>
      <c r="B906" s="112"/>
      <c r="C906" s="113"/>
    </row>
    <row r="907" spans="1:3" x14ac:dyDescent="0.25">
      <c r="A907" s="111"/>
      <c r="B907" s="112"/>
      <c r="C907" s="113"/>
    </row>
    <row r="908" spans="1:3" x14ac:dyDescent="0.25">
      <c r="A908" s="111"/>
      <c r="B908" s="112"/>
      <c r="C908" s="113"/>
    </row>
    <row r="909" spans="1:3" x14ac:dyDescent="0.25">
      <c r="A909" s="111"/>
      <c r="B909" s="112"/>
      <c r="C909" s="113"/>
    </row>
    <row r="910" spans="1:3" x14ac:dyDescent="0.25">
      <c r="A910" s="111"/>
      <c r="B910" s="112"/>
      <c r="C910" s="113"/>
    </row>
    <row r="911" spans="1:3" x14ac:dyDescent="0.25">
      <c r="A911" s="111"/>
      <c r="B911" s="112"/>
      <c r="C911" s="113"/>
    </row>
    <row r="912" spans="1:3" x14ac:dyDescent="0.25">
      <c r="A912" s="111"/>
      <c r="B912" s="112"/>
      <c r="C912" s="113"/>
    </row>
    <row r="913" spans="1:3" x14ac:dyDescent="0.25">
      <c r="A913" s="111"/>
      <c r="B913" s="112"/>
      <c r="C913" s="113"/>
    </row>
    <row r="914" spans="1:3" x14ac:dyDescent="0.25">
      <c r="A914" s="111"/>
      <c r="B914" s="112"/>
      <c r="C914" s="113"/>
    </row>
    <row r="915" spans="1:3" x14ac:dyDescent="0.25">
      <c r="A915" s="111"/>
      <c r="B915" s="112"/>
      <c r="C915" s="113"/>
    </row>
    <row r="916" spans="1:3" x14ac:dyDescent="0.25">
      <c r="A916" s="111"/>
      <c r="B916" s="112"/>
      <c r="C916" s="113"/>
    </row>
    <row r="917" spans="1:3" x14ac:dyDescent="0.25">
      <c r="A917" s="111"/>
      <c r="B917" s="112"/>
      <c r="C917" s="113"/>
    </row>
    <row r="918" spans="1:3" x14ac:dyDescent="0.25">
      <c r="A918" s="111"/>
      <c r="B918" s="112"/>
      <c r="C918" s="113"/>
    </row>
    <row r="919" spans="1:3" x14ac:dyDescent="0.25">
      <c r="A919" s="111"/>
      <c r="B919" s="112"/>
      <c r="C919" s="113"/>
    </row>
    <row r="920" spans="1:3" x14ac:dyDescent="0.25">
      <c r="A920" s="111"/>
      <c r="B920" s="112"/>
      <c r="C920" s="113"/>
    </row>
    <row r="921" spans="1:3" x14ac:dyDescent="0.25">
      <c r="A921" s="111"/>
      <c r="B921" s="112"/>
      <c r="C921" s="113"/>
    </row>
    <row r="922" spans="1:3" x14ac:dyDescent="0.25">
      <c r="A922" s="111"/>
      <c r="B922" s="112"/>
      <c r="C922" s="113"/>
    </row>
    <row r="923" spans="1:3" x14ac:dyDescent="0.25">
      <c r="A923" s="111"/>
      <c r="B923" s="112"/>
      <c r="C923" s="113"/>
    </row>
    <row r="924" spans="1:3" x14ac:dyDescent="0.25">
      <c r="A924" s="111"/>
      <c r="B924" s="112"/>
      <c r="C924" s="113"/>
    </row>
    <row r="925" spans="1:3" x14ac:dyDescent="0.25">
      <c r="A925" s="111"/>
      <c r="B925" s="112"/>
      <c r="C925" s="113"/>
    </row>
    <row r="926" spans="1:3" x14ac:dyDescent="0.25">
      <c r="A926" s="111"/>
      <c r="B926" s="112"/>
      <c r="C926" s="113"/>
    </row>
    <row r="927" spans="1:3" x14ac:dyDescent="0.25">
      <c r="A927" s="111"/>
      <c r="B927" s="112"/>
      <c r="C927" s="113"/>
    </row>
    <row r="928" spans="1:3" x14ac:dyDescent="0.25">
      <c r="A928" s="111"/>
      <c r="B928" s="112"/>
      <c r="C928" s="113"/>
    </row>
    <row r="929" spans="1:3" x14ac:dyDescent="0.25">
      <c r="A929" s="111"/>
      <c r="B929" s="112"/>
      <c r="C929" s="113"/>
    </row>
    <row r="930" spans="1:3" x14ac:dyDescent="0.25">
      <c r="A930" s="111"/>
      <c r="B930" s="112"/>
      <c r="C930" s="113"/>
    </row>
    <row r="931" spans="1:3" x14ac:dyDescent="0.25">
      <c r="A931" s="111"/>
      <c r="B931" s="112"/>
      <c r="C931" s="113"/>
    </row>
    <row r="932" spans="1:3" x14ac:dyDescent="0.25">
      <c r="A932" s="111"/>
      <c r="B932" s="112"/>
      <c r="C932" s="113"/>
    </row>
    <row r="933" spans="1:3" x14ac:dyDescent="0.25">
      <c r="A933" s="111"/>
      <c r="B933" s="112"/>
      <c r="C933" s="113"/>
    </row>
    <row r="934" spans="1:3" x14ac:dyDescent="0.25">
      <c r="A934" s="111"/>
      <c r="B934" s="112"/>
      <c r="C934" s="113"/>
    </row>
    <row r="935" spans="1:3" x14ac:dyDescent="0.25">
      <c r="A935" s="111"/>
      <c r="B935" s="112"/>
      <c r="C935" s="113"/>
    </row>
    <row r="936" spans="1:3" x14ac:dyDescent="0.25">
      <c r="A936" s="111"/>
      <c r="B936" s="112"/>
      <c r="C936" s="113"/>
    </row>
    <row r="937" spans="1:3" x14ac:dyDescent="0.25">
      <c r="A937" s="111"/>
      <c r="B937" s="112"/>
      <c r="C937" s="113"/>
    </row>
    <row r="938" spans="1:3" x14ac:dyDescent="0.25">
      <c r="A938" s="111"/>
      <c r="B938" s="112"/>
      <c r="C938" s="113"/>
    </row>
    <row r="939" spans="1:3" x14ac:dyDescent="0.25">
      <c r="A939" s="111"/>
      <c r="B939" s="112"/>
      <c r="C939" s="113"/>
    </row>
    <row r="940" spans="1:3" x14ac:dyDescent="0.25">
      <c r="A940" s="111"/>
      <c r="B940" s="112"/>
      <c r="C940" s="113"/>
    </row>
    <row r="941" spans="1:3" x14ac:dyDescent="0.25">
      <c r="A941" s="111"/>
      <c r="B941" s="112"/>
      <c r="C941" s="113"/>
    </row>
    <row r="942" spans="1:3" x14ac:dyDescent="0.25">
      <c r="A942" s="111"/>
      <c r="B942" s="112"/>
      <c r="C942" s="113"/>
    </row>
    <row r="943" spans="1:3" x14ac:dyDescent="0.25">
      <c r="A943" s="111"/>
      <c r="B943" s="112"/>
      <c r="C943" s="113"/>
    </row>
    <row r="944" spans="1:3" x14ac:dyDescent="0.25">
      <c r="A944" s="111"/>
      <c r="B944" s="112"/>
      <c r="C944" s="113"/>
    </row>
    <row r="945" spans="1:3" x14ac:dyDescent="0.25">
      <c r="A945" s="111"/>
      <c r="B945" s="112"/>
      <c r="C945" s="113"/>
    </row>
    <row r="946" spans="1:3" x14ac:dyDescent="0.25">
      <c r="A946" s="111"/>
      <c r="B946" s="112"/>
      <c r="C946" s="113"/>
    </row>
    <row r="947" spans="1:3" x14ac:dyDescent="0.25">
      <c r="A947" s="111"/>
      <c r="B947" s="112"/>
      <c r="C947" s="113"/>
    </row>
    <row r="948" spans="1:3" x14ac:dyDescent="0.25">
      <c r="A948" s="111"/>
      <c r="B948" s="112"/>
      <c r="C948" s="113"/>
    </row>
    <row r="949" spans="1:3" x14ac:dyDescent="0.25">
      <c r="A949" s="111"/>
      <c r="B949" s="112"/>
      <c r="C949" s="113"/>
    </row>
    <row r="950" spans="1:3" x14ac:dyDescent="0.25">
      <c r="A950" s="111"/>
      <c r="B950" s="112"/>
      <c r="C950" s="113"/>
    </row>
    <row r="951" spans="1:3" x14ac:dyDescent="0.25">
      <c r="A951" s="111"/>
      <c r="B951" s="112"/>
      <c r="C951" s="113"/>
    </row>
    <row r="952" spans="1:3" x14ac:dyDescent="0.25">
      <c r="A952" s="111"/>
      <c r="B952" s="112"/>
      <c r="C952" s="113"/>
    </row>
    <row r="953" spans="1:3" x14ac:dyDescent="0.25">
      <c r="A953" s="111"/>
      <c r="B953" s="112"/>
      <c r="C953" s="113"/>
    </row>
    <row r="954" spans="1:3" x14ac:dyDescent="0.25">
      <c r="A954" s="111"/>
      <c r="B954" s="112"/>
      <c r="C954" s="113"/>
    </row>
    <row r="955" spans="1:3" x14ac:dyDescent="0.25">
      <c r="A955" s="111"/>
      <c r="B955" s="112"/>
      <c r="C955" s="113"/>
    </row>
    <row r="956" spans="1:3" x14ac:dyDescent="0.25">
      <c r="A956" s="111"/>
      <c r="B956" s="112"/>
      <c r="C956" s="113"/>
    </row>
    <row r="957" spans="1:3" x14ac:dyDescent="0.25">
      <c r="A957" s="111"/>
      <c r="B957" s="112"/>
      <c r="C957" s="113"/>
    </row>
    <row r="958" spans="1:3" x14ac:dyDescent="0.25">
      <c r="A958" s="111"/>
      <c r="B958" s="112"/>
      <c r="C958" s="113"/>
    </row>
    <row r="959" spans="1:3" x14ac:dyDescent="0.25">
      <c r="A959" s="111"/>
      <c r="B959" s="112"/>
      <c r="C959" s="113"/>
    </row>
    <row r="960" spans="1:3" x14ac:dyDescent="0.25">
      <c r="A960" s="111"/>
      <c r="B960" s="112"/>
      <c r="C960" s="113"/>
    </row>
    <row r="961" spans="1:3" x14ac:dyDescent="0.25">
      <c r="A961" s="111"/>
      <c r="B961" s="112"/>
      <c r="C961" s="113"/>
    </row>
    <row r="962" spans="1:3" x14ac:dyDescent="0.25">
      <c r="A962" s="111"/>
      <c r="B962" s="112"/>
      <c r="C962" s="113"/>
    </row>
    <row r="963" spans="1:3" x14ac:dyDescent="0.25">
      <c r="A963" s="111"/>
      <c r="B963" s="112"/>
      <c r="C963" s="113"/>
    </row>
    <row r="964" spans="1:3" x14ac:dyDescent="0.25">
      <c r="A964" s="111"/>
      <c r="B964" s="112"/>
      <c r="C964" s="113"/>
    </row>
    <row r="965" spans="1:3" x14ac:dyDescent="0.25">
      <c r="A965" s="111"/>
      <c r="B965" s="112"/>
      <c r="C965" s="113"/>
    </row>
    <row r="966" spans="1:3" x14ac:dyDescent="0.25">
      <c r="A966" s="111"/>
      <c r="B966" s="112"/>
      <c r="C966" s="113"/>
    </row>
    <row r="967" spans="1:3" x14ac:dyDescent="0.25">
      <c r="A967" s="111"/>
      <c r="B967" s="112"/>
      <c r="C967" s="113"/>
    </row>
    <row r="968" spans="1:3" x14ac:dyDescent="0.25">
      <c r="A968" s="111"/>
      <c r="B968" s="112"/>
      <c r="C968" s="113"/>
    </row>
    <row r="969" spans="1:3" x14ac:dyDescent="0.25">
      <c r="A969" s="111"/>
      <c r="B969" s="112"/>
      <c r="C969" s="113"/>
    </row>
    <row r="970" spans="1:3" x14ac:dyDescent="0.25">
      <c r="A970" s="111"/>
      <c r="B970" s="112"/>
      <c r="C970" s="113"/>
    </row>
    <row r="971" spans="1:3" x14ac:dyDescent="0.25">
      <c r="A971" s="111"/>
      <c r="B971" s="112"/>
      <c r="C971" s="113"/>
    </row>
    <row r="972" spans="1:3" x14ac:dyDescent="0.25">
      <c r="A972" s="111"/>
      <c r="B972" s="112"/>
      <c r="C972" s="113"/>
    </row>
    <row r="973" spans="1:3" x14ac:dyDescent="0.25">
      <c r="A973" s="111"/>
      <c r="B973" s="112"/>
      <c r="C973" s="113"/>
    </row>
    <row r="974" spans="1:3" x14ac:dyDescent="0.25">
      <c r="A974" s="111"/>
      <c r="B974" s="112"/>
      <c r="C974" s="113"/>
    </row>
    <row r="975" spans="1:3" x14ac:dyDescent="0.25">
      <c r="A975" s="111"/>
      <c r="B975" s="112"/>
      <c r="C975" s="113"/>
    </row>
    <row r="976" spans="1:3" x14ac:dyDescent="0.25">
      <c r="A976" s="111"/>
      <c r="B976" s="112"/>
      <c r="C976" s="113"/>
    </row>
    <row r="977" spans="1:3" x14ac:dyDescent="0.25">
      <c r="A977" s="111"/>
      <c r="B977" s="112"/>
      <c r="C977" s="113"/>
    </row>
    <row r="978" spans="1:3" x14ac:dyDescent="0.25">
      <c r="A978" s="111"/>
      <c r="B978" s="112"/>
      <c r="C978" s="113"/>
    </row>
    <row r="979" spans="1:3" x14ac:dyDescent="0.25">
      <c r="A979" s="111"/>
      <c r="B979" s="112"/>
      <c r="C979" s="113"/>
    </row>
    <row r="980" spans="1:3" x14ac:dyDescent="0.25">
      <c r="A980" s="111"/>
      <c r="B980" s="112"/>
      <c r="C980" s="113"/>
    </row>
    <row r="981" spans="1:3" x14ac:dyDescent="0.25">
      <c r="A981" s="111"/>
      <c r="B981" s="112"/>
      <c r="C981" s="113"/>
    </row>
    <row r="982" spans="1:3" x14ac:dyDescent="0.25">
      <c r="A982" s="111"/>
      <c r="B982" s="112"/>
      <c r="C982" s="113"/>
    </row>
    <row r="983" spans="1:3" x14ac:dyDescent="0.25">
      <c r="A983" s="111"/>
      <c r="B983" s="112"/>
      <c r="C983" s="113"/>
    </row>
    <row r="984" spans="1:3" x14ac:dyDescent="0.25">
      <c r="A984" s="111"/>
      <c r="B984" s="112"/>
      <c r="C984" s="113"/>
    </row>
    <row r="985" spans="1:3" x14ac:dyDescent="0.25">
      <c r="A985" s="111"/>
      <c r="B985" s="112"/>
      <c r="C985" s="113"/>
    </row>
    <row r="986" spans="1:3" x14ac:dyDescent="0.25">
      <c r="A986" s="111"/>
      <c r="B986" s="112"/>
      <c r="C986" s="113"/>
    </row>
    <row r="987" spans="1:3" x14ac:dyDescent="0.25">
      <c r="A987" s="111"/>
      <c r="B987" s="112"/>
      <c r="C987" s="113"/>
    </row>
    <row r="988" spans="1:3" x14ac:dyDescent="0.25">
      <c r="A988" s="111"/>
      <c r="B988" s="112"/>
      <c r="C988" s="113"/>
    </row>
    <row r="989" spans="1:3" x14ac:dyDescent="0.25">
      <c r="A989" s="111"/>
      <c r="B989" s="112"/>
      <c r="C989" s="113"/>
    </row>
    <row r="990" spans="1:3" x14ac:dyDescent="0.25">
      <c r="A990" s="111"/>
      <c r="B990" s="112"/>
      <c r="C990" s="113"/>
    </row>
    <row r="991" spans="1:3" x14ac:dyDescent="0.25">
      <c r="A991" s="111"/>
      <c r="B991" s="112"/>
      <c r="C991" s="113"/>
    </row>
    <row r="992" spans="1:3" x14ac:dyDescent="0.25">
      <c r="A992" s="111"/>
      <c r="B992" s="112"/>
      <c r="C992" s="113"/>
    </row>
    <row r="993" spans="1:3" x14ac:dyDescent="0.25">
      <c r="A993" s="111"/>
      <c r="B993" s="112"/>
      <c r="C993" s="113"/>
    </row>
    <row r="994" spans="1:3" x14ac:dyDescent="0.25">
      <c r="A994" s="111"/>
      <c r="B994" s="112"/>
      <c r="C994" s="113"/>
    </row>
    <row r="995" spans="1:3" x14ac:dyDescent="0.25">
      <c r="A995" s="111"/>
      <c r="B995" s="112"/>
      <c r="C995" s="113"/>
    </row>
    <row r="996" spans="1:3" x14ac:dyDescent="0.25">
      <c r="A996" s="111"/>
      <c r="B996" s="112"/>
      <c r="C996" s="113"/>
    </row>
    <row r="997" spans="1:3" x14ac:dyDescent="0.25">
      <c r="A997" s="111"/>
      <c r="B997" s="112"/>
      <c r="C997" s="113"/>
    </row>
    <row r="998" spans="1:3" x14ac:dyDescent="0.25">
      <c r="A998" s="111"/>
      <c r="B998" s="112"/>
      <c r="C998" s="113"/>
    </row>
    <row r="999" spans="1:3" x14ac:dyDescent="0.25">
      <c r="A999" s="111"/>
      <c r="B999" s="112"/>
      <c r="C999" s="113"/>
    </row>
    <row r="1000" spans="1:3" x14ac:dyDescent="0.25">
      <c r="A1000" s="111"/>
      <c r="B1000" s="112"/>
      <c r="C1000" s="113"/>
    </row>
    <row r="1001" spans="1:3" x14ac:dyDescent="0.25">
      <c r="A1001" s="111"/>
      <c r="B1001" s="112"/>
      <c r="C1001" s="113"/>
    </row>
    <row r="1002" spans="1:3" x14ac:dyDescent="0.25">
      <c r="A1002" s="111"/>
      <c r="B1002" s="112"/>
      <c r="C1002" s="113"/>
    </row>
    <row r="1003" spans="1:3" x14ac:dyDescent="0.25">
      <c r="A1003" s="111"/>
      <c r="B1003" s="112"/>
      <c r="C1003" s="113"/>
    </row>
    <row r="1004" spans="1:3" x14ac:dyDescent="0.25">
      <c r="A1004" s="111"/>
      <c r="B1004" s="112"/>
      <c r="C1004" s="113"/>
    </row>
    <row r="1005" spans="1:3" x14ac:dyDescent="0.25">
      <c r="A1005" s="111"/>
      <c r="B1005" s="112"/>
      <c r="C1005" s="113"/>
    </row>
    <row r="1006" spans="1:3" x14ac:dyDescent="0.25">
      <c r="A1006" s="111"/>
      <c r="B1006" s="112"/>
      <c r="C1006" s="113"/>
    </row>
    <row r="1007" spans="1:3" x14ac:dyDescent="0.25">
      <c r="A1007" s="111"/>
      <c r="B1007" s="112"/>
      <c r="C1007" s="113"/>
    </row>
    <row r="1008" spans="1:3" x14ac:dyDescent="0.25">
      <c r="A1008" s="111"/>
      <c r="B1008" s="112"/>
      <c r="C1008" s="113"/>
    </row>
    <row r="1009" spans="1:3" x14ac:dyDescent="0.25">
      <c r="A1009" s="111"/>
      <c r="B1009" s="112"/>
      <c r="C1009" s="113"/>
    </row>
    <row r="1010" spans="1:3" x14ac:dyDescent="0.25">
      <c r="A1010" s="111"/>
      <c r="B1010" s="112"/>
      <c r="C1010" s="113"/>
    </row>
    <row r="1011" spans="1:3" x14ac:dyDescent="0.25">
      <c r="A1011" s="111"/>
      <c r="B1011" s="112"/>
      <c r="C1011" s="113"/>
    </row>
    <row r="1012" spans="1:3" x14ac:dyDescent="0.25">
      <c r="A1012" s="111"/>
      <c r="B1012" s="112"/>
      <c r="C1012" s="113"/>
    </row>
    <row r="1013" spans="1:3" x14ac:dyDescent="0.25">
      <c r="A1013" s="111"/>
      <c r="B1013" s="112"/>
      <c r="C1013" s="113"/>
    </row>
    <row r="1014" spans="1:3" x14ac:dyDescent="0.25">
      <c r="A1014" s="111"/>
      <c r="B1014" s="112"/>
      <c r="C1014" s="113"/>
    </row>
    <row r="1015" spans="1:3" x14ac:dyDescent="0.25">
      <c r="A1015" s="111"/>
      <c r="B1015" s="112"/>
      <c r="C1015" s="113"/>
    </row>
    <row r="1016" spans="1:3" x14ac:dyDescent="0.25">
      <c r="A1016" s="111"/>
      <c r="B1016" s="112"/>
      <c r="C1016" s="113"/>
    </row>
    <row r="1017" spans="1:3" x14ac:dyDescent="0.25">
      <c r="A1017" s="111"/>
      <c r="B1017" s="112"/>
      <c r="C1017" s="113"/>
    </row>
    <row r="1018" spans="1:3" x14ac:dyDescent="0.25">
      <c r="A1018" s="111"/>
      <c r="B1018" s="112"/>
      <c r="C1018" s="113"/>
    </row>
    <row r="1019" spans="1:3" x14ac:dyDescent="0.25">
      <c r="A1019" s="111"/>
      <c r="B1019" s="112"/>
      <c r="C1019" s="113"/>
    </row>
    <row r="1020" spans="1:3" x14ac:dyDescent="0.25">
      <c r="A1020" s="111"/>
      <c r="B1020" s="112"/>
      <c r="C1020" s="113"/>
    </row>
    <row r="1021" spans="1:3" x14ac:dyDescent="0.25">
      <c r="A1021" s="111"/>
      <c r="B1021" s="112"/>
      <c r="C1021" s="113"/>
    </row>
    <row r="1022" spans="1:3" x14ac:dyDescent="0.25">
      <c r="A1022" s="111"/>
      <c r="B1022" s="112"/>
      <c r="C1022" s="113"/>
    </row>
    <row r="1023" spans="1:3" x14ac:dyDescent="0.25">
      <c r="A1023" s="111"/>
      <c r="B1023" s="112"/>
      <c r="C1023" s="113"/>
    </row>
    <row r="1024" spans="1:3" x14ac:dyDescent="0.25">
      <c r="A1024" s="111"/>
      <c r="B1024" s="112"/>
      <c r="C1024" s="113"/>
    </row>
    <row r="1025" spans="1:3" x14ac:dyDescent="0.25">
      <c r="A1025" s="111"/>
      <c r="B1025" s="112"/>
      <c r="C1025" s="113"/>
    </row>
    <row r="1026" spans="1:3" x14ac:dyDescent="0.25">
      <c r="A1026" s="111"/>
      <c r="B1026" s="112"/>
      <c r="C1026" s="113"/>
    </row>
    <row r="1027" spans="1:3" x14ac:dyDescent="0.25">
      <c r="A1027" s="111"/>
      <c r="B1027" s="112"/>
      <c r="C1027" s="113"/>
    </row>
    <row r="1028" spans="1:3" x14ac:dyDescent="0.25">
      <c r="A1028" s="111"/>
      <c r="B1028" s="112"/>
      <c r="C1028" s="113"/>
    </row>
    <row r="1029" spans="1:3" x14ac:dyDescent="0.25">
      <c r="A1029" s="111"/>
      <c r="B1029" s="112"/>
      <c r="C1029" s="113"/>
    </row>
    <row r="1030" spans="1:3" x14ac:dyDescent="0.25">
      <c r="A1030" s="111"/>
      <c r="B1030" s="112"/>
      <c r="C1030" s="113"/>
    </row>
    <row r="1031" spans="1:3" x14ac:dyDescent="0.25">
      <c r="A1031" s="111"/>
      <c r="B1031" s="112"/>
      <c r="C1031" s="113"/>
    </row>
    <row r="1032" spans="1:3" x14ac:dyDescent="0.25">
      <c r="A1032" s="111"/>
      <c r="B1032" s="112"/>
      <c r="C1032" s="113"/>
    </row>
    <row r="1033" spans="1:3" x14ac:dyDescent="0.25">
      <c r="A1033" s="111"/>
      <c r="B1033" s="112"/>
      <c r="C1033" s="113"/>
    </row>
    <row r="1034" spans="1:3" x14ac:dyDescent="0.25">
      <c r="A1034" s="111"/>
      <c r="B1034" s="112"/>
      <c r="C1034" s="113"/>
    </row>
    <row r="1035" spans="1:3" x14ac:dyDescent="0.25">
      <c r="A1035" s="111"/>
      <c r="B1035" s="112"/>
      <c r="C1035" s="113"/>
    </row>
    <row r="1036" spans="1:3" x14ac:dyDescent="0.25">
      <c r="A1036" s="111"/>
      <c r="B1036" s="112"/>
      <c r="C1036" s="113"/>
    </row>
    <row r="1037" spans="1:3" x14ac:dyDescent="0.25">
      <c r="A1037" s="111"/>
      <c r="B1037" s="112"/>
      <c r="C1037" s="113"/>
    </row>
    <row r="1038" spans="1:3" x14ac:dyDescent="0.25">
      <c r="A1038" s="111"/>
      <c r="B1038" s="112"/>
      <c r="C1038" s="113"/>
    </row>
    <row r="1039" spans="1:3" x14ac:dyDescent="0.25">
      <c r="A1039" s="111"/>
      <c r="B1039" s="112"/>
      <c r="C1039" s="113"/>
    </row>
    <row r="1040" spans="1:3" x14ac:dyDescent="0.25">
      <c r="A1040" s="111"/>
      <c r="B1040" s="112"/>
      <c r="C1040" s="113"/>
    </row>
    <row r="1041" spans="1:3" x14ac:dyDescent="0.25">
      <c r="A1041" s="111"/>
      <c r="B1041" s="112"/>
      <c r="C1041" s="113"/>
    </row>
    <row r="1042" spans="1:3" x14ac:dyDescent="0.25">
      <c r="A1042" s="111"/>
      <c r="B1042" s="112"/>
      <c r="C1042" s="113"/>
    </row>
    <row r="1043" spans="1:3" x14ac:dyDescent="0.25">
      <c r="A1043" s="111"/>
      <c r="B1043" s="112"/>
      <c r="C1043" s="113"/>
    </row>
    <row r="1044" spans="1:3" x14ac:dyDescent="0.25">
      <c r="A1044" s="111"/>
      <c r="B1044" s="112"/>
      <c r="C1044" s="113"/>
    </row>
    <row r="1045" spans="1:3" x14ac:dyDescent="0.25">
      <c r="A1045" s="111"/>
      <c r="B1045" s="112"/>
      <c r="C1045" s="113"/>
    </row>
    <row r="1046" spans="1:3" x14ac:dyDescent="0.25">
      <c r="A1046" s="111"/>
      <c r="B1046" s="112"/>
      <c r="C1046" s="113"/>
    </row>
    <row r="1047" spans="1:3" x14ac:dyDescent="0.25">
      <c r="A1047" s="111"/>
      <c r="B1047" s="112"/>
      <c r="C1047" s="113"/>
    </row>
    <row r="1048" spans="1:3" x14ac:dyDescent="0.25">
      <c r="A1048" s="111"/>
      <c r="B1048" s="112"/>
      <c r="C1048" s="113"/>
    </row>
    <row r="1049" spans="1:3" x14ac:dyDescent="0.25">
      <c r="A1049" s="111"/>
      <c r="B1049" s="112"/>
      <c r="C1049" s="113"/>
    </row>
    <row r="1050" spans="1:3" x14ac:dyDescent="0.25">
      <c r="A1050" s="111"/>
      <c r="B1050" s="112"/>
      <c r="C1050" s="113"/>
    </row>
    <row r="1051" spans="1:3" x14ac:dyDescent="0.25">
      <c r="A1051" s="111"/>
      <c r="B1051" s="112"/>
      <c r="C1051" s="113"/>
    </row>
    <row r="1052" spans="1:3" x14ac:dyDescent="0.25">
      <c r="A1052" s="111"/>
      <c r="B1052" s="112"/>
      <c r="C1052" s="113"/>
    </row>
    <row r="1053" spans="1:3" x14ac:dyDescent="0.25">
      <c r="A1053" s="111"/>
      <c r="B1053" s="112"/>
      <c r="C1053" s="113"/>
    </row>
    <row r="1054" spans="1:3" x14ac:dyDescent="0.25">
      <c r="A1054" s="111"/>
      <c r="B1054" s="112"/>
      <c r="C1054" s="113"/>
    </row>
    <row r="1055" spans="1:3" x14ac:dyDescent="0.25">
      <c r="A1055" s="111"/>
      <c r="B1055" s="112"/>
      <c r="C1055" s="113"/>
    </row>
    <row r="1056" spans="1:3" x14ac:dyDescent="0.25">
      <c r="A1056" s="111"/>
      <c r="B1056" s="112"/>
      <c r="C1056" s="113"/>
    </row>
    <row r="1057" spans="1:3" x14ac:dyDescent="0.25">
      <c r="A1057" s="111"/>
      <c r="B1057" s="112"/>
      <c r="C1057" s="113"/>
    </row>
    <row r="1058" spans="1:3" x14ac:dyDescent="0.25">
      <c r="A1058" s="111"/>
      <c r="B1058" s="112"/>
      <c r="C1058" s="113"/>
    </row>
    <row r="1059" spans="1:3" x14ac:dyDescent="0.25">
      <c r="A1059" s="111"/>
      <c r="B1059" s="112"/>
      <c r="C1059" s="113"/>
    </row>
    <row r="1060" spans="1:3" x14ac:dyDescent="0.25">
      <c r="A1060" s="111"/>
      <c r="B1060" s="112"/>
      <c r="C1060" s="113"/>
    </row>
    <row r="1061" spans="1:3" x14ac:dyDescent="0.25">
      <c r="A1061" s="111"/>
      <c r="B1061" s="112"/>
      <c r="C1061" s="113"/>
    </row>
    <row r="1062" spans="1:3" x14ac:dyDescent="0.25">
      <c r="A1062" s="111"/>
      <c r="B1062" s="112"/>
      <c r="C1062" s="113"/>
    </row>
    <row r="1063" spans="1:3" x14ac:dyDescent="0.25">
      <c r="A1063" s="111"/>
      <c r="B1063" s="112"/>
      <c r="C1063" s="113"/>
    </row>
    <row r="1064" spans="1:3" x14ac:dyDescent="0.25">
      <c r="A1064" s="111"/>
      <c r="B1064" s="112"/>
      <c r="C1064" s="113"/>
    </row>
    <row r="1065" spans="1:3" x14ac:dyDescent="0.25">
      <c r="A1065" s="111"/>
      <c r="B1065" s="112"/>
      <c r="C1065" s="113"/>
    </row>
    <row r="1066" spans="1:3" x14ac:dyDescent="0.25">
      <c r="A1066" s="111"/>
      <c r="B1066" s="112"/>
      <c r="C1066" s="113"/>
    </row>
    <row r="1067" spans="1:3" x14ac:dyDescent="0.25">
      <c r="A1067" s="111"/>
      <c r="B1067" s="112"/>
      <c r="C1067" s="113"/>
    </row>
    <row r="1068" spans="1:3" x14ac:dyDescent="0.25">
      <c r="A1068" s="111"/>
      <c r="B1068" s="112"/>
      <c r="C1068" s="113"/>
    </row>
    <row r="1069" spans="1:3" x14ac:dyDescent="0.25">
      <c r="A1069" s="111"/>
      <c r="B1069" s="112"/>
      <c r="C1069" s="113"/>
    </row>
    <row r="1070" spans="1:3" x14ac:dyDescent="0.25">
      <c r="A1070" s="111"/>
      <c r="B1070" s="112"/>
      <c r="C1070" s="113"/>
    </row>
    <row r="1071" spans="1:3" x14ac:dyDescent="0.25">
      <c r="A1071" s="111"/>
      <c r="B1071" s="112"/>
      <c r="C1071" s="113"/>
    </row>
    <row r="1072" spans="1:3" x14ac:dyDescent="0.25">
      <c r="A1072" s="111"/>
      <c r="B1072" s="112"/>
      <c r="C1072" s="113"/>
    </row>
    <row r="1073" spans="1:3" x14ac:dyDescent="0.25">
      <c r="A1073" s="111"/>
      <c r="B1073" s="112"/>
      <c r="C1073" s="113"/>
    </row>
    <row r="1074" spans="1:3" x14ac:dyDescent="0.25">
      <c r="A1074" s="111"/>
      <c r="B1074" s="112"/>
      <c r="C1074" s="113"/>
    </row>
    <row r="1075" spans="1:3" x14ac:dyDescent="0.25">
      <c r="A1075" s="111"/>
      <c r="B1075" s="112"/>
      <c r="C1075" s="113"/>
    </row>
    <row r="1076" spans="1:3" x14ac:dyDescent="0.25">
      <c r="A1076" s="111"/>
      <c r="B1076" s="112"/>
      <c r="C1076" s="113"/>
    </row>
    <row r="1077" spans="1:3" x14ac:dyDescent="0.25">
      <c r="A1077" s="111"/>
      <c r="B1077" s="112"/>
      <c r="C1077" s="113"/>
    </row>
    <row r="1078" spans="1:3" x14ac:dyDescent="0.25">
      <c r="A1078" s="111"/>
      <c r="B1078" s="112"/>
      <c r="C1078" s="113"/>
    </row>
    <row r="1079" spans="1:3" x14ac:dyDescent="0.25">
      <c r="A1079" s="111"/>
      <c r="B1079" s="112"/>
      <c r="C1079" s="113"/>
    </row>
    <row r="1080" spans="1:3" x14ac:dyDescent="0.25">
      <c r="A1080" s="111"/>
      <c r="B1080" s="112"/>
      <c r="C1080" s="113"/>
    </row>
    <row r="1081" spans="1:3" x14ac:dyDescent="0.25">
      <c r="A1081" s="111"/>
      <c r="B1081" s="112"/>
      <c r="C1081" s="113"/>
    </row>
    <row r="1082" spans="1:3" x14ac:dyDescent="0.25">
      <c r="A1082" s="111"/>
      <c r="B1082" s="112"/>
      <c r="C1082" s="113"/>
    </row>
    <row r="1083" spans="1:3" x14ac:dyDescent="0.25">
      <c r="A1083" s="111"/>
      <c r="B1083" s="112"/>
      <c r="C1083" s="113"/>
    </row>
    <row r="1084" spans="1:3" x14ac:dyDescent="0.25">
      <c r="A1084" s="111"/>
      <c r="B1084" s="112"/>
      <c r="C1084" s="113"/>
    </row>
    <row r="1085" spans="1:3" x14ac:dyDescent="0.25">
      <c r="A1085" s="111"/>
      <c r="B1085" s="112"/>
      <c r="C1085" s="113"/>
    </row>
  </sheetData>
  <mergeCells count="67">
    <mergeCell ref="A94:X94"/>
    <mergeCell ref="B49:X49"/>
    <mergeCell ref="B51:X51"/>
    <mergeCell ref="B76:X76"/>
    <mergeCell ref="B78:X78"/>
    <mergeCell ref="B84:X84"/>
    <mergeCell ref="B39:X39"/>
    <mergeCell ref="B40:X40"/>
    <mergeCell ref="B41:X41"/>
    <mergeCell ref="B42:X42"/>
    <mergeCell ref="B46:X46"/>
    <mergeCell ref="P35:S35"/>
    <mergeCell ref="T35:T37"/>
    <mergeCell ref="U35:X35"/>
    <mergeCell ref="D36:E36"/>
    <mergeCell ref="F36:G36"/>
    <mergeCell ref="I36:J36"/>
    <mergeCell ref="K36:L36"/>
    <mergeCell ref="P36:Q36"/>
    <mergeCell ref="R36:S36"/>
    <mergeCell ref="U36:V36"/>
    <mergeCell ref="W36:X36"/>
    <mergeCell ref="U31:X31"/>
    <mergeCell ref="A32:X32"/>
    <mergeCell ref="A33:X33"/>
    <mergeCell ref="A34:A37"/>
    <mergeCell ref="B34:G34"/>
    <mergeCell ref="H34:L34"/>
    <mergeCell ref="M34:M37"/>
    <mergeCell ref="N34:N37"/>
    <mergeCell ref="O34:S34"/>
    <mergeCell ref="T34:X34"/>
    <mergeCell ref="B35:B37"/>
    <mergeCell ref="C35:C37"/>
    <mergeCell ref="D35:G35"/>
    <mergeCell ref="H35:H37"/>
    <mergeCell ref="I35:L35"/>
    <mergeCell ref="O35:O37"/>
    <mergeCell ref="I5:L5"/>
    <mergeCell ref="I6:J6"/>
    <mergeCell ref="K6:L6"/>
    <mergeCell ref="D5:G5"/>
    <mergeCell ref="B9:X9"/>
    <mergeCell ref="R6:S6"/>
    <mergeCell ref="N4:N7"/>
    <mergeCell ref="D6:E6"/>
    <mergeCell ref="H4:L4"/>
    <mergeCell ref="F6:G6"/>
    <mergeCell ref="B4:G4"/>
    <mergeCell ref="C5:C7"/>
    <mergeCell ref="H5:H7"/>
    <mergeCell ref="M4:M7"/>
    <mergeCell ref="B5:B7"/>
    <mergeCell ref="A27:X27"/>
    <mergeCell ref="U1:X1"/>
    <mergeCell ref="A2:X2"/>
    <mergeCell ref="A3:X3"/>
    <mergeCell ref="P6:Q6"/>
    <mergeCell ref="A4:A7"/>
    <mergeCell ref="O4:S4"/>
    <mergeCell ref="O5:O7"/>
    <mergeCell ref="P5:S5"/>
    <mergeCell ref="T4:X4"/>
    <mergeCell ref="T5:T7"/>
    <mergeCell ref="U5:X5"/>
    <mergeCell ref="U6:V6"/>
    <mergeCell ref="W6:X6"/>
  </mergeCells>
  <phoneticPr fontId="10" type="noConversion"/>
  <pageMargins left="0.78740157480314965" right="0.27559055118110237" top="0.31496062992125984" bottom="0.27559055118110237" header="0.19685039370078741" footer="0.23622047244094491"/>
  <pageSetup paperSize="9" scale="80" orientation="portrait" verticalDpi="300" r:id="rId1"/>
  <headerFooter alignWithMargins="0"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нормы времени</vt:lpstr>
      <vt:lpstr>2 Расчет доп. ФОТ </vt:lpstr>
      <vt:lpstr>1 накл. расходы </vt:lpstr>
      <vt:lpstr>5 зарплата(2)</vt:lpstr>
      <vt:lpstr>6 план. кальк.(3)</vt:lpstr>
      <vt:lpstr>зп. за 1 мин.(1)</vt:lpstr>
      <vt:lpstr>рассчет(4)</vt:lpstr>
      <vt:lpstr>Уведомление(5)</vt:lpstr>
      <vt:lpstr>'5 зарплата(2)'!Заголовки_для_печати</vt:lpstr>
      <vt:lpstr>'6 план. кальк.(3)'!Заголовки_для_печати</vt:lpstr>
      <vt:lpstr>'нормы времени'!Заголовки_для_печати</vt:lpstr>
      <vt:lpstr>'Уведомление(5)'!Область_печати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2025-12-12T13:35:48Z</cp:lastPrinted>
  <dcterms:created xsi:type="dcterms:W3CDTF">1996-10-08T23:32:33Z</dcterms:created>
  <dcterms:modified xsi:type="dcterms:W3CDTF">2026-01-05T09:16:35Z</dcterms:modified>
</cp:coreProperties>
</file>