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 tabRatio="601" firstSheet="7" activeTab="7"/>
  </bookViews>
  <sheets>
    <sheet name="нормы времени" sheetId="23" state="hidden" r:id="rId1"/>
    <sheet name="2 Расчет доп. ФОТ " sheetId="16" state="hidden" r:id="rId2"/>
    <sheet name="1 накл. расходы " sheetId="8" state="hidden" r:id="rId3"/>
    <sheet name="5 зарплата(2)" sheetId="5" state="hidden" r:id="rId4"/>
    <sheet name="6 план. кальк.(3)" sheetId="17" state="hidden" r:id="rId5"/>
    <sheet name="зп. за 1 мин.(1)" sheetId="24" state="hidden" r:id="rId6"/>
    <sheet name="рассчет(4)" sheetId="22" state="hidden" r:id="rId7"/>
    <sheet name="Уведомление(5)" sheetId="20" r:id="rId8"/>
    <sheet name="Лист1" sheetId="25" r:id="rId9"/>
  </sheets>
  <definedNames>
    <definedName name="_xlnm.Print_Titles" localSheetId="3">'5 зарплата(2)'!$7:$7</definedName>
    <definedName name="_xlnm.Print_Titles" localSheetId="4">'6 план. кальк.(3)'!$6:$6</definedName>
    <definedName name="_xlnm.Print_Titles" localSheetId="0">'нормы времени'!$10:$10</definedName>
    <definedName name="_xlnm.Print_Area" localSheetId="7">'Уведомление(5)'!$A$1:$W$242</definedName>
  </definedNames>
  <calcPr calcId="125725" fullPrecision="0"/>
</workbook>
</file>

<file path=xl/calcChain.xml><?xml version="1.0" encoding="utf-8"?>
<calcChain xmlns="http://schemas.openxmlformats.org/spreadsheetml/2006/main">
  <c r="V13" i="20"/>
  <c r="V15"/>
  <c r="W15" s="1"/>
  <c r="V18"/>
  <c r="V20"/>
  <c r="W20" s="1"/>
  <c r="V23"/>
  <c r="V26"/>
  <c r="W26" s="1"/>
  <c r="V28"/>
  <c r="V30"/>
  <c r="W30" s="1"/>
  <c r="V32"/>
  <c r="V36"/>
  <c r="W36" s="1"/>
  <c r="V38"/>
  <c r="V40"/>
  <c r="W40" s="1"/>
  <c r="V42"/>
  <c r="V44"/>
  <c r="W44" s="1"/>
  <c r="V46"/>
  <c r="V47"/>
  <c r="V48"/>
  <c r="V53"/>
  <c r="V54"/>
  <c r="W54" s="1"/>
  <c r="V56"/>
  <c r="V58"/>
  <c r="W58" s="1"/>
  <c r="V60"/>
  <c r="V62"/>
  <c r="W62" s="1"/>
  <c r="V64"/>
  <c r="V66"/>
  <c r="W66" s="1"/>
  <c r="V70"/>
  <c r="W70" s="1"/>
  <c r="V75"/>
  <c r="W75" s="1"/>
  <c r="V81"/>
  <c r="W81" s="1"/>
  <c r="V87"/>
  <c r="W87" s="1"/>
  <c r="V93"/>
  <c r="W93" s="1"/>
  <c r="V99"/>
  <c r="W99" s="1"/>
  <c r="V104"/>
  <c r="W104" s="1"/>
  <c r="V108"/>
  <c r="V109"/>
  <c r="V115"/>
  <c r="V119"/>
  <c r="V125"/>
  <c r="V129"/>
  <c r="V134"/>
  <c r="V138"/>
  <c r="V139"/>
  <c r="W139" s="1"/>
  <c r="V143"/>
  <c r="W143" s="1"/>
  <c r="V148"/>
  <c r="W148" s="1"/>
  <c r="V158"/>
  <c r="W158" s="1"/>
  <c r="V167"/>
  <c r="W167" s="1"/>
  <c r="V175"/>
  <c r="W175" s="1"/>
  <c r="V183"/>
  <c r="W183" s="1"/>
  <c r="V191"/>
  <c r="W191" s="1"/>
  <c r="V196"/>
  <c r="V197"/>
  <c r="W197" s="1"/>
  <c r="V203"/>
  <c r="V208"/>
  <c r="W208" s="1"/>
  <c r="V213"/>
  <c r="W213" s="1"/>
  <c r="V218"/>
  <c r="W218" s="1"/>
  <c r="V227"/>
  <c r="W227" s="1"/>
  <c r="V235"/>
  <c r="W235" s="1"/>
  <c r="T13"/>
  <c r="U13" s="1"/>
  <c r="T18"/>
  <c r="U18" s="1"/>
  <c r="T23"/>
  <c r="U23" s="1"/>
  <c r="T28"/>
  <c r="U28" s="1"/>
  <c r="T32"/>
  <c r="U32" s="1"/>
  <c r="T38"/>
  <c r="U38" s="1"/>
  <c r="T42"/>
  <c r="U42" s="1"/>
  <c r="T46"/>
  <c r="U46" s="1"/>
  <c r="T47"/>
  <c r="T53"/>
  <c r="T56"/>
  <c r="U56" s="1"/>
  <c r="T60"/>
  <c r="U60" s="1"/>
  <c r="T64"/>
  <c r="U64" s="1"/>
  <c r="T68"/>
  <c r="U68" s="1"/>
  <c r="T73"/>
  <c r="U73" s="1"/>
  <c r="T78"/>
  <c r="U78" s="1"/>
  <c r="T83"/>
  <c r="U83" s="1"/>
  <c r="T90"/>
  <c r="U90" s="1"/>
  <c r="T96"/>
  <c r="U96" s="1"/>
  <c r="T102"/>
  <c r="U102" s="1"/>
  <c r="T107"/>
  <c r="U107" s="1"/>
  <c r="T108"/>
  <c r="T138"/>
  <c r="T196"/>
  <c r="W203"/>
  <c r="W134"/>
  <c r="W129"/>
  <c r="W125"/>
  <c r="W119"/>
  <c r="W115"/>
  <c r="W109"/>
  <c r="W64"/>
  <c r="W60"/>
  <c r="W56"/>
  <c r="W48"/>
  <c r="W46"/>
  <c r="W42"/>
  <c r="W38"/>
  <c r="W32"/>
  <c r="W28"/>
  <c r="W23"/>
  <c r="W18"/>
  <c r="W13"/>
  <c r="P13"/>
  <c r="Q13" s="1"/>
  <c r="R13"/>
  <c r="S13" s="1"/>
  <c r="P14"/>
  <c r="Q14" s="1"/>
  <c r="R14"/>
  <c r="S14" s="1"/>
  <c r="P15"/>
  <c r="Q15" s="1"/>
  <c r="R15"/>
  <c r="S15" s="1"/>
  <c r="P16"/>
  <c r="Q16" s="1"/>
  <c r="R16"/>
  <c r="S16" s="1"/>
  <c r="P18"/>
  <c r="Q18" s="1"/>
  <c r="R18"/>
  <c r="S18" s="1"/>
  <c r="P19"/>
  <c r="Q19" s="1"/>
  <c r="R19"/>
  <c r="S19" s="1"/>
  <c r="P20"/>
  <c r="Q20" s="1"/>
  <c r="R20"/>
  <c r="S20" s="1"/>
  <c r="P21"/>
  <c r="Q21" s="1"/>
  <c r="R21"/>
  <c r="S21" s="1"/>
  <c r="P23"/>
  <c r="Q23" s="1"/>
  <c r="R23"/>
  <c r="S23" s="1"/>
  <c r="P25"/>
  <c r="Q25" s="1"/>
  <c r="R25"/>
  <c r="S25" s="1"/>
  <c r="P26"/>
  <c r="Q26" s="1"/>
  <c r="R26"/>
  <c r="S26" s="1"/>
  <c r="P27"/>
  <c r="Q27" s="1"/>
  <c r="R27"/>
  <c r="S27" s="1"/>
  <c r="P28"/>
  <c r="Q28" s="1"/>
  <c r="R28"/>
  <c r="S28" s="1"/>
  <c r="P29"/>
  <c r="Q29" s="1"/>
  <c r="R29"/>
  <c r="S29" s="1"/>
  <c r="P30"/>
  <c r="Q30" s="1"/>
  <c r="R30"/>
  <c r="S30" s="1"/>
  <c r="P31"/>
  <c r="Q31" s="1"/>
  <c r="R31"/>
  <c r="S31" s="1"/>
  <c r="P32"/>
  <c r="Q32" s="1"/>
  <c r="R32"/>
  <c r="S32" s="1"/>
  <c r="P35"/>
  <c r="Q35" s="1"/>
  <c r="R35"/>
  <c r="S35" s="1"/>
  <c r="P36"/>
  <c r="Q36" s="1"/>
  <c r="R36"/>
  <c r="S36" s="1"/>
  <c r="P37"/>
  <c r="Q37" s="1"/>
  <c r="R37"/>
  <c r="S37" s="1"/>
  <c r="P38"/>
  <c r="Q38" s="1"/>
  <c r="R38"/>
  <c r="S38" s="1"/>
  <c r="P39"/>
  <c r="Q39" s="1"/>
  <c r="R39"/>
  <c r="S39" s="1"/>
  <c r="P40"/>
  <c r="Q40" s="1"/>
  <c r="R40"/>
  <c r="S40" s="1"/>
  <c r="P41"/>
  <c r="Q41" s="1"/>
  <c r="R41"/>
  <c r="S41" s="1"/>
  <c r="P42"/>
  <c r="Q42" s="1"/>
  <c r="R42"/>
  <c r="S42" s="1"/>
  <c r="P43"/>
  <c r="Q43" s="1"/>
  <c r="R43"/>
  <c r="S43" s="1"/>
  <c r="P44"/>
  <c r="Q44" s="1"/>
  <c r="R44"/>
  <c r="S44" s="1"/>
  <c r="P45"/>
  <c r="Q45" s="1"/>
  <c r="R45"/>
  <c r="S45" s="1"/>
  <c r="P46"/>
  <c r="Q46" s="1"/>
  <c r="R46"/>
  <c r="S46" s="1"/>
  <c r="P48"/>
  <c r="Q48" s="1"/>
  <c r="R48"/>
  <c r="S48" s="1"/>
  <c r="P49"/>
  <c r="Q49" s="1"/>
  <c r="R49"/>
  <c r="S49" s="1"/>
  <c r="P52"/>
  <c r="Q52" s="1"/>
  <c r="R52"/>
  <c r="S52" s="1"/>
  <c r="P54"/>
  <c r="Q54" s="1"/>
  <c r="R54"/>
  <c r="S54" s="1"/>
  <c r="P55"/>
  <c r="Q55" s="1"/>
  <c r="R55"/>
  <c r="S55" s="1"/>
  <c r="P56"/>
  <c r="Q56" s="1"/>
  <c r="R56"/>
  <c r="S56" s="1"/>
  <c r="P57"/>
  <c r="Q57" s="1"/>
  <c r="R57"/>
  <c r="S57" s="1"/>
  <c r="P58"/>
  <c r="Q58" s="1"/>
  <c r="R58"/>
  <c r="S58" s="1"/>
  <c r="P59"/>
  <c r="Q59" s="1"/>
  <c r="R59"/>
  <c r="S59" s="1"/>
  <c r="P60"/>
  <c r="Q60" s="1"/>
  <c r="R60"/>
  <c r="S60" s="1"/>
  <c r="P61"/>
  <c r="Q61" s="1"/>
  <c r="R61"/>
  <c r="S61" s="1"/>
  <c r="P62"/>
  <c r="Q62" s="1"/>
  <c r="R62"/>
  <c r="S62" s="1"/>
  <c r="P63"/>
  <c r="Q63" s="1"/>
  <c r="R63"/>
  <c r="S63" s="1"/>
  <c r="P64"/>
  <c r="Q64" s="1"/>
  <c r="R64"/>
  <c r="S64" s="1"/>
  <c r="P65"/>
  <c r="Q65" s="1"/>
  <c r="R65"/>
  <c r="S65" s="1"/>
  <c r="P66"/>
  <c r="Q66" s="1"/>
  <c r="R66"/>
  <c r="S66" s="1"/>
  <c r="P67"/>
  <c r="Q67" s="1"/>
  <c r="R67"/>
  <c r="S67" s="1"/>
  <c r="P68"/>
  <c r="Q68" s="1"/>
  <c r="R68"/>
  <c r="S68" s="1"/>
  <c r="P69"/>
  <c r="Q69" s="1"/>
  <c r="R69"/>
  <c r="S69" s="1"/>
  <c r="P70"/>
  <c r="Q70" s="1"/>
  <c r="R70"/>
  <c r="S70" s="1"/>
  <c r="P72"/>
  <c r="Q72" s="1"/>
  <c r="R72"/>
  <c r="S72" s="1"/>
  <c r="P73"/>
  <c r="Q73" s="1"/>
  <c r="R73"/>
  <c r="S73" s="1"/>
  <c r="P74"/>
  <c r="Q74" s="1"/>
  <c r="R74"/>
  <c r="S74" s="1"/>
  <c r="P75"/>
  <c r="Q75" s="1"/>
  <c r="R75"/>
  <c r="S75" s="1"/>
  <c r="P77"/>
  <c r="Q77" s="1"/>
  <c r="R77"/>
  <c r="S77" s="1"/>
  <c r="P78"/>
  <c r="Q78" s="1"/>
  <c r="R78"/>
  <c r="S78" s="1"/>
  <c r="P80"/>
  <c r="Q80" s="1"/>
  <c r="R80"/>
  <c r="S80" s="1"/>
  <c r="P81"/>
  <c r="Q81" s="1"/>
  <c r="R81"/>
  <c r="S81" s="1"/>
  <c r="P82"/>
  <c r="Q82" s="1"/>
  <c r="R82"/>
  <c r="S82" s="1"/>
  <c r="P83"/>
  <c r="Q83" s="1"/>
  <c r="R83"/>
  <c r="S83" s="1"/>
  <c r="P85"/>
  <c r="Q85" s="1"/>
  <c r="R85"/>
  <c r="S85" s="1"/>
  <c r="P87"/>
  <c r="Q87" s="1"/>
  <c r="R87"/>
  <c r="S87" s="1"/>
  <c r="P88"/>
  <c r="Q88" s="1"/>
  <c r="R88"/>
  <c r="S88" s="1"/>
  <c r="P90"/>
  <c r="Q90" s="1"/>
  <c r="R90"/>
  <c r="S90" s="1"/>
  <c r="P91"/>
  <c r="Q91" s="1"/>
  <c r="R91"/>
  <c r="S91" s="1"/>
  <c r="P93"/>
  <c r="Q93" s="1"/>
  <c r="R93"/>
  <c r="S93" s="1"/>
  <c r="P94"/>
  <c r="Q94" s="1"/>
  <c r="R94"/>
  <c r="S94" s="1"/>
  <c r="P96"/>
  <c r="Q96" s="1"/>
  <c r="R96"/>
  <c r="S96" s="1"/>
  <c r="P97"/>
  <c r="Q97" s="1"/>
  <c r="R97"/>
  <c r="S97" s="1"/>
  <c r="P99"/>
  <c r="Q99" s="1"/>
  <c r="R99"/>
  <c r="S99" s="1"/>
  <c r="P100"/>
  <c r="Q100" s="1"/>
  <c r="R100"/>
  <c r="S100" s="1"/>
  <c r="P102"/>
  <c r="Q102" s="1"/>
  <c r="R102"/>
  <c r="S102" s="1"/>
  <c r="P103"/>
  <c r="Q103" s="1"/>
  <c r="R103"/>
  <c r="S103" s="1"/>
  <c r="P104"/>
  <c r="Q104" s="1"/>
  <c r="R104"/>
  <c r="S104" s="1"/>
  <c r="P106"/>
  <c r="Q106" s="1"/>
  <c r="R106"/>
  <c r="S106" s="1"/>
  <c r="P107"/>
  <c r="Q107" s="1"/>
  <c r="R107"/>
  <c r="S107" s="1"/>
  <c r="P109"/>
  <c r="Q109" s="1"/>
  <c r="R109"/>
  <c r="S109" s="1"/>
  <c r="P110"/>
  <c r="Q110" s="1"/>
  <c r="R110"/>
  <c r="S110" s="1"/>
  <c r="P112"/>
  <c r="Q112" s="1"/>
  <c r="R112"/>
  <c r="S112" s="1"/>
  <c r="P113"/>
  <c r="Q113" s="1"/>
  <c r="R113"/>
  <c r="S113" s="1"/>
  <c r="P115"/>
  <c r="Q115" s="1"/>
  <c r="R115"/>
  <c r="S115" s="1"/>
  <c r="P116"/>
  <c r="Q116" s="1"/>
  <c r="R116"/>
  <c r="S116" s="1"/>
  <c r="P117"/>
  <c r="Q117" s="1"/>
  <c r="R117"/>
  <c r="S117" s="1"/>
  <c r="P118"/>
  <c r="Q118" s="1"/>
  <c r="R118"/>
  <c r="S118" s="1"/>
  <c r="P119"/>
  <c r="Q119" s="1"/>
  <c r="R119"/>
  <c r="S119" s="1"/>
  <c r="P121"/>
  <c r="Q121" s="1"/>
  <c r="R121"/>
  <c r="S121" s="1"/>
  <c r="P122"/>
  <c r="Q122" s="1"/>
  <c r="R122"/>
  <c r="S122" s="1"/>
  <c r="P124"/>
  <c r="Q124" s="1"/>
  <c r="R124"/>
  <c r="S124" s="1"/>
  <c r="P125"/>
  <c r="Q125" s="1"/>
  <c r="R125"/>
  <c r="S125" s="1"/>
  <c r="P126"/>
  <c r="Q126" s="1"/>
  <c r="R126"/>
  <c r="S126" s="1"/>
  <c r="P127"/>
  <c r="Q127" s="1"/>
  <c r="R127"/>
  <c r="S127" s="1"/>
  <c r="P128"/>
  <c r="Q128" s="1"/>
  <c r="R128"/>
  <c r="S128" s="1"/>
  <c r="P129"/>
  <c r="Q129" s="1"/>
  <c r="R129"/>
  <c r="S129" s="1"/>
  <c r="P130"/>
  <c r="Q130" s="1"/>
  <c r="R130"/>
  <c r="S130" s="1"/>
  <c r="P131"/>
  <c r="Q131" s="1"/>
  <c r="R131"/>
  <c r="S131" s="1"/>
  <c r="P133"/>
  <c r="Q133" s="1"/>
  <c r="R133"/>
  <c r="S133" s="1"/>
  <c r="P134"/>
  <c r="Q134" s="1"/>
  <c r="R134"/>
  <c r="S134" s="1"/>
  <c r="P136"/>
  <c r="Q136" s="1"/>
  <c r="R136"/>
  <c r="S136" s="1"/>
  <c r="P137"/>
  <c r="Q137" s="1"/>
  <c r="R137"/>
  <c r="S137" s="1"/>
  <c r="P139"/>
  <c r="Q139" s="1"/>
  <c r="R139"/>
  <c r="S139" s="1"/>
  <c r="P140"/>
  <c r="Q140" s="1"/>
  <c r="R140"/>
  <c r="S140" s="1"/>
  <c r="P141"/>
  <c r="Q141" s="1"/>
  <c r="R141"/>
  <c r="S141" s="1"/>
  <c r="P142"/>
  <c r="Q142" s="1"/>
  <c r="R142"/>
  <c r="S142" s="1"/>
  <c r="P143"/>
  <c r="Q143" s="1"/>
  <c r="R143"/>
  <c r="S143" s="1"/>
  <c r="P144"/>
  <c r="Q144" s="1"/>
  <c r="R144"/>
  <c r="S144" s="1"/>
  <c r="P145"/>
  <c r="Q145" s="1"/>
  <c r="R145"/>
  <c r="S145" s="1"/>
  <c r="P147"/>
  <c r="Q147" s="1"/>
  <c r="R147"/>
  <c r="S147" s="1"/>
  <c r="P148"/>
  <c r="Q148" s="1"/>
  <c r="R148"/>
  <c r="S148" s="1"/>
  <c r="P152"/>
  <c r="Q152" s="1"/>
  <c r="R152"/>
  <c r="S152" s="1"/>
  <c r="P154"/>
  <c r="Q154" s="1"/>
  <c r="R154"/>
  <c r="S154" s="1"/>
  <c r="P157"/>
  <c r="Q157" s="1"/>
  <c r="R157"/>
  <c r="S157" s="1"/>
  <c r="P158"/>
  <c r="Q158" s="1"/>
  <c r="R158"/>
  <c r="S158" s="1"/>
  <c r="P160"/>
  <c r="Q160" s="1"/>
  <c r="R160"/>
  <c r="S160" s="1"/>
  <c r="P163"/>
  <c r="Q163" s="1"/>
  <c r="R163"/>
  <c r="S163" s="1"/>
  <c r="P165"/>
  <c r="Q165" s="1"/>
  <c r="R165"/>
  <c r="S165" s="1"/>
  <c r="P167"/>
  <c r="Q167" s="1"/>
  <c r="R167"/>
  <c r="S167" s="1"/>
  <c r="P169"/>
  <c r="Q169" s="1"/>
  <c r="R169"/>
  <c r="S169" s="1"/>
  <c r="P171"/>
  <c r="Q171" s="1"/>
  <c r="R171"/>
  <c r="S171" s="1"/>
  <c r="P173"/>
  <c r="Q173" s="1"/>
  <c r="R173"/>
  <c r="S173" s="1"/>
  <c r="P175"/>
  <c r="Q175" s="1"/>
  <c r="R175"/>
  <c r="S175" s="1"/>
  <c r="P177"/>
  <c r="Q177" s="1"/>
  <c r="R177"/>
  <c r="S177" s="1"/>
  <c r="P179"/>
  <c r="Q179" s="1"/>
  <c r="R179"/>
  <c r="S179" s="1"/>
  <c r="P181"/>
  <c r="Q181" s="1"/>
  <c r="R181"/>
  <c r="S181" s="1"/>
  <c r="P183"/>
  <c r="Q183" s="1"/>
  <c r="R183"/>
  <c r="S183" s="1"/>
  <c r="P185"/>
  <c r="Q185" s="1"/>
  <c r="R185"/>
  <c r="S185" s="1"/>
  <c r="P187"/>
  <c r="Q187" s="1"/>
  <c r="R187"/>
  <c r="S187" s="1"/>
  <c r="P189"/>
  <c r="Q189" s="1"/>
  <c r="R189"/>
  <c r="S189" s="1"/>
  <c r="P191"/>
  <c r="Q191" s="1"/>
  <c r="R191"/>
  <c r="S191" s="1"/>
  <c r="P193"/>
  <c r="Q193" s="1"/>
  <c r="R193"/>
  <c r="S193" s="1"/>
  <c r="P195"/>
  <c r="Q195" s="1"/>
  <c r="R195"/>
  <c r="S195" s="1"/>
  <c r="P197"/>
  <c r="Q197" s="1"/>
  <c r="R197"/>
  <c r="S197" s="1"/>
  <c r="P199"/>
  <c r="Q199" s="1"/>
  <c r="R199"/>
  <c r="S199" s="1"/>
  <c r="P200"/>
  <c r="Q200" s="1"/>
  <c r="R200"/>
  <c r="S200" s="1"/>
  <c r="P201"/>
  <c r="Q201" s="1"/>
  <c r="R201"/>
  <c r="S201" s="1"/>
  <c r="P203"/>
  <c r="Q203" s="1"/>
  <c r="R203"/>
  <c r="S203" s="1"/>
  <c r="P204"/>
  <c r="Q204" s="1"/>
  <c r="R204"/>
  <c r="S204" s="1"/>
  <c r="P205"/>
  <c r="Q205" s="1"/>
  <c r="R205"/>
  <c r="S205" s="1"/>
  <c r="P207"/>
  <c r="Q207" s="1"/>
  <c r="R207"/>
  <c r="S207" s="1"/>
  <c r="P208"/>
  <c r="Q208" s="1"/>
  <c r="R208"/>
  <c r="S208" s="1"/>
  <c r="P210"/>
  <c r="Q210" s="1"/>
  <c r="R210"/>
  <c r="S210" s="1"/>
  <c r="P211"/>
  <c r="Q211" s="1"/>
  <c r="R211"/>
  <c r="S211" s="1"/>
  <c r="P212"/>
  <c r="Q212" s="1"/>
  <c r="R212"/>
  <c r="S212" s="1"/>
  <c r="P213"/>
  <c r="Q213" s="1"/>
  <c r="R213"/>
  <c r="S213" s="1"/>
  <c r="P214"/>
  <c r="Q214" s="1"/>
  <c r="R214"/>
  <c r="S214" s="1"/>
  <c r="P215"/>
  <c r="Q215" s="1"/>
  <c r="R215"/>
  <c r="S215" s="1"/>
  <c r="P216"/>
  <c r="Q216" s="1"/>
  <c r="R216"/>
  <c r="S216" s="1"/>
  <c r="P218"/>
  <c r="Q218" s="1"/>
  <c r="R218"/>
  <c r="S218" s="1"/>
  <c r="P220"/>
  <c r="Q220" s="1"/>
  <c r="R220"/>
  <c r="S220" s="1"/>
  <c r="P221"/>
  <c r="Q221" s="1"/>
  <c r="R221"/>
  <c r="S221" s="1"/>
  <c r="P222"/>
  <c r="Q222" s="1"/>
  <c r="R222"/>
  <c r="S222" s="1"/>
  <c r="P223"/>
  <c r="Q223" s="1"/>
  <c r="R223"/>
  <c r="S223" s="1"/>
  <c r="P224"/>
  <c r="Q224" s="1"/>
  <c r="R224"/>
  <c r="S224" s="1"/>
  <c r="P225"/>
  <c r="Q225" s="1"/>
  <c r="R225"/>
  <c r="S225" s="1"/>
  <c r="P226"/>
  <c r="Q226" s="1"/>
  <c r="R226"/>
  <c r="S226" s="1"/>
  <c r="P227"/>
  <c r="Q227" s="1"/>
  <c r="R227"/>
  <c r="S227" s="1"/>
  <c r="P229"/>
  <c r="Q229" s="1"/>
  <c r="R229"/>
  <c r="S229" s="1"/>
  <c r="P231"/>
  <c r="Q231" s="1"/>
  <c r="R231"/>
  <c r="S231" s="1"/>
  <c r="P233"/>
  <c r="Q233" s="1"/>
  <c r="R233"/>
  <c r="S233" s="1"/>
  <c r="P235"/>
  <c r="Q235" s="1"/>
  <c r="R235"/>
  <c r="S235" s="1"/>
  <c r="P238"/>
  <c r="Q238" s="1"/>
  <c r="R238"/>
  <c r="S238" s="1"/>
  <c r="P239"/>
  <c r="Q239" s="1"/>
  <c r="R239"/>
  <c r="S239" s="1"/>
  <c r="P240"/>
  <c r="Q240" s="1"/>
  <c r="R240"/>
  <c r="S240" s="1"/>
  <c r="R12"/>
  <c r="S12" s="1"/>
  <c r="P12"/>
  <c r="Q12" s="1"/>
  <c r="E223" i="22"/>
  <c r="M11" i="17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10"/>
  <c r="E11" i="24"/>
  <c r="E10"/>
  <c r="I18" i="17"/>
  <c r="I27"/>
  <c r="I30"/>
  <c r="I47"/>
  <c r="I48"/>
  <c r="I73"/>
  <c r="I78"/>
  <c r="I79"/>
  <c r="I82"/>
  <c r="I117"/>
  <c r="I126"/>
  <c r="I131"/>
  <c r="I140"/>
  <c r="I143"/>
  <c r="I148"/>
  <c r="I153"/>
  <c r="I158"/>
  <c r="I163"/>
  <c r="I168"/>
  <c r="I175"/>
  <c r="I180"/>
  <c r="I185"/>
  <c r="I190"/>
  <c r="I201"/>
  <c r="I206"/>
  <c r="I223"/>
  <c r="I228"/>
  <c r="I233"/>
  <c r="I248"/>
  <c r="I253"/>
  <c r="I254"/>
  <c r="I255"/>
  <c r="I258"/>
  <c r="I261"/>
  <c r="I262"/>
  <c r="I267"/>
  <c r="I270"/>
  <c r="I271"/>
  <c r="I274"/>
  <c r="I277"/>
  <c r="I280"/>
  <c r="I283"/>
  <c r="I286"/>
  <c r="I289"/>
  <c r="I292"/>
  <c r="I295"/>
  <c r="I298"/>
  <c r="I301"/>
  <c r="I304"/>
  <c r="I307"/>
  <c r="I310"/>
  <c r="I313"/>
  <c r="I316"/>
  <c r="I319"/>
  <c r="I322"/>
  <c r="I325"/>
  <c r="I332"/>
  <c r="I339"/>
  <c r="I344"/>
  <c r="I359"/>
  <c r="I362"/>
  <c r="I379"/>
  <c r="I382"/>
  <c r="I385"/>
  <c r="I388"/>
  <c r="I391"/>
  <c r="I392"/>
  <c r="H18"/>
  <c r="H27"/>
  <c r="H30"/>
  <c r="H47"/>
  <c r="H48"/>
  <c r="H73"/>
  <c r="H78"/>
  <c r="H79"/>
  <c r="H82"/>
  <c r="H117"/>
  <c r="H126"/>
  <c r="H131"/>
  <c r="H140"/>
  <c r="H143"/>
  <c r="H148"/>
  <c r="H153"/>
  <c r="H158"/>
  <c r="H163"/>
  <c r="H168"/>
  <c r="H175"/>
  <c r="H180"/>
  <c r="H185"/>
  <c r="H190"/>
  <c r="H201"/>
  <c r="H206"/>
  <c r="H223"/>
  <c r="H228"/>
  <c r="H233"/>
  <c r="H248"/>
  <c r="H253"/>
  <c r="H254"/>
  <c r="H255"/>
  <c r="H258"/>
  <c r="H261"/>
  <c r="H262"/>
  <c r="H267"/>
  <c r="H270"/>
  <c r="H271"/>
  <c r="H274"/>
  <c r="H277"/>
  <c r="H280"/>
  <c r="H283"/>
  <c r="H286"/>
  <c r="H289"/>
  <c r="H292"/>
  <c r="H295"/>
  <c r="H298"/>
  <c r="H301"/>
  <c r="H304"/>
  <c r="H307"/>
  <c r="H310"/>
  <c r="H313"/>
  <c r="H316"/>
  <c r="H319"/>
  <c r="H322"/>
  <c r="H325"/>
  <c r="H332"/>
  <c r="H339"/>
  <c r="H344"/>
  <c r="V12" i="20" l="1"/>
  <c r="W12" s="1"/>
  <c r="T235"/>
  <c r="U235" s="1"/>
  <c r="T227"/>
  <c r="U227" s="1"/>
  <c r="T223"/>
  <c r="U223" s="1"/>
  <c r="T218"/>
  <c r="U218" s="1"/>
  <c r="T213"/>
  <c r="U213" s="1"/>
  <c r="T208"/>
  <c r="U208" s="1"/>
  <c r="T203"/>
  <c r="U203" s="1"/>
  <c r="T197"/>
  <c r="U197" s="1"/>
  <c r="T191"/>
  <c r="U191" s="1"/>
  <c r="T183"/>
  <c r="U183" s="1"/>
  <c r="T175"/>
  <c r="U175" s="1"/>
  <c r="T167"/>
  <c r="U167" s="1"/>
  <c r="T158"/>
  <c r="U158" s="1"/>
  <c r="T148"/>
  <c r="U148" s="1"/>
  <c r="T143"/>
  <c r="U143" s="1"/>
  <c r="T139"/>
  <c r="U139" s="1"/>
  <c r="T134"/>
  <c r="U134" s="1"/>
  <c r="T129"/>
  <c r="U129" s="1"/>
  <c r="T125"/>
  <c r="U125" s="1"/>
  <c r="T119"/>
  <c r="U119" s="1"/>
  <c r="T115"/>
  <c r="U115" s="1"/>
  <c r="T109"/>
  <c r="U109" s="1"/>
  <c r="T104"/>
  <c r="U104" s="1"/>
  <c r="T99"/>
  <c r="U99" s="1"/>
  <c r="T93"/>
  <c r="U93" s="1"/>
  <c r="T87"/>
  <c r="U87" s="1"/>
  <c r="T81"/>
  <c r="U81" s="1"/>
  <c r="T75"/>
  <c r="U75" s="1"/>
  <c r="T70"/>
  <c r="U70" s="1"/>
  <c r="T66"/>
  <c r="U66" s="1"/>
  <c r="T62"/>
  <c r="U62" s="1"/>
  <c r="T58"/>
  <c r="U58" s="1"/>
  <c r="T54"/>
  <c r="U54" s="1"/>
  <c r="T48"/>
  <c r="U48" s="1"/>
  <c r="T44"/>
  <c r="U44" s="1"/>
  <c r="T40"/>
  <c r="U40" s="1"/>
  <c r="T36"/>
  <c r="U36" s="1"/>
  <c r="T30"/>
  <c r="U30" s="1"/>
  <c r="T26"/>
  <c r="U26" s="1"/>
  <c r="T20"/>
  <c r="U20" s="1"/>
  <c r="T15"/>
  <c r="U15" s="1"/>
  <c r="V239"/>
  <c r="W239" s="1"/>
  <c r="V231"/>
  <c r="W231" s="1"/>
  <c r="V225"/>
  <c r="W225" s="1"/>
  <c r="V221"/>
  <c r="W221" s="1"/>
  <c r="V215"/>
  <c r="W215" s="1"/>
  <c r="V211"/>
  <c r="W211" s="1"/>
  <c r="V205"/>
  <c r="W205" s="1"/>
  <c r="V200"/>
  <c r="W200" s="1"/>
  <c r="V195"/>
  <c r="W195" s="1"/>
  <c r="V187"/>
  <c r="W187" s="1"/>
  <c r="V179"/>
  <c r="W179" s="1"/>
  <c r="V171"/>
  <c r="W171" s="1"/>
  <c r="V163"/>
  <c r="W163" s="1"/>
  <c r="V154"/>
  <c r="W154" s="1"/>
  <c r="V145"/>
  <c r="W145" s="1"/>
  <c r="V141"/>
  <c r="W141" s="1"/>
  <c r="V137"/>
  <c r="W137" s="1"/>
  <c r="V131"/>
  <c r="W131" s="1"/>
  <c r="V127"/>
  <c r="W127" s="1"/>
  <c r="V122"/>
  <c r="W122" s="1"/>
  <c r="V117"/>
  <c r="W117" s="1"/>
  <c r="V112"/>
  <c r="W112" s="1"/>
  <c r="V107"/>
  <c r="W107" s="1"/>
  <c r="V102"/>
  <c r="W102" s="1"/>
  <c r="V96"/>
  <c r="W96" s="1"/>
  <c r="V90"/>
  <c r="W90" s="1"/>
  <c r="V83"/>
  <c r="W83" s="1"/>
  <c r="V78"/>
  <c r="W78" s="1"/>
  <c r="V73"/>
  <c r="W73" s="1"/>
  <c r="V68"/>
  <c r="W68" s="1"/>
  <c r="V52"/>
  <c r="W52" s="1"/>
  <c r="T12"/>
  <c r="U12" s="1"/>
  <c r="T238"/>
  <c r="U238" s="1"/>
  <c r="T229"/>
  <c r="U229" s="1"/>
  <c r="T224"/>
  <c r="U224" s="1"/>
  <c r="T220"/>
  <c r="U220" s="1"/>
  <c r="T214"/>
  <c r="U214" s="1"/>
  <c r="T210"/>
  <c r="U210" s="1"/>
  <c r="T204"/>
  <c r="U204" s="1"/>
  <c r="T199"/>
  <c r="U199" s="1"/>
  <c r="T193"/>
  <c r="U193" s="1"/>
  <c r="T185"/>
  <c r="U185" s="1"/>
  <c r="T177"/>
  <c r="U177" s="1"/>
  <c r="T169"/>
  <c r="U169" s="1"/>
  <c r="T160"/>
  <c r="U160" s="1"/>
  <c r="T152"/>
  <c r="U152" s="1"/>
  <c r="T144"/>
  <c r="U144" s="1"/>
  <c r="T140"/>
  <c r="U140" s="1"/>
  <c r="T136"/>
  <c r="U136" s="1"/>
  <c r="T130"/>
  <c r="U130" s="1"/>
  <c r="T126"/>
  <c r="U126" s="1"/>
  <c r="T121"/>
  <c r="U121" s="1"/>
  <c r="T116"/>
  <c r="U116" s="1"/>
  <c r="T110"/>
  <c r="U110" s="1"/>
  <c r="T106"/>
  <c r="U106" s="1"/>
  <c r="T100"/>
  <c r="U100" s="1"/>
  <c r="T94"/>
  <c r="U94" s="1"/>
  <c r="T88"/>
  <c r="U88" s="1"/>
  <c r="T82"/>
  <c r="U82" s="1"/>
  <c r="T77"/>
  <c r="U77" s="1"/>
  <c r="T72"/>
  <c r="U72" s="1"/>
  <c r="T67"/>
  <c r="U67" s="1"/>
  <c r="T63"/>
  <c r="U63" s="1"/>
  <c r="T59"/>
  <c r="U59" s="1"/>
  <c r="T55"/>
  <c r="U55" s="1"/>
  <c r="T49"/>
  <c r="U49" s="1"/>
  <c r="T45"/>
  <c r="U45" s="1"/>
  <c r="T41"/>
  <c r="U41" s="1"/>
  <c r="T37"/>
  <c r="U37" s="1"/>
  <c r="T31"/>
  <c r="U31" s="1"/>
  <c r="T27"/>
  <c r="U27" s="1"/>
  <c r="T21"/>
  <c r="U21" s="1"/>
  <c r="T16"/>
  <c r="U16" s="1"/>
  <c r="V240"/>
  <c r="W240" s="1"/>
  <c r="V233"/>
  <c r="W233" s="1"/>
  <c r="V226"/>
  <c r="W226" s="1"/>
  <c r="V222"/>
  <c r="W222" s="1"/>
  <c r="V216"/>
  <c r="W216" s="1"/>
  <c r="V212"/>
  <c r="W212" s="1"/>
  <c r="V207"/>
  <c r="W207" s="1"/>
  <c r="V201"/>
  <c r="W201" s="1"/>
  <c r="V189"/>
  <c r="W189" s="1"/>
  <c r="V181"/>
  <c r="W181" s="1"/>
  <c r="V173"/>
  <c r="W173" s="1"/>
  <c r="V165"/>
  <c r="W165" s="1"/>
  <c r="V157"/>
  <c r="W157" s="1"/>
  <c r="V147"/>
  <c r="W147" s="1"/>
  <c r="V142"/>
  <c r="W142" s="1"/>
  <c r="V133"/>
  <c r="W133" s="1"/>
  <c r="V128"/>
  <c r="W128" s="1"/>
  <c r="V124"/>
  <c r="W124" s="1"/>
  <c r="V118"/>
  <c r="W118" s="1"/>
  <c r="V113"/>
  <c r="W113" s="1"/>
  <c r="V103"/>
  <c r="W103" s="1"/>
  <c r="V97"/>
  <c r="W97" s="1"/>
  <c r="V91"/>
  <c r="W91" s="1"/>
  <c r="V85"/>
  <c r="W85" s="1"/>
  <c r="V80"/>
  <c r="W80" s="1"/>
  <c r="V74"/>
  <c r="W74" s="1"/>
  <c r="V69"/>
  <c r="W69" s="1"/>
  <c r="V65"/>
  <c r="W65" s="1"/>
  <c r="V61"/>
  <c r="W61" s="1"/>
  <c r="V57"/>
  <c r="W57" s="1"/>
  <c r="V43"/>
  <c r="W43" s="1"/>
  <c r="V39"/>
  <c r="W39" s="1"/>
  <c r="V35"/>
  <c r="W35" s="1"/>
  <c r="V29"/>
  <c r="W29" s="1"/>
  <c r="V25"/>
  <c r="W25" s="1"/>
  <c r="V19"/>
  <c r="W19" s="1"/>
  <c r="V14"/>
  <c r="W14" s="1"/>
  <c r="T239"/>
  <c r="U239" s="1"/>
  <c r="T231"/>
  <c r="U231" s="1"/>
  <c r="T225"/>
  <c r="U225" s="1"/>
  <c r="T221"/>
  <c r="U221" s="1"/>
  <c r="T215"/>
  <c r="U215" s="1"/>
  <c r="T211"/>
  <c r="U211" s="1"/>
  <c r="T205"/>
  <c r="U205" s="1"/>
  <c r="T200"/>
  <c r="U200" s="1"/>
  <c r="T195"/>
  <c r="U195" s="1"/>
  <c r="T187"/>
  <c r="U187" s="1"/>
  <c r="T179"/>
  <c r="U179" s="1"/>
  <c r="T171"/>
  <c r="U171" s="1"/>
  <c r="T163"/>
  <c r="U163" s="1"/>
  <c r="T154"/>
  <c r="U154" s="1"/>
  <c r="T145"/>
  <c r="U145" s="1"/>
  <c r="T141"/>
  <c r="U141" s="1"/>
  <c r="T137"/>
  <c r="U137" s="1"/>
  <c r="T131"/>
  <c r="U131" s="1"/>
  <c r="T127"/>
  <c r="U127" s="1"/>
  <c r="T122"/>
  <c r="U122" s="1"/>
  <c r="T117"/>
  <c r="U117" s="1"/>
  <c r="T112"/>
  <c r="U112" s="1"/>
  <c r="T52"/>
  <c r="U52" s="1"/>
  <c r="V223"/>
  <c r="W223" s="1"/>
  <c r="T240"/>
  <c r="U240" s="1"/>
  <c r="T233"/>
  <c r="U233" s="1"/>
  <c r="T226"/>
  <c r="U226" s="1"/>
  <c r="T222"/>
  <c r="U222" s="1"/>
  <c r="T216"/>
  <c r="U216" s="1"/>
  <c r="T212"/>
  <c r="U212" s="1"/>
  <c r="T207"/>
  <c r="U207" s="1"/>
  <c r="T201"/>
  <c r="U201" s="1"/>
  <c r="T189"/>
  <c r="U189" s="1"/>
  <c r="T181"/>
  <c r="U181" s="1"/>
  <c r="T173"/>
  <c r="U173" s="1"/>
  <c r="T165"/>
  <c r="U165" s="1"/>
  <c r="T157"/>
  <c r="U157" s="1"/>
  <c r="T147"/>
  <c r="U147" s="1"/>
  <c r="T142"/>
  <c r="U142" s="1"/>
  <c r="T133"/>
  <c r="U133" s="1"/>
  <c r="T128"/>
  <c r="U128" s="1"/>
  <c r="T124"/>
  <c r="U124" s="1"/>
  <c r="T118"/>
  <c r="U118" s="1"/>
  <c r="T113"/>
  <c r="U113" s="1"/>
  <c r="T103"/>
  <c r="U103" s="1"/>
  <c r="T97"/>
  <c r="U97" s="1"/>
  <c r="T91"/>
  <c r="U91" s="1"/>
  <c r="T85"/>
  <c r="U85" s="1"/>
  <c r="T80"/>
  <c r="U80" s="1"/>
  <c r="T74"/>
  <c r="U74" s="1"/>
  <c r="T69"/>
  <c r="U69" s="1"/>
  <c r="T65"/>
  <c r="U65" s="1"/>
  <c r="T61"/>
  <c r="U61" s="1"/>
  <c r="T57"/>
  <c r="U57" s="1"/>
  <c r="T43"/>
  <c r="U43" s="1"/>
  <c r="T39"/>
  <c r="U39" s="1"/>
  <c r="T35"/>
  <c r="U35" s="1"/>
  <c r="T29"/>
  <c r="U29" s="1"/>
  <c r="T25"/>
  <c r="U25" s="1"/>
  <c r="T19"/>
  <c r="U19" s="1"/>
  <c r="T14"/>
  <c r="U14" s="1"/>
  <c r="V238"/>
  <c r="W238" s="1"/>
  <c r="V229"/>
  <c r="W229" s="1"/>
  <c r="V224"/>
  <c r="W224" s="1"/>
  <c r="V220"/>
  <c r="W220" s="1"/>
  <c r="V214"/>
  <c r="W214" s="1"/>
  <c r="V210"/>
  <c r="W210" s="1"/>
  <c r="V204"/>
  <c r="W204" s="1"/>
  <c r="V199"/>
  <c r="W199" s="1"/>
  <c r="V193"/>
  <c r="W193" s="1"/>
  <c r="V185"/>
  <c r="W185" s="1"/>
  <c r="V177"/>
  <c r="W177" s="1"/>
  <c r="V169"/>
  <c r="W169" s="1"/>
  <c r="V160"/>
  <c r="W160" s="1"/>
  <c r="V152"/>
  <c r="W152" s="1"/>
  <c r="V144"/>
  <c r="W144" s="1"/>
  <c r="V140"/>
  <c r="W140" s="1"/>
  <c r="V136"/>
  <c r="W136" s="1"/>
  <c r="V130"/>
  <c r="W130" s="1"/>
  <c r="V126"/>
  <c r="W126" s="1"/>
  <c r="V121"/>
  <c r="W121" s="1"/>
  <c r="V116"/>
  <c r="W116" s="1"/>
  <c r="V110"/>
  <c r="W110" s="1"/>
  <c r="V106"/>
  <c r="W106" s="1"/>
  <c r="V100"/>
  <c r="W100" s="1"/>
  <c r="V94"/>
  <c r="W94" s="1"/>
  <c r="V88"/>
  <c r="W88" s="1"/>
  <c r="V82"/>
  <c r="W82" s="1"/>
  <c r="V77"/>
  <c r="W77" s="1"/>
  <c r="V72"/>
  <c r="W72" s="1"/>
  <c r="V67"/>
  <c r="W67" s="1"/>
  <c r="V63"/>
  <c r="W63" s="1"/>
  <c r="V59"/>
  <c r="W59" s="1"/>
  <c r="V55"/>
  <c r="W55" s="1"/>
  <c r="V49"/>
  <c r="W49" s="1"/>
  <c r="V45"/>
  <c r="W45" s="1"/>
  <c r="V41"/>
  <c r="W41" s="1"/>
  <c r="V37"/>
  <c r="W37" s="1"/>
  <c r="V31"/>
  <c r="W31" s="1"/>
  <c r="V27"/>
  <c r="W27" s="1"/>
  <c r="V21"/>
  <c r="W21" s="1"/>
  <c r="V16"/>
  <c r="W16" s="1"/>
  <c r="E392" i="17"/>
  <c r="H392" s="1"/>
  <c r="E391"/>
  <c r="H391" s="1"/>
  <c r="E388"/>
  <c r="H388" s="1"/>
  <c r="E385"/>
  <c r="H385" s="1"/>
  <c r="E382"/>
  <c r="H382" s="1"/>
  <c r="E379"/>
  <c r="H379" s="1"/>
  <c r="E362"/>
  <c r="H362" s="1"/>
  <c r="E359"/>
  <c r="H359" s="1"/>
  <c r="N281" l="1"/>
  <c r="N282"/>
  <c r="F11" i="24"/>
  <c r="F10"/>
  <c r="N398" i="17" l="1"/>
  <c r="N397"/>
  <c r="N396"/>
  <c r="N395"/>
  <c r="N394"/>
  <c r="N393"/>
  <c r="N390"/>
  <c r="N389"/>
  <c r="N387"/>
  <c r="N386"/>
  <c r="N384"/>
  <c r="N383"/>
  <c r="N381"/>
  <c r="N380"/>
  <c r="N378"/>
  <c r="N377"/>
  <c r="N376"/>
  <c r="N375"/>
  <c r="N374"/>
  <c r="N373"/>
  <c r="N372"/>
  <c r="N371"/>
  <c r="N370"/>
  <c r="N369"/>
  <c r="N368"/>
  <c r="N367"/>
  <c r="N366"/>
  <c r="N365"/>
  <c r="N364"/>
  <c r="N363"/>
  <c r="N361"/>
  <c r="N360"/>
  <c r="N358"/>
  <c r="N357"/>
  <c r="N356"/>
  <c r="N355"/>
  <c r="N354"/>
  <c r="N353"/>
  <c r="N352"/>
  <c r="N351"/>
  <c r="N350"/>
  <c r="N349"/>
  <c r="N348"/>
  <c r="N347"/>
  <c r="N346"/>
  <c r="N345"/>
  <c r="N343"/>
  <c r="N342"/>
  <c r="N341"/>
  <c r="N340"/>
  <c r="N338"/>
  <c r="N337"/>
  <c r="N336"/>
  <c r="N335"/>
  <c r="N334"/>
  <c r="N333"/>
  <c r="N331"/>
  <c r="N330"/>
  <c r="N329"/>
  <c r="N328"/>
  <c r="N327"/>
  <c r="N326"/>
  <c r="N324"/>
  <c r="N323"/>
  <c r="N321"/>
  <c r="N320"/>
  <c r="N318"/>
  <c r="N317"/>
  <c r="N315"/>
  <c r="N314"/>
  <c r="N312"/>
  <c r="N311"/>
  <c r="N309"/>
  <c r="N308"/>
  <c r="N306"/>
  <c r="N305"/>
  <c r="N303"/>
  <c r="N302"/>
  <c r="N300"/>
  <c r="N299"/>
  <c r="N297"/>
  <c r="N296"/>
  <c r="N294"/>
  <c r="N293"/>
  <c r="N291"/>
  <c r="N290"/>
  <c r="N288"/>
  <c r="N287"/>
  <c r="N285"/>
  <c r="N284"/>
  <c r="N279"/>
  <c r="N278"/>
  <c r="N276"/>
  <c r="N275"/>
  <c r="N273"/>
  <c r="N272"/>
  <c r="N269"/>
  <c r="N268"/>
  <c r="N266"/>
  <c r="N265"/>
  <c r="N264"/>
  <c r="N263"/>
  <c r="N260"/>
  <c r="N259"/>
  <c r="N257"/>
  <c r="N256"/>
  <c r="N252"/>
  <c r="N251"/>
  <c r="N250"/>
  <c r="N249"/>
  <c r="N247"/>
  <c r="N246"/>
  <c r="N245"/>
  <c r="N244"/>
  <c r="N243"/>
  <c r="N242"/>
  <c r="N56" l="1"/>
  <c r="N55"/>
  <c r="N54"/>
  <c r="N53"/>
  <c r="N241"/>
  <c r="N240"/>
  <c r="N239"/>
  <c r="N238"/>
  <c r="N237"/>
  <c r="N236"/>
  <c r="N235"/>
  <c r="N234"/>
  <c r="N232"/>
  <c r="N231"/>
  <c r="N230"/>
  <c r="N229"/>
  <c r="N227"/>
  <c r="N226"/>
  <c r="N225"/>
  <c r="N224"/>
  <c r="N222"/>
  <c r="N221"/>
  <c r="N220"/>
  <c r="N219"/>
  <c r="N218"/>
  <c r="N217"/>
  <c r="N216"/>
  <c r="N215"/>
  <c r="N214"/>
  <c r="N213"/>
  <c r="N212"/>
  <c r="N211"/>
  <c r="N210"/>
  <c r="N209"/>
  <c r="N208"/>
  <c r="N207"/>
  <c r="N205"/>
  <c r="N204"/>
  <c r="N203"/>
  <c r="N202"/>
  <c r="N200"/>
  <c r="N199"/>
  <c r="N198"/>
  <c r="N197"/>
  <c r="N196"/>
  <c r="N195"/>
  <c r="N194"/>
  <c r="N193"/>
  <c r="N192"/>
  <c r="N191"/>
  <c r="N189"/>
  <c r="N188"/>
  <c r="N187"/>
  <c r="N186"/>
  <c r="N184"/>
  <c r="N183"/>
  <c r="N182"/>
  <c r="N181"/>
  <c r="N179"/>
  <c r="N178"/>
  <c r="N177"/>
  <c r="N176"/>
  <c r="N174"/>
  <c r="N173"/>
  <c r="N172"/>
  <c r="N171"/>
  <c r="N170"/>
  <c r="N169"/>
  <c r="N167"/>
  <c r="N166"/>
  <c r="N165"/>
  <c r="N164"/>
  <c r="N162"/>
  <c r="N161"/>
  <c r="N160"/>
  <c r="N159"/>
  <c r="N157"/>
  <c r="N156"/>
  <c r="N155"/>
  <c r="N154"/>
  <c r="N152"/>
  <c r="N151"/>
  <c r="N150"/>
  <c r="N149"/>
  <c r="N147"/>
  <c r="N146"/>
  <c r="N145"/>
  <c r="N144"/>
  <c r="N142"/>
  <c r="N141"/>
  <c r="N139"/>
  <c r="N138"/>
  <c r="N137"/>
  <c r="N136"/>
  <c r="N135"/>
  <c r="N134"/>
  <c r="N133"/>
  <c r="N132"/>
  <c r="N130"/>
  <c r="N129"/>
  <c r="N128"/>
  <c r="N127"/>
  <c r="N125"/>
  <c r="N124"/>
  <c r="N123"/>
  <c r="N122"/>
  <c r="N121"/>
  <c r="N120"/>
  <c r="N119"/>
  <c r="N118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1"/>
  <c r="N80"/>
  <c r="N77"/>
  <c r="N76"/>
  <c r="N75"/>
  <c r="N74"/>
  <c r="N72"/>
  <c r="N71"/>
  <c r="N70"/>
  <c r="N69"/>
  <c r="N68"/>
  <c r="N67"/>
  <c r="N66"/>
  <c r="N65"/>
  <c r="I11" i="24"/>
  <c r="K11" s="1"/>
  <c r="L11" s="1"/>
  <c r="N64" i="17"/>
  <c r="N63"/>
  <c r="N62"/>
  <c r="N61"/>
  <c r="N60"/>
  <c r="N59"/>
  <c r="N58"/>
  <c r="N57"/>
  <c r="N52"/>
  <c r="N51"/>
  <c r="N50"/>
  <c r="N49"/>
  <c r="N46"/>
  <c r="N45"/>
  <c r="N44"/>
  <c r="N43"/>
  <c r="N42"/>
  <c r="N41"/>
  <c r="N40"/>
  <c r="N39"/>
  <c r="N38"/>
  <c r="N37"/>
  <c r="N36"/>
  <c r="N35"/>
  <c r="N34"/>
  <c r="N33"/>
  <c r="N32"/>
  <c r="N31"/>
  <c r="N29"/>
  <c r="N28"/>
  <c r="N26"/>
  <c r="N25"/>
  <c r="N24"/>
  <c r="N23"/>
  <c r="N22"/>
  <c r="N21"/>
  <c r="N20"/>
  <c r="N19"/>
  <c r="N17"/>
  <c r="N16"/>
  <c r="N15"/>
  <c r="N14"/>
  <c r="N13"/>
  <c r="N12"/>
  <c r="J11" i="24"/>
  <c r="C11"/>
  <c r="N10" i="17"/>
  <c r="N11"/>
  <c r="C10" i="24"/>
  <c r="J10"/>
  <c r="G11" l="1"/>
  <c r="F285" i="5" s="1"/>
  <c r="I10" i="24"/>
  <c r="K10" s="1"/>
  <c r="L10" s="1"/>
  <c r="G10" s="1"/>
  <c r="F284" i="5" s="1"/>
  <c r="F160" l="1"/>
  <c r="F99"/>
  <c r="F187"/>
  <c r="F201"/>
  <c r="F102"/>
  <c r="F57"/>
  <c r="F150"/>
  <c r="F71"/>
  <c r="F235"/>
  <c r="F136"/>
  <c r="F75"/>
  <c r="F240"/>
  <c r="F379"/>
  <c r="H379" s="1"/>
  <c r="F361"/>
  <c r="F337"/>
  <c r="G337" s="1"/>
  <c r="F315"/>
  <c r="F291"/>
  <c r="F263"/>
  <c r="G263" s="1"/>
  <c r="F215"/>
  <c r="F73"/>
  <c r="F138"/>
  <c r="F206"/>
  <c r="F375"/>
  <c r="H375" s="1"/>
  <c r="F332"/>
  <c r="F255"/>
  <c r="G255" s="1"/>
  <c r="F122"/>
  <c r="F55"/>
  <c r="G55" s="1"/>
  <c r="F225"/>
  <c r="H225" s="1"/>
  <c r="F145"/>
  <c r="F67"/>
  <c r="F230"/>
  <c r="F113"/>
  <c r="H113" s="1"/>
  <c r="F185"/>
  <c r="F199"/>
  <c r="F101"/>
  <c r="H101" s="1"/>
  <c r="F190"/>
  <c r="F203"/>
  <c r="F384"/>
  <c r="H384" s="1"/>
  <c r="F367"/>
  <c r="H367" s="1"/>
  <c r="F341"/>
  <c r="H341" s="1"/>
  <c r="F321"/>
  <c r="H321" s="1"/>
  <c r="F297"/>
  <c r="G297" s="1"/>
  <c r="F269"/>
  <c r="H269" s="1"/>
  <c r="F246"/>
  <c r="G246" s="1"/>
  <c r="F182"/>
  <c r="F133"/>
  <c r="F238"/>
  <c r="F65"/>
  <c r="F107"/>
  <c r="F177"/>
  <c r="F192"/>
  <c r="G192" s="1"/>
  <c r="F111"/>
  <c r="F396"/>
  <c r="F357"/>
  <c r="G357" s="1"/>
  <c r="F309"/>
  <c r="H309" s="1"/>
  <c r="F282"/>
  <c r="H282" s="1"/>
  <c r="F89"/>
  <c r="F29"/>
  <c r="F173"/>
  <c r="G173" s="1"/>
  <c r="F109"/>
  <c r="H109" s="1"/>
  <c r="F180"/>
  <c r="F195"/>
  <c r="F78"/>
  <c r="H78" s="1"/>
  <c r="F242"/>
  <c r="G242" s="1"/>
  <c r="F142"/>
  <c r="F63"/>
  <c r="F228"/>
  <c r="H228" s="1"/>
  <c r="F148"/>
  <c r="F390"/>
  <c r="G390" s="1"/>
  <c r="F371"/>
  <c r="G371" s="1"/>
  <c r="F346"/>
  <c r="H346" s="1"/>
  <c r="F327"/>
  <c r="H327" s="1"/>
  <c r="F303"/>
  <c r="G303" s="1"/>
  <c r="F276"/>
  <c r="G276" s="1"/>
  <c r="F250"/>
  <c r="H250" s="1"/>
  <c r="H276"/>
  <c r="G285"/>
  <c r="H285"/>
  <c r="H246"/>
  <c r="G269"/>
  <c r="H303"/>
  <c r="H284"/>
  <c r="J284" s="1"/>
  <c r="D282" i="17" s="1"/>
  <c r="G284" i="5"/>
  <c r="I284" s="1"/>
  <c r="D281" i="17" s="1"/>
  <c r="G341" i="5"/>
  <c r="H297"/>
  <c r="G396"/>
  <c r="I396" s="1"/>
  <c r="D393" i="17" s="1"/>
  <c r="H396" i="5"/>
  <c r="J396" s="1"/>
  <c r="D394" i="17" s="1"/>
  <c r="F17" i="5"/>
  <c r="F13"/>
  <c r="H13" s="1"/>
  <c r="F19"/>
  <c r="G19" s="1"/>
  <c r="F16"/>
  <c r="G16" s="1"/>
  <c r="F43"/>
  <c r="F69"/>
  <c r="F105"/>
  <c r="G105" s="1"/>
  <c r="F140"/>
  <c r="G140" s="1"/>
  <c r="F197"/>
  <c r="F233"/>
  <c r="G233" s="1"/>
  <c r="F175"/>
  <c r="H175" s="1"/>
  <c r="F80"/>
  <c r="G80" s="1"/>
  <c r="F115"/>
  <c r="F153"/>
  <c r="F208"/>
  <c r="H208" s="1"/>
  <c r="F53"/>
  <c r="G53" s="1"/>
  <c r="F41"/>
  <c r="F93"/>
  <c r="G93" s="1"/>
  <c r="F126"/>
  <c r="H126" s="1"/>
  <c r="F165"/>
  <c r="G165" s="1"/>
  <c r="F219"/>
  <c r="F39"/>
  <c r="F27"/>
  <c r="G27" s="1"/>
  <c r="F87"/>
  <c r="H87" s="1"/>
  <c r="F119"/>
  <c r="F158"/>
  <c r="G158" s="1"/>
  <c r="F213"/>
  <c r="G213" s="1"/>
  <c r="F244"/>
  <c r="H244" s="1"/>
  <c r="F25"/>
  <c r="F49"/>
  <c r="F97"/>
  <c r="H97" s="1"/>
  <c r="F131"/>
  <c r="H131" s="1"/>
  <c r="F170"/>
  <c r="F223"/>
  <c r="G223" s="1"/>
  <c r="F47"/>
  <c r="H47" s="1"/>
  <c r="F37"/>
  <c r="G37" s="1"/>
  <c r="F91"/>
  <c r="F124"/>
  <c r="F163"/>
  <c r="G163" s="1"/>
  <c r="F217"/>
  <c r="G217" s="1"/>
  <c r="F35"/>
  <c r="F23"/>
  <c r="G23" s="1"/>
  <c r="F84"/>
  <c r="G84" s="1"/>
  <c r="F117"/>
  <c r="H117" s="1"/>
  <c r="F155"/>
  <c r="F211"/>
  <c r="F61"/>
  <c r="G61" s="1"/>
  <c r="F45"/>
  <c r="H45" s="1"/>
  <c r="F95"/>
  <c r="F128"/>
  <c r="H128" s="1"/>
  <c r="F168"/>
  <c r="H168" s="1"/>
  <c r="F221"/>
  <c r="G221" s="1"/>
  <c r="F59"/>
  <c r="H255"/>
  <c r="H263"/>
  <c r="G282"/>
  <c r="H357"/>
  <c r="G367"/>
  <c r="H371"/>
  <c r="H390"/>
  <c r="G384"/>
  <c r="G379"/>
  <c r="F398"/>
  <c r="F393"/>
  <c r="F387"/>
  <c r="H387" s="1"/>
  <c r="F381"/>
  <c r="F377"/>
  <c r="H377" s="1"/>
  <c r="F373"/>
  <c r="F369"/>
  <c r="F364"/>
  <c r="F359"/>
  <c r="G359" s="1"/>
  <c r="F355"/>
  <c r="G355" s="1"/>
  <c r="F344"/>
  <c r="F339"/>
  <c r="F334"/>
  <c r="F330"/>
  <c r="F324"/>
  <c r="F318"/>
  <c r="F312"/>
  <c r="F306"/>
  <c r="F300"/>
  <c r="F294"/>
  <c r="F288"/>
  <c r="F279"/>
  <c r="F272"/>
  <c r="F267"/>
  <c r="F260"/>
  <c r="F253"/>
  <c r="F248"/>
  <c r="F400"/>
  <c r="F232"/>
  <c r="F196"/>
  <c r="H196" s="1"/>
  <c r="F212"/>
  <c r="G212" s="1"/>
  <c r="I212" s="1"/>
  <c r="D209" i="17" s="1"/>
  <c r="F157" i="5"/>
  <c r="G157" s="1"/>
  <c r="F118"/>
  <c r="F108"/>
  <c r="G108" s="1"/>
  <c r="F72"/>
  <c r="H72" s="1"/>
  <c r="F186"/>
  <c r="G186" s="1"/>
  <c r="F139"/>
  <c r="F94"/>
  <c r="G94" s="1"/>
  <c r="F40"/>
  <c r="G40" s="1"/>
  <c r="F60"/>
  <c r="H60" s="1"/>
  <c r="F210"/>
  <c r="F224"/>
  <c r="H224" s="1"/>
  <c r="F172"/>
  <c r="H172" s="1"/>
  <c r="F132"/>
  <c r="G132" s="1"/>
  <c r="F125"/>
  <c r="F88"/>
  <c r="G88" s="1"/>
  <c r="F26"/>
  <c r="H26" s="1"/>
  <c r="F42"/>
  <c r="G42" s="1"/>
  <c r="F130"/>
  <c r="F90"/>
  <c r="H90" s="1"/>
  <c r="F31"/>
  <c r="H31" s="1"/>
  <c r="F46"/>
  <c r="G46" s="1"/>
  <c r="F243"/>
  <c r="F222"/>
  <c r="H222" s="1"/>
  <c r="F239"/>
  <c r="G239" s="1"/>
  <c r="F202"/>
  <c r="G202" s="1"/>
  <c r="F147"/>
  <c r="F154"/>
  <c r="H154" s="1"/>
  <c r="F100"/>
  <c r="H100" s="1"/>
  <c r="F54"/>
  <c r="G54" s="1"/>
  <c r="F176"/>
  <c r="F159"/>
  <c r="H159" s="1"/>
  <c r="F86"/>
  <c r="G86" s="1"/>
  <c r="F22"/>
  <c r="G22" s="1"/>
  <c r="F38"/>
  <c r="F218"/>
  <c r="G218" s="1"/>
  <c r="F234"/>
  <c r="G234" s="1"/>
  <c r="F198"/>
  <c r="H198" s="1"/>
  <c r="F141"/>
  <c r="F144"/>
  <c r="G144" s="1"/>
  <c r="F96"/>
  <c r="G96" s="1"/>
  <c r="F44"/>
  <c r="H44" s="1"/>
  <c r="F64"/>
  <c r="F149"/>
  <c r="G149" s="1"/>
  <c r="F98"/>
  <c r="H98" s="1"/>
  <c r="F48"/>
  <c r="G48" s="1"/>
  <c r="F28"/>
  <c r="F24"/>
  <c r="H24" s="1"/>
  <c r="F79"/>
  <c r="G79" s="1"/>
  <c r="F56"/>
  <c r="G56" s="1"/>
  <c r="F214"/>
  <c r="F229"/>
  <c r="G229" s="1"/>
  <c r="F194"/>
  <c r="H194" s="1"/>
  <c r="F137"/>
  <c r="G137" s="1"/>
  <c r="F135"/>
  <c r="F92"/>
  <c r="H92" s="1"/>
  <c r="F36"/>
  <c r="H36" s="1"/>
  <c r="F52"/>
  <c r="G52" s="1"/>
  <c r="F110"/>
  <c r="F74"/>
  <c r="G74" s="1"/>
  <c r="F189"/>
  <c r="G189" s="1"/>
  <c r="F227"/>
  <c r="G227" s="1"/>
  <c r="F174"/>
  <c r="F207"/>
  <c r="G207" s="1"/>
  <c r="F152"/>
  <c r="H152" s="1"/>
  <c r="F164"/>
  <c r="G164" s="1"/>
  <c r="F104"/>
  <c r="F68"/>
  <c r="G68" s="1"/>
  <c r="F181"/>
  <c r="G181" s="1"/>
  <c r="F169"/>
  <c r="H169" s="1"/>
  <c r="F106"/>
  <c r="F70"/>
  <c r="G70" s="1"/>
  <c r="F184"/>
  <c r="G184" s="1"/>
  <c r="F58"/>
  <c r="G58" s="1"/>
  <c r="F241"/>
  <c r="F205"/>
  <c r="H205" s="1"/>
  <c r="F220"/>
  <c r="H220" s="1"/>
  <c r="F167"/>
  <c r="H167" s="1"/>
  <c r="F127"/>
  <c r="F116"/>
  <c r="H116" s="1"/>
  <c r="F83"/>
  <c r="H83" s="1"/>
  <c r="F15"/>
  <c r="H15" s="1"/>
  <c r="F34"/>
  <c r="F121"/>
  <c r="H121" s="1"/>
  <c r="F62"/>
  <c r="G62" s="1"/>
  <c r="F179"/>
  <c r="G179" s="1"/>
  <c r="F237"/>
  <c r="F200"/>
  <c r="H200" s="1"/>
  <c r="F216"/>
  <c r="H216" s="1"/>
  <c r="F162"/>
  <c r="G162" s="1"/>
  <c r="F123"/>
  <c r="F112"/>
  <c r="G112" s="1"/>
  <c r="F77"/>
  <c r="G77" s="1"/>
  <c r="F191"/>
  <c r="H191" s="1"/>
  <c r="F114"/>
  <c r="F66"/>
  <c r="G66" s="1"/>
  <c r="G321"/>
  <c r="G309"/>
  <c r="H355"/>
  <c r="H359"/>
  <c r="G377"/>
  <c r="F392"/>
  <c r="F389"/>
  <c r="F386"/>
  <c r="F383"/>
  <c r="F380"/>
  <c r="F378"/>
  <c r="F376"/>
  <c r="F374"/>
  <c r="F372"/>
  <c r="F370"/>
  <c r="F368"/>
  <c r="F366"/>
  <c r="F363"/>
  <c r="F360"/>
  <c r="F358"/>
  <c r="F356"/>
  <c r="F354"/>
  <c r="F352"/>
  <c r="F350"/>
  <c r="F348"/>
  <c r="F345"/>
  <c r="F343"/>
  <c r="F340"/>
  <c r="F338"/>
  <c r="F336"/>
  <c r="F333"/>
  <c r="F331"/>
  <c r="F329"/>
  <c r="F326"/>
  <c r="F323"/>
  <c r="F320"/>
  <c r="F317"/>
  <c r="F314"/>
  <c r="F311"/>
  <c r="F308"/>
  <c r="F305"/>
  <c r="F302"/>
  <c r="F299"/>
  <c r="F296"/>
  <c r="F293"/>
  <c r="F290"/>
  <c r="F287"/>
  <c r="F281"/>
  <c r="F278"/>
  <c r="F275"/>
  <c r="F271"/>
  <c r="F268"/>
  <c r="F266"/>
  <c r="F262"/>
  <c r="F259"/>
  <c r="F254"/>
  <c r="F252"/>
  <c r="F249"/>
  <c r="F247"/>
  <c r="F245"/>
  <c r="H48"/>
  <c r="H149"/>
  <c r="G64"/>
  <c r="H64"/>
  <c r="H141"/>
  <c r="G141"/>
  <c r="G198"/>
  <c r="H38"/>
  <c r="G38"/>
  <c r="H34"/>
  <c r="G34"/>
  <c r="G15"/>
  <c r="H127"/>
  <c r="G127"/>
  <c r="G241"/>
  <c r="H241"/>
  <c r="H58"/>
  <c r="G106"/>
  <c r="H106"/>
  <c r="H68"/>
  <c r="G104"/>
  <c r="H104"/>
  <c r="H164"/>
  <c r="H207"/>
  <c r="G174"/>
  <c r="H174"/>
  <c r="H139"/>
  <c r="G139"/>
  <c r="H52"/>
  <c r="H135"/>
  <c r="G135"/>
  <c r="G214"/>
  <c r="H214"/>
  <c r="H182"/>
  <c r="G182"/>
  <c r="H69"/>
  <c r="G69"/>
  <c r="G197"/>
  <c r="H197"/>
  <c r="H55"/>
  <c r="G99"/>
  <c r="H99"/>
  <c r="G133"/>
  <c r="H133"/>
  <c r="H173"/>
  <c r="G225"/>
  <c r="H53"/>
  <c r="H41"/>
  <c r="G41"/>
  <c r="G126"/>
  <c r="H165"/>
  <c r="H219"/>
  <c r="G219"/>
  <c r="G39"/>
  <c r="H39"/>
  <c r="G119"/>
  <c r="H119"/>
  <c r="H213"/>
  <c r="G25"/>
  <c r="H25"/>
  <c r="G78"/>
  <c r="G113"/>
  <c r="H150"/>
  <c r="G150"/>
  <c r="G206"/>
  <c r="H206"/>
  <c r="H242"/>
  <c r="G185"/>
  <c r="H185"/>
  <c r="G71"/>
  <c r="H71"/>
  <c r="G107"/>
  <c r="H107"/>
  <c r="H142"/>
  <c r="G142"/>
  <c r="G199"/>
  <c r="H199"/>
  <c r="H235"/>
  <c r="G235"/>
  <c r="H177"/>
  <c r="G177"/>
  <c r="H63"/>
  <c r="G63"/>
  <c r="G101"/>
  <c r="H136"/>
  <c r="G136"/>
  <c r="H192"/>
  <c r="G228"/>
  <c r="G95"/>
  <c r="H95"/>
  <c r="G59"/>
  <c r="H59"/>
  <c r="H28"/>
  <c r="G28"/>
  <c r="H114"/>
  <c r="G114"/>
  <c r="H123"/>
  <c r="G123"/>
  <c r="G237"/>
  <c r="H237"/>
  <c r="H179"/>
  <c r="H176"/>
  <c r="J176" s="1"/>
  <c r="D174" i="17" s="1"/>
  <c r="G176" i="5"/>
  <c r="G147"/>
  <c r="H147"/>
  <c r="H202"/>
  <c r="G243"/>
  <c r="H243"/>
  <c r="H130"/>
  <c r="G130"/>
  <c r="H42"/>
  <c r="G26"/>
  <c r="G125"/>
  <c r="H125"/>
  <c r="H210"/>
  <c r="G210"/>
  <c r="G13"/>
  <c r="G110"/>
  <c r="H110"/>
  <c r="G17"/>
  <c r="H17"/>
  <c r="H186"/>
  <c r="G118"/>
  <c r="I118" s="1"/>
  <c r="D115" i="17" s="1"/>
  <c r="H118" i="5"/>
  <c r="H157"/>
  <c r="G232"/>
  <c r="H232"/>
  <c r="H43"/>
  <c r="G43"/>
  <c r="H89"/>
  <c r="G89"/>
  <c r="H122"/>
  <c r="G122"/>
  <c r="H160"/>
  <c r="G160"/>
  <c r="G215"/>
  <c r="H215"/>
  <c r="G29"/>
  <c r="H29"/>
  <c r="H16"/>
  <c r="G115"/>
  <c r="H115"/>
  <c r="H153"/>
  <c r="G153"/>
  <c r="H187"/>
  <c r="G187"/>
  <c r="H73"/>
  <c r="G73"/>
  <c r="G109"/>
  <c r="G145"/>
  <c r="H145"/>
  <c r="G201"/>
  <c r="H201"/>
  <c r="G238"/>
  <c r="H238"/>
  <c r="G180"/>
  <c r="H180"/>
  <c r="G67"/>
  <c r="H67"/>
  <c r="G102"/>
  <c r="I102" s="1"/>
  <c r="H102"/>
  <c r="J102" s="1"/>
  <c r="G138"/>
  <c r="H138"/>
  <c r="G195"/>
  <c r="H195"/>
  <c r="H230"/>
  <c r="G230"/>
  <c r="G57"/>
  <c r="H57"/>
  <c r="G65"/>
  <c r="H65"/>
  <c r="G49"/>
  <c r="H49"/>
  <c r="G97"/>
  <c r="H170"/>
  <c r="G170"/>
  <c r="H223"/>
  <c r="G91"/>
  <c r="H91"/>
  <c r="G124"/>
  <c r="H124"/>
  <c r="H163"/>
  <c r="H217"/>
  <c r="H35"/>
  <c r="G35"/>
  <c r="H23"/>
  <c r="H84"/>
  <c r="H155"/>
  <c r="G155"/>
  <c r="G211"/>
  <c r="H211"/>
  <c r="G190"/>
  <c r="H190"/>
  <c r="G75"/>
  <c r="H75"/>
  <c r="G111"/>
  <c r="H111"/>
  <c r="H148"/>
  <c r="G148"/>
  <c r="G203"/>
  <c r="H203"/>
  <c r="G240"/>
  <c r="H240"/>
  <c r="H291" l="1"/>
  <c r="G291"/>
  <c r="J118"/>
  <c r="D116" i="17" s="1"/>
  <c r="E116" s="1"/>
  <c r="G117" i="5"/>
  <c r="G47"/>
  <c r="G131"/>
  <c r="H80"/>
  <c r="G168"/>
  <c r="G244"/>
  <c r="G87"/>
  <c r="G175"/>
  <c r="H337"/>
  <c r="G250"/>
  <c r="H361"/>
  <c r="G361"/>
  <c r="I243"/>
  <c r="D240" i="17" s="1"/>
  <c r="H37" i="5"/>
  <c r="H221"/>
  <c r="G45"/>
  <c r="H140"/>
  <c r="G346"/>
  <c r="I112"/>
  <c r="D109" i="17" s="1"/>
  <c r="G327" i="5"/>
  <c r="G375"/>
  <c r="H332"/>
  <c r="G332"/>
  <c r="G315"/>
  <c r="H315"/>
  <c r="G222"/>
  <c r="H112"/>
  <c r="G90"/>
  <c r="G200"/>
  <c r="G196"/>
  <c r="H40"/>
  <c r="H234"/>
  <c r="H144"/>
  <c r="H70"/>
  <c r="H66"/>
  <c r="H108"/>
  <c r="G224"/>
  <c r="H88"/>
  <c r="G159"/>
  <c r="I159" s="1"/>
  <c r="D156" i="17" s="1"/>
  <c r="H94" i="5"/>
  <c r="H212"/>
  <c r="J212" s="1"/>
  <c r="D210" i="17" s="1"/>
  <c r="H74" i="5"/>
  <c r="H239"/>
  <c r="J239" s="1"/>
  <c r="D237" i="17" s="1"/>
  <c r="G154" i="5"/>
  <c r="G24"/>
  <c r="I24" s="1"/>
  <c r="D21" i="17" s="1"/>
  <c r="E21" s="1"/>
  <c r="H21" s="1"/>
  <c r="H229" i="5"/>
  <c r="G92"/>
  <c r="I92" s="1"/>
  <c r="D89" i="17" s="1"/>
  <c r="G205" i="5"/>
  <c r="G116"/>
  <c r="G121"/>
  <c r="H218"/>
  <c r="G98"/>
  <c r="H79"/>
  <c r="I62"/>
  <c r="D59" i="17" s="1"/>
  <c r="I59" s="1"/>
  <c r="G208" i="5"/>
  <c r="H19"/>
  <c r="G128"/>
  <c r="H61"/>
  <c r="H158"/>
  <c r="J157" s="1"/>
  <c r="D155" i="17" s="1"/>
  <c r="H27" i="5"/>
  <c r="J26" s="1"/>
  <c r="D24" i="17" s="1"/>
  <c r="H93" i="5"/>
  <c r="H233"/>
  <c r="H105"/>
  <c r="I54"/>
  <c r="D51" i="17" s="1"/>
  <c r="I51" s="1"/>
  <c r="I132" i="5"/>
  <c r="D129" i="17" s="1"/>
  <c r="E129" s="1"/>
  <c r="I157" i="5"/>
  <c r="D154" i="17" s="1"/>
  <c r="G152" i="5"/>
  <c r="H184"/>
  <c r="G83"/>
  <c r="G72"/>
  <c r="H189"/>
  <c r="H132"/>
  <c r="J132" s="1"/>
  <c r="D130" i="17" s="1"/>
  <c r="E130" s="1"/>
  <c r="H130" s="1"/>
  <c r="H46" i="5"/>
  <c r="H54"/>
  <c r="J54" s="1"/>
  <c r="D52" i="17" s="1"/>
  <c r="I52" s="1"/>
  <c r="G191" i="5"/>
  <c r="H137"/>
  <c r="H227"/>
  <c r="G169"/>
  <c r="G167"/>
  <c r="H22"/>
  <c r="G44"/>
  <c r="H62"/>
  <c r="J62" s="1"/>
  <c r="D60" i="17" s="1"/>
  <c r="G172" i="5"/>
  <c r="I172" s="1"/>
  <c r="D169" i="17" s="1"/>
  <c r="G31" i="5"/>
  <c r="G100"/>
  <c r="H162"/>
  <c r="H56"/>
  <c r="G60"/>
  <c r="H181"/>
  <c r="G220"/>
  <c r="H86"/>
  <c r="H96"/>
  <c r="E51" i="17"/>
  <c r="H51" s="1"/>
  <c r="I154"/>
  <c r="E154"/>
  <c r="H154" s="1"/>
  <c r="I209"/>
  <c r="E209"/>
  <c r="H209" s="1"/>
  <c r="I210"/>
  <c r="E210"/>
  <c r="H210" s="1"/>
  <c r="I109"/>
  <c r="E109"/>
  <c r="H109" s="1"/>
  <c r="I240"/>
  <c r="E240"/>
  <c r="H240" s="1"/>
  <c r="G216" i="5"/>
  <c r="H77"/>
  <c r="J243"/>
  <c r="D241" i="17" s="1"/>
  <c r="I176" i="5"/>
  <c r="D173" i="17" s="1"/>
  <c r="J24" i="5"/>
  <c r="D22" i="17" s="1"/>
  <c r="G194" i="5"/>
  <c r="G36"/>
  <c r="G387"/>
  <c r="I174" i="17"/>
  <c r="E174"/>
  <c r="H174" s="1"/>
  <c r="I21"/>
  <c r="I115"/>
  <c r="E115"/>
  <c r="H115" s="1"/>
  <c r="I282"/>
  <c r="E282"/>
  <c r="G282" s="1"/>
  <c r="I26" i="5"/>
  <c r="D23" i="17" s="1"/>
  <c r="I56" i="5"/>
  <c r="D53" i="17" s="1"/>
  <c r="I393"/>
  <c r="E393"/>
  <c r="G393" s="1"/>
  <c r="I281"/>
  <c r="E281"/>
  <c r="G281" s="1"/>
  <c r="I116"/>
  <c r="E52"/>
  <c r="H52" s="1"/>
  <c r="I394"/>
  <c r="E394"/>
  <c r="H394" s="1"/>
  <c r="G248" i="5"/>
  <c r="H248"/>
  <c r="G260"/>
  <c r="H260"/>
  <c r="H272"/>
  <c r="G272"/>
  <c r="H288"/>
  <c r="G288"/>
  <c r="G300"/>
  <c r="H300"/>
  <c r="G312"/>
  <c r="H312"/>
  <c r="H324"/>
  <c r="G324"/>
  <c r="G334"/>
  <c r="H334"/>
  <c r="H344"/>
  <c r="G344"/>
  <c r="H369"/>
  <c r="G369"/>
  <c r="G398"/>
  <c r="I398" s="1"/>
  <c r="D395" i="17" s="1"/>
  <c r="H398" i="5"/>
  <c r="J398" s="1"/>
  <c r="D396" i="17" s="1"/>
  <c r="G400" i="5"/>
  <c r="I400" s="1"/>
  <c r="D397" i="17" s="1"/>
  <c r="H400" i="5"/>
  <c r="J400" s="1"/>
  <c r="D398" i="17" s="1"/>
  <c r="G253" i="5"/>
  <c r="H253"/>
  <c r="H267"/>
  <c r="G267"/>
  <c r="H279"/>
  <c r="G279"/>
  <c r="G294"/>
  <c r="H294"/>
  <c r="H306"/>
  <c r="G306"/>
  <c r="G318"/>
  <c r="H318"/>
  <c r="H330"/>
  <c r="G330"/>
  <c r="H339"/>
  <c r="G339"/>
  <c r="G364"/>
  <c r="H364"/>
  <c r="G373"/>
  <c r="H373"/>
  <c r="H381"/>
  <c r="G381"/>
  <c r="G393"/>
  <c r="H393"/>
  <c r="G109" i="17"/>
  <c r="G174"/>
  <c r="H247" i="5"/>
  <c r="J247" s="1"/>
  <c r="D245" i="17" s="1"/>
  <c r="G247" i="5"/>
  <c r="H252"/>
  <c r="J252" s="1"/>
  <c r="D250" i="17" s="1"/>
  <c r="G252" i="5"/>
  <c r="I252" s="1"/>
  <c r="D249" i="17" s="1"/>
  <c r="H259" i="5"/>
  <c r="G259"/>
  <c r="H266"/>
  <c r="G266"/>
  <c r="I266" s="1"/>
  <c r="D263" i="17" s="1"/>
  <c r="H271" i="5"/>
  <c r="J271" s="1"/>
  <c r="D269" i="17" s="1"/>
  <c r="G271" i="5"/>
  <c r="I271" s="1"/>
  <c r="D268" i="17" s="1"/>
  <c r="H278" i="5"/>
  <c r="J278" s="1"/>
  <c r="D276" i="17" s="1"/>
  <c r="G278" i="5"/>
  <c r="I278" s="1"/>
  <c r="D275" i="17" s="1"/>
  <c r="H287" i="5"/>
  <c r="G287"/>
  <c r="H293"/>
  <c r="G293"/>
  <c r="I293" s="1"/>
  <c r="D290" i="17" s="1"/>
  <c r="H299" i="5"/>
  <c r="J299" s="1"/>
  <c r="D297" i="17" s="1"/>
  <c r="G299" i="5"/>
  <c r="H308"/>
  <c r="J308" s="1"/>
  <c r="D306" i="17" s="1"/>
  <c r="G308" i="5"/>
  <c r="I308" s="1"/>
  <c r="D305" i="17" s="1"/>
  <c r="H314" i="5"/>
  <c r="J314" s="1"/>
  <c r="D312" i="17" s="1"/>
  <c r="G314" i="5"/>
  <c r="I314" s="1"/>
  <c r="D311" i="17" s="1"/>
  <c r="H320" i="5"/>
  <c r="J320" s="1"/>
  <c r="D318" i="17" s="1"/>
  <c r="G320" i="5"/>
  <c r="I320" s="1"/>
  <c r="D317" i="17" s="1"/>
  <c r="H326" i="5"/>
  <c r="J326" s="1"/>
  <c r="D324" i="17" s="1"/>
  <c r="G326" i="5"/>
  <c r="I326" s="1"/>
  <c r="D323" i="17" s="1"/>
  <c r="H331" i="5"/>
  <c r="J331" s="1"/>
  <c r="D329" i="17" s="1"/>
  <c r="G331" i="5"/>
  <c r="I331" s="1"/>
  <c r="D328" i="17" s="1"/>
  <c r="H336" i="5"/>
  <c r="J336" s="1"/>
  <c r="D334" i="17" s="1"/>
  <c r="G336" i="5"/>
  <c r="I336" s="1"/>
  <c r="D333" i="17" s="1"/>
  <c r="H340" i="5"/>
  <c r="J340" s="1"/>
  <c r="D338" i="17" s="1"/>
  <c r="G340" i="5"/>
  <c r="I340" s="1"/>
  <c r="D337" i="17" s="1"/>
  <c r="H345" i="5"/>
  <c r="J345" s="1"/>
  <c r="D343" i="17" s="1"/>
  <c r="G345" i="5"/>
  <c r="I345" s="1"/>
  <c r="D342" i="17" s="1"/>
  <c r="H350" i="5"/>
  <c r="J350" s="1"/>
  <c r="D348" i="17" s="1"/>
  <c r="G350" i="5"/>
  <c r="I350" s="1"/>
  <c r="D347" i="17" s="1"/>
  <c r="H354" i="5"/>
  <c r="J354" s="1"/>
  <c r="D352" i="17" s="1"/>
  <c r="G354" i="5"/>
  <c r="I354" s="1"/>
  <c r="D351" i="17" s="1"/>
  <c r="H358" i="5"/>
  <c r="J358" s="1"/>
  <c r="D356" i="17" s="1"/>
  <c r="G358" i="5"/>
  <c r="I358" s="1"/>
  <c r="D355" i="17" s="1"/>
  <c r="H363" i="5"/>
  <c r="J363" s="1"/>
  <c r="D361" i="17" s="1"/>
  <c r="G363" i="5"/>
  <c r="H368"/>
  <c r="J368" s="1"/>
  <c r="D366" i="17" s="1"/>
  <c r="G368" i="5"/>
  <c r="I368" s="1"/>
  <c r="D365" i="17" s="1"/>
  <c r="H372" i="5"/>
  <c r="G372"/>
  <c r="H376"/>
  <c r="J376" s="1"/>
  <c r="G376"/>
  <c r="I376" s="1"/>
  <c r="D373" i="17" s="1"/>
  <c r="G380" i="5"/>
  <c r="I380" s="1"/>
  <c r="D377" i="17" s="1"/>
  <c r="H380" i="5"/>
  <c r="H386"/>
  <c r="J386" s="1"/>
  <c r="D384" i="17" s="1"/>
  <c r="G386" i="5"/>
  <c r="I386" s="1"/>
  <c r="D383" i="17" s="1"/>
  <c r="H392" i="5"/>
  <c r="G392"/>
  <c r="H245"/>
  <c r="J245" s="1"/>
  <c r="D243" i="17" s="1"/>
  <c r="G245" i="5"/>
  <c r="I245" s="1"/>
  <c r="D242" i="17" s="1"/>
  <c r="H249" i="5"/>
  <c r="J249" s="1"/>
  <c r="D247" i="17" s="1"/>
  <c r="G249" i="5"/>
  <c r="I249" s="1"/>
  <c r="D246" i="17" s="1"/>
  <c r="H254" i="5"/>
  <c r="J254" s="1"/>
  <c r="D252" i="17" s="1"/>
  <c r="G254" i="5"/>
  <c r="I254" s="1"/>
  <c r="D251" i="17" s="1"/>
  <c r="H262" i="5"/>
  <c r="J262" s="1"/>
  <c r="D260" i="17" s="1"/>
  <c r="G262" i="5"/>
  <c r="I262" s="1"/>
  <c r="D259" i="17" s="1"/>
  <c r="G268" i="5"/>
  <c r="I268" s="1"/>
  <c r="D265" i="17" s="1"/>
  <c r="H268" i="5"/>
  <c r="J268" s="1"/>
  <c r="D266" i="17" s="1"/>
  <c r="H275" i="5"/>
  <c r="J275" s="1"/>
  <c r="D273" i="17" s="1"/>
  <c r="G275" i="5"/>
  <c r="I275" s="1"/>
  <c r="D272" i="17" s="1"/>
  <c r="G281" i="5"/>
  <c r="I281" s="1"/>
  <c r="D278" i="17" s="1"/>
  <c r="H281" i="5"/>
  <c r="J281" s="1"/>
  <c r="D279" i="17" s="1"/>
  <c r="G290" i="5"/>
  <c r="I290" s="1"/>
  <c r="D287" i="17" s="1"/>
  <c r="H290" i="5"/>
  <c r="J290" s="1"/>
  <c r="D288" i="17" s="1"/>
  <c r="H296" i="5"/>
  <c r="J296" s="1"/>
  <c r="D294" i="17" s="1"/>
  <c r="G296" i="5"/>
  <c r="I296" s="1"/>
  <c r="D293" i="17" s="1"/>
  <c r="H302" i="5"/>
  <c r="J302" s="1"/>
  <c r="D300" i="17" s="1"/>
  <c r="G302" i="5"/>
  <c r="I302" s="1"/>
  <c r="D299" i="17" s="1"/>
  <c r="H305" i="5"/>
  <c r="G305"/>
  <c r="I305" s="1"/>
  <c r="D302" i="17" s="1"/>
  <c r="H311" i="5"/>
  <c r="G311"/>
  <c r="H317"/>
  <c r="G317"/>
  <c r="I317" s="1"/>
  <c r="D314" i="17" s="1"/>
  <c r="G323" i="5"/>
  <c r="I323" s="1"/>
  <c r="D320" i="17" s="1"/>
  <c r="H323" i="5"/>
  <c r="H329"/>
  <c r="G329"/>
  <c r="I329" s="1"/>
  <c r="D326" i="17" s="1"/>
  <c r="H333" i="5"/>
  <c r="G333"/>
  <c r="H338"/>
  <c r="G338"/>
  <c r="I338" s="1"/>
  <c r="D335" i="17" s="1"/>
  <c r="H343" i="5"/>
  <c r="J343" s="1"/>
  <c r="D341" i="17" s="1"/>
  <c r="G343" i="5"/>
  <c r="I343" s="1"/>
  <c r="D340" i="17" s="1"/>
  <c r="H348" i="5"/>
  <c r="J348" s="1"/>
  <c r="D346" i="17" s="1"/>
  <c r="G348" i="5"/>
  <c r="I348" s="1"/>
  <c r="D345" i="17" s="1"/>
  <c r="H352" i="5"/>
  <c r="J352" s="1"/>
  <c r="D350" i="17" s="1"/>
  <c r="G352" i="5"/>
  <c r="I352" s="1"/>
  <c r="D349" i="17" s="1"/>
  <c r="H356" i="5"/>
  <c r="J356" s="1"/>
  <c r="D354" i="17" s="1"/>
  <c r="G356" i="5"/>
  <c r="I356" s="1"/>
  <c r="D353" i="17" s="1"/>
  <c r="H360" i="5"/>
  <c r="J360" s="1"/>
  <c r="D358" i="17" s="1"/>
  <c r="G360" i="5"/>
  <c r="I360" s="1"/>
  <c r="D357" i="17" s="1"/>
  <c r="H366" i="5"/>
  <c r="J366" s="1"/>
  <c r="D364" i="17" s="1"/>
  <c r="G366" i="5"/>
  <c r="I366" s="1"/>
  <c r="D363" i="17" s="1"/>
  <c r="H370" i="5"/>
  <c r="J370" s="1"/>
  <c r="D368" i="17" s="1"/>
  <c r="G370" i="5"/>
  <c r="I370" s="1"/>
  <c r="D367" i="17" s="1"/>
  <c r="G374" i="5"/>
  <c r="I374" s="1"/>
  <c r="D371" i="17" s="1"/>
  <c r="H374" i="5"/>
  <c r="J374" s="1"/>
  <c r="H378"/>
  <c r="J378" s="1"/>
  <c r="D376" i="17" s="1"/>
  <c r="G378" i="5"/>
  <c r="I378" s="1"/>
  <c r="D375" i="17" s="1"/>
  <c r="G383" i="5"/>
  <c r="I383" s="1"/>
  <c r="D380" i="17" s="1"/>
  <c r="H383" i="5"/>
  <c r="J383" s="1"/>
  <c r="D381" i="17" s="1"/>
  <c r="H389" i="5"/>
  <c r="J389" s="1"/>
  <c r="D387" i="17" s="1"/>
  <c r="G389" i="5"/>
  <c r="I389" s="1"/>
  <c r="D386" i="17" s="1"/>
  <c r="I232" i="5"/>
  <c r="D229" i="17" s="1"/>
  <c r="J196" i="5"/>
  <c r="D194" i="17" s="1"/>
  <c r="I224" i="5"/>
  <c r="D221" i="17" s="1"/>
  <c r="I125" i="5"/>
  <c r="D122" i="17" s="1"/>
  <c r="J77" i="5"/>
  <c r="D75" i="17" s="1"/>
  <c r="I100" i="5"/>
  <c r="D97" i="17" s="1"/>
  <c r="J112" i="5"/>
  <c r="D110" i="17" s="1"/>
  <c r="J232" i="5"/>
  <c r="D230" i="17" s="1"/>
  <c r="I196" i="5"/>
  <c r="D193" i="17" s="1"/>
  <c r="J224" i="5"/>
  <c r="D222" i="17" s="1"/>
  <c r="J172" i="5"/>
  <c r="D170" i="17" s="1"/>
  <c r="J125" i="5"/>
  <c r="D123" i="17" s="1"/>
  <c r="J58" i="5"/>
  <c r="D56" i="17" s="1"/>
  <c r="J191" i="5"/>
  <c r="D189" i="17" s="1"/>
  <c r="J100" i="5"/>
  <c r="D98" i="17" s="1"/>
  <c r="I77" i="5"/>
  <c r="D74" i="17" s="1"/>
  <c r="I191" i="5"/>
  <c r="D188" i="17" s="1"/>
  <c r="J19" i="5"/>
  <c r="D17" i="17" s="1"/>
  <c r="I19" i="5"/>
  <c r="D16" i="17" s="1"/>
  <c r="J108" i="5"/>
  <c r="D106" i="17" s="1"/>
  <c r="J72" i="5"/>
  <c r="D70" i="17" s="1"/>
  <c r="J186" i="5"/>
  <c r="D184" i="17" s="1"/>
  <c r="I17" i="5"/>
  <c r="D14" i="17" s="1"/>
  <c r="I110" i="5"/>
  <c r="D107" i="17" s="1"/>
  <c r="J74" i="5"/>
  <c r="D72" i="17" s="1"/>
  <c r="J189" i="5"/>
  <c r="D187" i="17" s="1"/>
  <c r="I13" i="5"/>
  <c r="D10" i="17" s="1"/>
  <c r="J210" i="5"/>
  <c r="D208" i="17" s="1"/>
  <c r="J88" i="5"/>
  <c r="D86" i="17" s="1"/>
  <c r="I42" i="5"/>
  <c r="D39" i="17" s="1"/>
  <c r="J130" i="5"/>
  <c r="D128" i="17" s="1"/>
  <c r="J90" i="5"/>
  <c r="D88" i="17" s="1"/>
  <c r="I31" i="5"/>
  <c r="D28" i="17" s="1"/>
  <c r="I46" i="5"/>
  <c r="D43" i="17" s="1"/>
  <c r="J222" i="5"/>
  <c r="D220" i="17" s="1"/>
  <c r="I202" i="5"/>
  <c r="D199" i="17" s="1"/>
  <c r="I147" i="5"/>
  <c r="D144" i="17" s="1"/>
  <c r="J154" i="5"/>
  <c r="D152" i="17" s="1"/>
  <c r="D99"/>
  <c r="I179" i="5"/>
  <c r="D176" i="17" s="1"/>
  <c r="I237" i="5"/>
  <c r="D234" i="17" s="1"/>
  <c r="I200" i="5"/>
  <c r="D197" i="17" s="1"/>
  <c r="I216" i="5"/>
  <c r="D213" i="17" s="1"/>
  <c r="I162" i="5"/>
  <c r="D159" i="17" s="1"/>
  <c r="J123" i="5"/>
  <c r="D121" i="17" s="1"/>
  <c r="J114" i="5"/>
  <c r="D112" i="17" s="1"/>
  <c r="J79" i="5"/>
  <c r="D77" i="17" s="1"/>
  <c r="J28" i="5"/>
  <c r="D26" i="17" s="1"/>
  <c r="I214" i="5"/>
  <c r="D211" i="17" s="1"/>
  <c r="J229" i="5"/>
  <c r="D227" i="17" s="1"/>
  <c r="J194" i="5"/>
  <c r="D192" i="17" s="1"/>
  <c r="I137" i="5"/>
  <c r="D134" i="17" s="1"/>
  <c r="J135" i="5"/>
  <c r="D133" i="17" s="1"/>
  <c r="J36" i="5"/>
  <c r="D34" i="17" s="1"/>
  <c r="I52" i="5"/>
  <c r="D49" i="17" s="1"/>
  <c r="J139" i="5"/>
  <c r="D137" i="17" s="1"/>
  <c r="J94" i="5"/>
  <c r="D92" i="17" s="1"/>
  <c r="J40" i="5"/>
  <c r="D38" i="17" s="1"/>
  <c r="J60" i="5"/>
  <c r="D58" i="17" s="1"/>
  <c r="J227" i="5"/>
  <c r="D225" i="17" s="1"/>
  <c r="I174" i="5"/>
  <c r="D171" i="17" s="1"/>
  <c r="J207" i="5"/>
  <c r="D205" i="17" s="1"/>
  <c r="J152" i="5"/>
  <c r="D150" i="17" s="1"/>
  <c r="J164" i="5"/>
  <c r="D162" i="17" s="1"/>
  <c r="I104" i="5"/>
  <c r="D101" i="17" s="1"/>
  <c r="I68" i="5"/>
  <c r="D65" i="17" s="1"/>
  <c r="I181" i="5"/>
  <c r="D178" i="17" s="1"/>
  <c r="I169" i="5"/>
  <c r="D166" i="17" s="1"/>
  <c r="I106" i="5"/>
  <c r="D103" i="17" s="1"/>
  <c r="I70" i="5"/>
  <c r="D67" i="17" s="1"/>
  <c r="I184" i="5"/>
  <c r="D181" i="17" s="1"/>
  <c r="I241" i="5"/>
  <c r="D238" i="17" s="1"/>
  <c r="I205" i="5"/>
  <c r="D202" i="17" s="1"/>
  <c r="J220" i="5"/>
  <c r="D218" i="17" s="1"/>
  <c r="I167" i="5"/>
  <c r="D164" i="17" s="1"/>
  <c r="J127" i="5"/>
  <c r="D125" i="17" s="1"/>
  <c r="I116" i="5"/>
  <c r="D113" i="17" s="1"/>
  <c r="J83" i="5"/>
  <c r="D81" i="17" s="1"/>
  <c r="I15" i="5"/>
  <c r="D12" i="17" s="1"/>
  <c r="J34" i="5"/>
  <c r="D32" i="17" s="1"/>
  <c r="J121" i="5"/>
  <c r="D119" i="17" s="1"/>
  <c r="I86" i="5"/>
  <c r="D83" i="17" s="1"/>
  <c r="J22" i="5"/>
  <c r="D20" i="17" s="1"/>
  <c r="J38" i="5"/>
  <c r="D36" i="17" s="1"/>
  <c r="I218" i="5"/>
  <c r="D215" i="17" s="1"/>
  <c r="I234" i="5"/>
  <c r="D231" i="17" s="1"/>
  <c r="I198" i="5"/>
  <c r="D195" i="17" s="1"/>
  <c r="J141" i="5"/>
  <c r="D139" i="17" s="1"/>
  <c r="I144" i="5"/>
  <c r="D141" i="17" s="1"/>
  <c r="I96" i="5"/>
  <c r="D93" i="17" s="1"/>
  <c r="I44" i="5"/>
  <c r="D41" i="17" s="1"/>
  <c r="I64" i="5"/>
  <c r="D61" i="17" s="1"/>
  <c r="I149" i="5"/>
  <c r="D146" i="17" s="1"/>
  <c r="J98" i="5"/>
  <c r="D96" i="17" s="1"/>
  <c r="J48" i="5"/>
  <c r="D46" i="17" s="1"/>
  <c r="I66" i="5"/>
  <c r="D63" i="17" s="1"/>
  <c r="I108" i="5"/>
  <c r="D105" i="17" s="1"/>
  <c r="I72" i="5"/>
  <c r="D69" i="17" s="1"/>
  <c r="I186" i="5"/>
  <c r="D183" i="17" s="1"/>
  <c r="J17" i="5"/>
  <c r="D15" i="17" s="1"/>
  <c r="J110" i="5"/>
  <c r="D108" i="17" s="1"/>
  <c r="I74" i="5"/>
  <c r="D71" i="17" s="1"/>
  <c r="I189" i="5"/>
  <c r="D186" i="17" s="1"/>
  <c r="J13" i="5"/>
  <c r="D11" i="17" s="1"/>
  <c r="I210" i="5"/>
  <c r="D207" i="17" s="1"/>
  <c r="I88" i="5"/>
  <c r="D85" i="17" s="1"/>
  <c r="J42" i="5"/>
  <c r="D40" i="17" s="1"/>
  <c r="I130" i="5"/>
  <c r="D127" i="17" s="1"/>
  <c r="I90" i="5"/>
  <c r="D87" i="17" s="1"/>
  <c r="J31" i="5"/>
  <c r="D29" i="17" s="1"/>
  <c r="J46" i="5"/>
  <c r="D44" i="17" s="1"/>
  <c r="I222" i="5"/>
  <c r="D219" i="17" s="1"/>
  <c r="I239" i="5"/>
  <c r="D236" i="17" s="1"/>
  <c r="J202" i="5"/>
  <c r="D200" i="17" s="1"/>
  <c r="J147" i="5"/>
  <c r="D145" i="17" s="1"/>
  <c r="I154" i="5"/>
  <c r="D151" i="17" s="1"/>
  <c r="J159" i="5"/>
  <c r="D157" i="17" s="1"/>
  <c r="D100"/>
  <c r="J179" i="5"/>
  <c r="D177" i="17" s="1"/>
  <c r="J237" i="5"/>
  <c r="D235" i="17" s="1"/>
  <c r="J200" i="5"/>
  <c r="D198" i="17" s="1"/>
  <c r="J216" i="5"/>
  <c r="D214" i="17" s="1"/>
  <c r="J162" i="5"/>
  <c r="D160" i="17" s="1"/>
  <c r="I123" i="5"/>
  <c r="D120" i="17" s="1"/>
  <c r="I114" i="5"/>
  <c r="D111" i="17" s="1"/>
  <c r="I79" i="5"/>
  <c r="D76" i="17" s="1"/>
  <c r="I28" i="5"/>
  <c r="D25" i="17" s="1"/>
  <c r="J56" i="5"/>
  <c r="D54" i="17" s="1"/>
  <c r="J214" i="5"/>
  <c r="D212" i="17" s="1"/>
  <c r="I229" i="5"/>
  <c r="D226" i="17" s="1"/>
  <c r="I194" i="5"/>
  <c r="D191" i="17" s="1"/>
  <c r="J137" i="5"/>
  <c r="D135" i="17" s="1"/>
  <c r="I135" i="5"/>
  <c r="D132" i="17" s="1"/>
  <c r="J92" i="5"/>
  <c r="D90" i="17" s="1"/>
  <c r="I36" i="5"/>
  <c r="D33" i="17" s="1"/>
  <c r="J52" i="5"/>
  <c r="D50" i="17" s="1"/>
  <c r="I139" i="5"/>
  <c r="D136" i="17" s="1"/>
  <c r="I94" i="5"/>
  <c r="D91" i="17" s="1"/>
  <c r="I40" i="5"/>
  <c r="D37" i="17" s="1"/>
  <c r="I60" i="5"/>
  <c r="D57" i="17" s="1"/>
  <c r="I227" i="5"/>
  <c r="D224" i="17" s="1"/>
  <c r="J174" i="5"/>
  <c r="D172" i="17" s="1"/>
  <c r="I207" i="5"/>
  <c r="D204" i="17" s="1"/>
  <c r="I152" i="5"/>
  <c r="D149" i="17" s="1"/>
  <c r="I164" i="5"/>
  <c r="D161" i="17" s="1"/>
  <c r="J104" i="5"/>
  <c r="D102" i="17" s="1"/>
  <c r="J68" i="5"/>
  <c r="D66" i="17" s="1"/>
  <c r="J181" i="5"/>
  <c r="D179" i="17" s="1"/>
  <c r="J169" i="5"/>
  <c r="D167" i="17" s="1"/>
  <c r="J106" i="5"/>
  <c r="D104" i="17" s="1"/>
  <c r="J70" i="5"/>
  <c r="D68" i="17" s="1"/>
  <c r="J184" i="5"/>
  <c r="D182" i="17" s="1"/>
  <c r="I58" i="5"/>
  <c r="D55" i="17" s="1"/>
  <c r="J241" i="5"/>
  <c r="D239" i="17" s="1"/>
  <c r="J205" i="5"/>
  <c r="D203" i="17" s="1"/>
  <c r="I220" i="5"/>
  <c r="D217" i="17" s="1"/>
  <c r="J167" i="5"/>
  <c r="D165" i="17" s="1"/>
  <c r="I127" i="5"/>
  <c r="D124" i="17" s="1"/>
  <c r="J116" i="5"/>
  <c r="D114" i="17" s="1"/>
  <c r="I83" i="5"/>
  <c r="D80" i="17" s="1"/>
  <c r="J15" i="5"/>
  <c r="D13" i="17" s="1"/>
  <c r="I34" i="5"/>
  <c r="D31" i="17" s="1"/>
  <c r="I121" i="5"/>
  <c r="D118" i="17" s="1"/>
  <c r="J86" i="5"/>
  <c r="D84" i="17" s="1"/>
  <c r="I22" i="5"/>
  <c r="D19" i="17" s="1"/>
  <c r="I38" i="5"/>
  <c r="D35" i="17" s="1"/>
  <c r="J218" i="5"/>
  <c r="D216" i="17" s="1"/>
  <c r="J234" i="5"/>
  <c r="D232" i="17" s="1"/>
  <c r="J198" i="5"/>
  <c r="D196" i="17" s="1"/>
  <c r="I141" i="5"/>
  <c r="D138" i="17" s="1"/>
  <c r="J144" i="5"/>
  <c r="D142" i="17" s="1"/>
  <c r="J96" i="5"/>
  <c r="D94" i="17" s="1"/>
  <c r="J44" i="5"/>
  <c r="D42" i="17" s="1"/>
  <c r="J64" i="5"/>
  <c r="D62" i="17" s="1"/>
  <c r="J149" i="5"/>
  <c r="D147" i="17" s="1"/>
  <c r="I98" i="5"/>
  <c r="D95" i="17" s="1"/>
  <c r="I48" i="5"/>
  <c r="D45" i="17" s="1"/>
  <c r="J66" i="5"/>
  <c r="D64" i="17" s="1"/>
  <c r="H116" l="1"/>
  <c r="G116"/>
  <c r="H129"/>
  <c r="G129"/>
  <c r="J333" i="5"/>
  <c r="D331" i="17" s="1"/>
  <c r="J311" i="5"/>
  <c r="D309" i="17" s="1"/>
  <c r="J392" i="5"/>
  <c r="D390" i="17" s="1"/>
  <c r="J372" i="5"/>
  <c r="D370" i="17" s="1"/>
  <c r="J287" i="5"/>
  <c r="D285" i="17" s="1"/>
  <c r="J259" i="5"/>
  <c r="D257" i="17" s="1"/>
  <c r="I130"/>
  <c r="I129"/>
  <c r="I333" i="5"/>
  <c r="D330" i="17" s="1"/>
  <c r="I311" i="5"/>
  <c r="D308" i="17" s="1"/>
  <c r="I259" i="5"/>
  <c r="D256" i="17" s="1"/>
  <c r="I256" s="1"/>
  <c r="G115"/>
  <c r="E59"/>
  <c r="H59" s="1"/>
  <c r="G154"/>
  <c r="E155"/>
  <c r="I155"/>
  <c r="E24"/>
  <c r="H24" s="1"/>
  <c r="I24"/>
  <c r="J380" i="5"/>
  <c r="D378" i="17" s="1"/>
  <c r="I378" s="1"/>
  <c r="I363" i="5"/>
  <c r="D360" i="17" s="1"/>
  <c r="E360" s="1"/>
  <c r="J329" i="5"/>
  <c r="D327" i="17" s="1"/>
  <c r="J305" i="5"/>
  <c r="D303" i="17" s="1"/>
  <c r="G51"/>
  <c r="G21"/>
  <c r="G52"/>
  <c r="G240"/>
  <c r="G210"/>
  <c r="H282"/>
  <c r="I84"/>
  <c r="E84"/>
  <c r="H84" s="1"/>
  <c r="I217"/>
  <c r="E217"/>
  <c r="H217" s="1"/>
  <c r="I57"/>
  <c r="E57"/>
  <c r="H57" s="1"/>
  <c r="I120"/>
  <c r="E120"/>
  <c r="H120" s="1"/>
  <c r="I127"/>
  <c r="E127"/>
  <c r="H127" s="1"/>
  <c r="I61"/>
  <c r="E61"/>
  <c r="H61" s="1"/>
  <c r="I36"/>
  <c r="E36"/>
  <c r="H36" s="1"/>
  <c r="I238"/>
  <c r="E238"/>
  <c r="H238" s="1"/>
  <c r="I45"/>
  <c r="E45"/>
  <c r="H45" s="1"/>
  <c r="I19"/>
  <c r="E19"/>
  <c r="H19" s="1"/>
  <c r="I165"/>
  <c r="E165"/>
  <c r="H165" s="1"/>
  <c r="I55"/>
  <c r="E55"/>
  <c r="H55" s="1"/>
  <c r="I161"/>
  <c r="E161"/>
  <c r="H161" s="1"/>
  <c r="I132"/>
  <c r="E132"/>
  <c r="H132" s="1"/>
  <c r="I111"/>
  <c r="E111"/>
  <c r="H111" s="1"/>
  <c r="I157"/>
  <c r="E157"/>
  <c r="H157" s="1"/>
  <c r="I87"/>
  <c r="E87"/>
  <c r="H87" s="1"/>
  <c r="I207"/>
  <c r="E207"/>
  <c r="H207" s="1"/>
  <c r="I146"/>
  <c r="E146"/>
  <c r="H146" s="1"/>
  <c r="I215"/>
  <c r="E215"/>
  <c r="H215" s="1"/>
  <c r="I113"/>
  <c r="E113"/>
  <c r="H113" s="1"/>
  <c r="I171"/>
  <c r="E171"/>
  <c r="H171" s="1"/>
  <c r="I89"/>
  <c r="E89"/>
  <c r="H89" s="1"/>
  <c r="I112"/>
  <c r="E112"/>
  <c r="H112" s="1"/>
  <c r="I156"/>
  <c r="E156"/>
  <c r="H156" s="1"/>
  <c r="I208"/>
  <c r="E208"/>
  <c r="H208" s="1"/>
  <c r="I106"/>
  <c r="E106"/>
  <c r="H106" s="1"/>
  <c r="I122"/>
  <c r="E122"/>
  <c r="H122" s="1"/>
  <c r="I62"/>
  <c r="E62"/>
  <c r="H62" s="1"/>
  <c r="I138"/>
  <c r="E138"/>
  <c r="H138" s="1"/>
  <c r="I35"/>
  <c r="E35"/>
  <c r="H35" s="1"/>
  <c r="I31"/>
  <c r="E31"/>
  <c r="H31" s="1"/>
  <c r="I124"/>
  <c r="E124"/>
  <c r="H124" s="1"/>
  <c r="I239"/>
  <c r="E239"/>
  <c r="H239" s="1"/>
  <c r="I104"/>
  <c r="E104"/>
  <c r="H104" s="1"/>
  <c r="I102"/>
  <c r="E102"/>
  <c r="H102" s="1"/>
  <c r="I172"/>
  <c r="E172"/>
  <c r="H172" s="1"/>
  <c r="I91"/>
  <c r="E91"/>
  <c r="H91" s="1"/>
  <c r="I90"/>
  <c r="E90"/>
  <c r="H90" s="1"/>
  <c r="I226"/>
  <c r="E226"/>
  <c r="H226" s="1"/>
  <c r="I76"/>
  <c r="E76"/>
  <c r="H76" s="1"/>
  <c r="I214"/>
  <c r="E214"/>
  <c r="H214" s="1"/>
  <c r="I100"/>
  <c r="E100"/>
  <c r="H100" s="1"/>
  <c r="I200"/>
  <c r="E200"/>
  <c r="H200" s="1"/>
  <c r="I29"/>
  <c r="E29"/>
  <c r="H29" s="1"/>
  <c r="I85"/>
  <c r="E85"/>
  <c r="H85" s="1"/>
  <c r="I71"/>
  <c r="E71"/>
  <c r="H71" s="1"/>
  <c r="I69"/>
  <c r="E69"/>
  <c r="H69" s="1"/>
  <c r="I96"/>
  <c r="E96"/>
  <c r="H96" s="1"/>
  <c r="I93"/>
  <c r="E93"/>
  <c r="H93" s="1"/>
  <c r="I231"/>
  <c r="E231"/>
  <c r="H231" s="1"/>
  <c r="I83"/>
  <c r="E83"/>
  <c r="H83" s="1"/>
  <c r="I81"/>
  <c r="E81"/>
  <c r="H81" s="1"/>
  <c r="I218"/>
  <c r="E218"/>
  <c r="H218" s="1"/>
  <c r="I67"/>
  <c r="E67"/>
  <c r="H67" s="1"/>
  <c r="I65"/>
  <c r="E65"/>
  <c r="H65" s="1"/>
  <c r="I205"/>
  <c r="E205"/>
  <c r="H205" s="1"/>
  <c r="I38"/>
  <c r="E38"/>
  <c r="H38" s="1"/>
  <c r="I34"/>
  <c r="E34"/>
  <c r="H34" s="1"/>
  <c r="I192"/>
  <c r="E192"/>
  <c r="H192" s="1"/>
  <c r="I77"/>
  <c r="E77"/>
  <c r="H77" s="1"/>
  <c r="I213"/>
  <c r="E213"/>
  <c r="H213" s="1"/>
  <c r="I99"/>
  <c r="E99"/>
  <c r="H99" s="1"/>
  <c r="I199"/>
  <c r="E199"/>
  <c r="H199" s="1"/>
  <c r="I28"/>
  <c r="E28"/>
  <c r="H28" s="1"/>
  <c r="I86"/>
  <c r="E86"/>
  <c r="H86" s="1"/>
  <c r="I72"/>
  <c r="E72"/>
  <c r="H72" s="1"/>
  <c r="I70"/>
  <c r="E70"/>
  <c r="H70" s="1"/>
  <c r="I188"/>
  <c r="E188"/>
  <c r="H188" s="1"/>
  <c r="I56"/>
  <c r="E56"/>
  <c r="H56" s="1"/>
  <c r="I193"/>
  <c r="E193"/>
  <c r="H193" s="1"/>
  <c r="I75"/>
  <c r="H75"/>
  <c r="E75"/>
  <c r="I194"/>
  <c r="E194"/>
  <c r="H194" s="1"/>
  <c r="I386"/>
  <c r="E386"/>
  <c r="H386" s="1"/>
  <c r="I375"/>
  <c r="E375"/>
  <c r="H375" s="1"/>
  <c r="I367"/>
  <c r="E367"/>
  <c r="H367" s="1"/>
  <c r="I357"/>
  <c r="E357"/>
  <c r="H357" s="1"/>
  <c r="I349"/>
  <c r="E349"/>
  <c r="H349" s="1"/>
  <c r="I340"/>
  <c r="E340"/>
  <c r="H340" s="1"/>
  <c r="I330"/>
  <c r="E330"/>
  <c r="H330" s="1"/>
  <c r="I308"/>
  <c r="E308"/>
  <c r="H308" s="1"/>
  <c r="I299"/>
  <c r="E299"/>
  <c r="H299" s="1"/>
  <c r="I288"/>
  <c r="E288"/>
  <c r="H288" s="1"/>
  <c r="I272"/>
  <c r="E272"/>
  <c r="H272" s="1"/>
  <c r="I259"/>
  <c r="E259"/>
  <c r="H259" s="1"/>
  <c r="I246"/>
  <c r="E246"/>
  <c r="H246" s="1"/>
  <c r="E378"/>
  <c r="H378" s="1"/>
  <c r="I360"/>
  <c r="I351"/>
  <c r="E351"/>
  <c r="H351" s="1"/>
  <c r="I342"/>
  <c r="E342"/>
  <c r="H342" s="1"/>
  <c r="I333"/>
  <c r="E333"/>
  <c r="H333" s="1"/>
  <c r="I323"/>
  <c r="E323"/>
  <c r="H323" s="1"/>
  <c r="I311"/>
  <c r="E311"/>
  <c r="H311" s="1"/>
  <c r="I268"/>
  <c r="E268"/>
  <c r="H268" s="1"/>
  <c r="E256"/>
  <c r="H256" s="1"/>
  <c r="I396"/>
  <c r="E396"/>
  <c r="H396" s="1"/>
  <c r="I22"/>
  <c r="E22"/>
  <c r="G22" s="1"/>
  <c r="J323" i="5"/>
  <c r="D321" i="17" s="1"/>
  <c r="I392" i="5"/>
  <c r="D389" i="17" s="1"/>
  <c r="I372" i="5"/>
  <c r="D369" i="17" s="1"/>
  <c r="I299" i="5"/>
  <c r="D296" i="17" s="1"/>
  <c r="I287" i="5"/>
  <c r="D284" i="17" s="1"/>
  <c r="I247" i="5"/>
  <c r="D244" i="17" s="1"/>
  <c r="G130"/>
  <c r="G394"/>
  <c r="F394" s="1"/>
  <c r="H281"/>
  <c r="H393"/>
  <c r="F393" s="1"/>
  <c r="J393" s="1"/>
  <c r="L393" s="1"/>
  <c r="I232"/>
  <c r="E232"/>
  <c r="H232" s="1"/>
  <c r="I80"/>
  <c r="E80"/>
  <c r="H80" s="1"/>
  <c r="I149"/>
  <c r="E149"/>
  <c r="H149" s="1"/>
  <c r="I50"/>
  <c r="E50"/>
  <c r="H50" s="1"/>
  <c r="I235"/>
  <c r="E235"/>
  <c r="H235" s="1"/>
  <c r="I11"/>
  <c r="E11"/>
  <c r="H11" s="1"/>
  <c r="I139"/>
  <c r="E139"/>
  <c r="H139" s="1"/>
  <c r="I125"/>
  <c r="E125"/>
  <c r="H125" s="1"/>
  <c r="I162"/>
  <c r="E162"/>
  <c r="H162" s="1"/>
  <c r="I196"/>
  <c r="E196"/>
  <c r="H196" s="1"/>
  <c r="I13"/>
  <c r="E13"/>
  <c r="H13" s="1"/>
  <c r="I167"/>
  <c r="E167"/>
  <c r="H167" s="1"/>
  <c r="I136"/>
  <c r="E136"/>
  <c r="H136" s="1"/>
  <c r="I212"/>
  <c r="E212"/>
  <c r="H212" s="1"/>
  <c r="I198"/>
  <c r="E198"/>
  <c r="H198" s="1"/>
  <c r="I236"/>
  <c r="E236"/>
  <c r="H236" s="1"/>
  <c r="I108"/>
  <c r="E108"/>
  <c r="H108" s="1"/>
  <c r="I141"/>
  <c r="E141"/>
  <c r="H141" s="1"/>
  <c r="I119"/>
  <c r="E119"/>
  <c r="H119" s="1"/>
  <c r="I202"/>
  <c r="E202"/>
  <c r="H202" s="1"/>
  <c r="I103"/>
  <c r="E103"/>
  <c r="H103" s="1"/>
  <c r="I92"/>
  <c r="E92"/>
  <c r="H92" s="1"/>
  <c r="I227"/>
  <c r="E227"/>
  <c r="H227" s="1"/>
  <c r="I197"/>
  <c r="E197"/>
  <c r="H197" s="1"/>
  <c r="I88"/>
  <c r="E88"/>
  <c r="H88" s="1"/>
  <c r="I107"/>
  <c r="E107"/>
  <c r="H107" s="1"/>
  <c r="I123"/>
  <c r="E123"/>
  <c r="H123" s="1"/>
  <c r="I64"/>
  <c r="E64"/>
  <c r="H64" s="1"/>
  <c r="I147"/>
  <c r="E147"/>
  <c r="H147" s="1"/>
  <c r="I142"/>
  <c r="E142"/>
  <c r="H142" s="1"/>
  <c r="I216"/>
  <c r="E216"/>
  <c r="H216" s="1"/>
  <c r="I118"/>
  <c r="E118"/>
  <c r="H118" s="1"/>
  <c r="I114"/>
  <c r="E114"/>
  <c r="H114" s="1"/>
  <c r="I203"/>
  <c r="E203"/>
  <c r="H203" s="1"/>
  <c r="I68"/>
  <c r="E68"/>
  <c r="H68" s="1"/>
  <c r="I66"/>
  <c r="E66"/>
  <c r="H66" s="1"/>
  <c r="I204"/>
  <c r="E204"/>
  <c r="H204" s="1"/>
  <c r="I37"/>
  <c r="E37"/>
  <c r="H37" s="1"/>
  <c r="I33"/>
  <c r="E33"/>
  <c r="H33" s="1"/>
  <c r="I191"/>
  <c r="E191"/>
  <c r="H191" s="1"/>
  <c r="I25"/>
  <c r="E25"/>
  <c r="H25" s="1"/>
  <c r="I160"/>
  <c r="E160"/>
  <c r="H160" s="1"/>
  <c r="I177"/>
  <c r="E177"/>
  <c r="H177" s="1"/>
  <c r="I145"/>
  <c r="E145"/>
  <c r="H145" s="1"/>
  <c r="I44"/>
  <c r="E44"/>
  <c r="H44" s="1"/>
  <c r="I40"/>
  <c r="E40"/>
  <c r="H40" s="1"/>
  <c r="I186"/>
  <c r="E186"/>
  <c r="H186" s="1"/>
  <c r="I183"/>
  <c r="E183"/>
  <c r="H183" s="1"/>
  <c r="I46"/>
  <c r="E46"/>
  <c r="H46" s="1"/>
  <c r="I41"/>
  <c r="E41"/>
  <c r="H41" s="1"/>
  <c r="I195"/>
  <c r="E195"/>
  <c r="H195" s="1"/>
  <c r="I20"/>
  <c r="E20"/>
  <c r="H20" s="1"/>
  <c r="I12"/>
  <c r="E12"/>
  <c r="H12" s="1"/>
  <c r="I164"/>
  <c r="E164"/>
  <c r="H164" s="1"/>
  <c r="I181"/>
  <c r="E181"/>
  <c r="H181" s="1"/>
  <c r="I178"/>
  <c r="E178"/>
  <c r="H178" s="1"/>
  <c r="I150"/>
  <c r="E150"/>
  <c r="H150" s="1"/>
  <c r="I58"/>
  <c r="E58"/>
  <c r="H58" s="1"/>
  <c r="I49"/>
  <c r="E49"/>
  <c r="H49" s="1"/>
  <c r="I134"/>
  <c r="E134"/>
  <c r="H134" s="1"/>
  <c r="I26"/>
  <c r="E26"/>
  <c r="H26" s="1"/>
  <c r="I159"/>
  <c r="H159"/>
  <c r="E159"/>
  <c r="I176"/>
  <c r="E176"/>
  <c r="H176" s="1"/>
  <c r="I144"/>
  <c r="E144"/>
  <c r="H144" s="1"/>
  <c r="I43"/>
  <c r="E43"/>
  <c r="H43" s="1"/>
  <c r="I39"/>
  <c r="E39"/>
  <c r="H39" s="1"/>
  <c r="I187"/>
  <c r="E187"/>
  <c r="H187" s="1"/>
  <c r="I184"/>
  <c r="E184"/>
  <c r="H184" s="1"/>
  <c r="I17"/>
  <c r="E17"/>
  <c r="H17" s="1"/>
  <c r="I189"/>
  <c r="E189"/>
  <c r="H189" s="1"/>
  <c r="I222"/>
  <c r="E222"/>
  <c r="H222" s="1"/>
  <c r="I97"/>
  <c r="E97"/>
  <c r="H97" s="1"/>
  <c r="I221"/>
  <c r="E221"/>
  <c r="H221" s="1"/>
  <c r="I380"/>
  <c r="E380"/>
  <c r="H380" s="1"/>
  <c r="I371"/>
  <c r="E371"/>
  <c r="H371" s="1"/>
  <c r="I364"/>
  <c r="E364"/>
  <c r="H364" s="1"/>
  <c r="I354"/>
  <c r="E354"/>
  <c r="H354" s="1"/>
  <c r="I346"/>
  <c r="E346"/>
  <c r="H346" s="1"/>
  <c r="I327"/>
  <c r="E327"/>
  <c r="H327" s="1"/>
  <c r="I303"/>
  <c r="E303"/>
  <c r="H303" s="1"/>
  <c r="I294"/>
  <c r="E294"/>
  <c r="H294" s="1"/>
  <c r="I278"/>
  <c r="E278"/>
  <c r="H278" s="1"/>
  <c r="I265"/>
  <c r="E265"/>
  <c r="H265" s="1"/>
  <c r="I252"/>
  <c r="E252"/>
  <c r="H252" s="1"/>
  <c r="I243"/>
  <c r="E243"/>
  <c r="H243" s="1"/>
  <c r="I384"/>
  <c r="E384"/>
  <c r="H384" s="1"/>
  <c r="I366"/>
  <c r="E366"/>
  <c r="H366" s="1"/>
  <c r="I356"/>
  <c r="E356"/>
  <c r="H356" s="1"/>
  <c r="I348"/>
  <c r="E348"/>
  <c r="H348" s="1"/>
  <c r="I338"/>
  <c r="E338"/>
  <c r="H338" s="1"/>
  <c r="I329"/>
  <c r="E329"/>
  <c r="H329" s="1"/>
  <c r="I318"/>
  <c r="E318"/>
  <c r="H318" s="1"/>
  <c r="I306"/>
  <c r="E306"/>
  <c r="H306" s="1"/>
  <c r="I276"/>
  <c r="E276"/>
  <c r="H276" s="1"/>
  <c r="I250"/>
  <c r="E250"/>
  <c r="H250" s="1"/>
  <c r="J338" i="5"/>
  <c r="D336" i="17" s="1"/>
  <c r="J317" i="5"/>
  <c r="D315" i="17" s="1"/>
  <c r="J293" i="5"/>
  <c r="D291" i="17" s="1"/>
  <c r="J266" i="5"/>
  <c r="D264" i="17" s="1"/>
  <c r="G209"/>
  <c r="G59"/>
  <c r="G24"/>
  <c r="F281"/>
  <c r="J281" s="1"/>
  <c r="L281" s="1"/>
  <c r="F282"/>
  <c r="J282" s="1"/>
  <c r="L282" s="1"/>
  <c r="I95"/>
  <c r="E95"/>
  <c r="H95" s="1"/>
  <c r="I182"/>
  <c r="E182"/>
  <c r="H182" s="1"/>
  <c r="I135"/>
  <c r="E135"/>
  <c r="H135" s="1"/>
  <c r="I151"/>
  <c r="E151"/>
  <c r="H151" s="1"/>
  <c r="I15"/>
  <c r="E15"/>
  <c r="H15" s="1"/>
  <c r="I32"/>
  <c r="E32"/>
  <c r="H32" s="1"/>
  <c r="I166"/>
  <c r="E166"/>
  <c r="H166" s="1"/>
  <c r="I225"/>
  <c r="E225"/>
  <c r="H225" s="1"/>
  <c r="I137"/>
  <c r="E137"/>
  <c r="H137" s="1"/>
  <c r="I133"/>
  <c r="E133"/>
  <c r="H133" s="1"/>
  <c r="I211"/>
  <c r="E211"/>
  <c r="H211" s="1"/>
  <c r="I121"/>
  <c r="E121"/>
  <c r="H121" s="1"/>
  <c r="I234"/>
  <c r="E234"/>
  <c r="H234" s="1"/>
  <c r="I152"/>
  <c r="E152"/>
  <c r="H152" s="1"/>
  <c r="I220"/>
  <c r="E220"/>
  <c r="H220" s="1"/>
  <c r="I128"/>
  <c r="E128"/>
  <c r="H128" s="1"/>
  <c r="I10"/>
  <c r="E10"/>
  <c r="H10" s="1"/>
  <c r="I14"/>
  <c r="E14"/>
  <c r="H14" s="1"/>
  <c r="I16"/>
  <c r="E16"/>
  <c r="H16" s="1"/>
  <c r="I98"/>
  <c r="E98"/>
  <c r="H98" s="1"/>
  <c r="I170"/>
  <c r="E170"/>
  <c r="H170" s="1"/>
  <c r="I110"/>
  <c r="E110"/>
  <c r="H110" s="1"/>
  <c r="I169"/>
  <c r="E169"/>
  <c r="H169" s="1"/>
  <c r="I381"/>
  <c r="E381"/>
  <c r="H381" s="1"/>
  <c r="I363"/>
  <c r="E363"/>
  <c r="H363" s="1"/>
  <c r="I353"/>
  <c r="E353"/>
  <c r="H353" s="1"/>
  <c r="I345"/>
  <c r="E345"/>
  <c r="H345" s="1"/>
  <c r="I335"/>
  <c r="E335"/>
  <c r="H335" s="1"/>
  <c r="I326"/>
  <c r="E326"/>
  <c r="H326" s="1"/>
  <c r="I314"/>
  <c r="E314"/>
  <c r="H314" s="1"/>
  <c r="I302"/>
  <c r="E302"/>
  <c r="H302" s="1"/>
  <c r="I293"/>
  <c r="E293"/>
  <c r="H293" s="1"/>
  <c r="I279"/>
  <c r="E279"/>
  <c r="H279" s="1"/>
  <c r="I266"/>
  <c r="E266"/>
  <c r="H266" s="1"/>
  <c r="I251"/>
  <c r="E251"/>
  <c r="H251" s="1"/>
  <c r="I242"/>
  <c r="E242"/>
  <c r="H242" s="1"/>
  <c r="I383"/>
  <c r="E383"/>
  <c r="H383" s="1"/>
  <c r="I373"/>
  <c r="E373"/>
  <c r="H373" s="1"/>
  <c r="I365"/>
  <c r="E365"/>
  <c r="H365" s="1"/>
  <c r="I355"/>
  <c r="E355"/>
  <c r="H355" s="1"/>
  <c r="I347"/>
  <c r="E347"/>
  <c r="H347" s="1"/>
  <c r="I337"/>
  <c r="E337"/>
  <c r="H337" s="1"/>
  <c r="I328"/>
  <c r="E328"/>
  <c r="H328" s="1"/>
  <c r="I317"/>
  <c r="E317"/>
  <c r="H317" s="1"/>
  <c r="I305"/>
  <c r="E305"/>
  <c r="H305" s="1"/>
  <c r="I290"/>
  <c r="E290"/>
  <c r="H290" s="1"/>
  <c r="I275"/>
  <c r="E275"/>
  <c r="H275" s="1"/>
  <c r="I263"/>
  <c r="E263"/>
  <c r="H263" s="1"/>
  <c r="I249"/>
  <c r="E249"/>
  <c r="H249" s="1"/>
  <c r="I397"/>
  <c r="E397"/>
  <c r="H397" s="1"/>
  <c r="I23"/>
  <c r="E23"/>
  <c r="G23" s="1"/>
  <c r="I241"/>
  <c r="E241"/>
  <c r="G241" s="1"/>
  <c r="I94"/>
  <c r="E94"/>
  <c r="H94" s="1"/>
  <c r="I179"/>
  <c r="E179"/>
  <c r="H179" s="1"/>
  <c r="I54"/>
  <c r="E54"/>
  <c r="H54" s="1"/>
  <c r="I219"/>
  <c r="E219"/>
  <c r="H219" s="1"/>
  <c r="I63"/>
  <c r="E63"/>
  <c r="H63" s="1"/>
  <c r="I42"/>
  <c r="E42"/>
  <c r="H42" s="1"/>
  <c r="I224"/>
  <c r="E224"/>
  <c r="H224" s="1"/>
  <c r="I105"/>
  <c r="E105"/>
  <c r="H105" s="1"/>
  <c r="I101"/>
  <c r="E101"/>
  <c r="H101" s="1"/>
  <c r="I237"/>
  <c r="E237"/>
  <c r="H237" s="1"/>
  <c r="I74"/>
  <c r="E74"/>
  <c r="H74" s="1"/>
  <c r="I230"/>
  <c r="E230"/>
  <c r="H230" s="1"/>
  <c r="I229"/>
  <c r="E229"/>
  <c r="H229" s="1"/>
  <c r="I387"/>
  <c r="E387"/>
  <c r="H387" s="1"/>
  <c r="I376"/>
  <c r="E376"/>
  <c r="H376" s="1"/>
  <c r="I368"/>
  <c r="E368"/>
  <c r="H368" s="1"/>
  <c r="I358"/>
  <c r="E358"/>
  <c r="H358" s="1"/>
  <c r="I350"/>
  <c r="E350"/>
  <c r="H350" s="1"/>
  <c r="I341"/>
  <c r="E341"/>
  <c r="H341" s="1"/>
  <c r="I331"/>
  <c r="E331"/>
  <c r="H331" s="1"/>
  <c r="I320"/>
  <c r="E320"/>
  <c r="H320" s="1"/>
  <c r="I309"/>
  <c r="E309"/>
  <c r="H309" s="1"/>
  <c r="I300"/>
  <c r="E300"/>
  <c r="H300" s="1"/>
  <c r="I287"/>
  <c r="E287"/>
  <c r="H287" s="1"/>
  <c r="I273"/>
  <c r="E273"/>
  <c r="H273" s="1"/>
  <c r="I260"/>
  <c r="E260"/>
  <c r="H260" s="1"/>
  <c r="I247"/>
  <c r="E247"/>
  <c r="H247" s="1"/>
  <c r="I390"/>
  <c r="E390"/>
  <c r="G390" s="1"/>
  <c r="I377"/>
  <c r="E377"/>
  <c r="H377" s="1"/>
  <c r="I370"/>
  <c r="E370"/>
  <c r="H370" s="1"/>
  <c r="I361"/>
  <c r="E361"/>
  <c r="H361" s="1"/>
  <c r="I352"/>
  <c r="E352"/>
  <c r="H352" s="1"/>
  <c r="I343"/>
  <c r="E343"/>
  <c r="H343" s="1"/>
  <c r="I334"/>
  <c r="E334"/>
  <c r="H334" s="1"/>
  <c r="I324"/>
  <c r="E324"/>
  <c r="H324" s="1"/>
  <c r="I312"/>
  <c r="E312"/>
  <c r="H312" s="1"/>
  <c r="I297"/>
  <c r="E297"/>
  <c r="G297" s="1"/>
  <c r="I285"/>
  <c r="E285"/>
  <c r="H285" s="1"/>
  <c r="I269"/>
  <c r="E269"/>
  <c r="H269" s="1"/>
  <c r="I257"/>
  <c r="E257"/>
  <c r="H257" s="1"/>
  <c r="I245"/>
  <c r="E245"/>
  <c r="H245" s="1"/>
  <c r="I398"/>
  <c r="E398"/>
  <c r="H398" s="1"/>
  <c r="I395"/>
  <c r="E395"/>
  <c r="H395" s="1"/>
  <c r="I53"/>
  <c r="E53"/>
  <c r="G53" s="1"/>
  <c r="I173"/>
  <c r="E173"/>
  <c r="G173" s="1"/>
  <c r="I60"/>
  <c r="E60"/>
  <c r="G60" s="1"/>
  <c r="J394"/>
  <c r="L394" s="1"/>
  <c r="F240"/>
  <c r="J240" s="1"/>
  <c r="L240" s="1"/>
  <c r="G398"/>
  <c r="G11"/>
  <c r="G397"/>
  <c r="G396"/>
  <c r="G90"/>
  <c r="G380"/>
  <c r="G368"/>
  <c r="G350"/>
  <c r="G346"/>
  <c r="G331"/>
  <c r="G303"/>
  <c r="G294"/>
  <c r="G278"/>
  <c r="G260"/>
  <c r="G252"/>
  <c r="G384"/>
  <c r="D374"/>
  <c r="D372"/>
  <c r="G356"/>
  <c r="G338"/>
  <c r="G306"/>
  <c r="G276"/>
  <c r="F174"/>
  <c r="J174" s="1"/>
  <c r="L174" s="1"/>
  <c r="G386"/>
  <c r="G381"/>
  <c r="G367"/>
  <c r="G357"/>
  <c r="G349"/>
  <c r="G345"/>
  <c r="G335"/>
  <c r="G330"/>
  <c r="G314"/>
  <c r="G302"/>
  <c r="G293"/>
  <c r="G288"/>
  <c r="G279"/>
  <c r="G266"/>
  <c r="G259"/>
  <c r="G383"/>
  <c r="G373"/>
  <c r="G355"/>
  <c r="G351"/>
  <c r="G342"/>
  <c r="G337"/>
  <c r="G323"/>
  <c r="G311"/>
  <c r="G305"/>
  <c r="G268"/>
  <c r="G256"/>
  <c r="G249"/>
  <c r="F130"/>
  <c r="J130" s="1"/>
  <c r="L130" s="1"/>
  <c r="G94"/>
  <c r="G138"/>
  <c r="G232"/>
  <c r="G35"/>
  <c r="G84"/>
  <c r="G31"/>
  <c r="G80"/>
  <c r="G124"/>
  <c r="G217"/>
  <c r="G239"/>
  <c r="G182"/>
  <c r="G104"/>
  <c r="G179"/>
  <c r="G102"/>
  <c r="G149"/>
  <c r="G172"/>
  <c r="G57"/>
  <c r="G91"/>
  <c r="G50"/>
  <c r="G226"/>
  <c r="G54"/>
  <c r="G76"/>
  <c r="G120"/>
  <c r="G214"/>
  <c r="G235"/>
  <c r="G100"/>
  <c r="G151"/>
  <c r="G200"/>
  <c r="G219"/>
  <c r="G29"/>
  <c r="G127"/>
  <c r="G85"/>
  <c r="G71"/>
  <c r="G69"/>
  <c r="G63"/>
  <c r="G96"/>
  <c r="G61"/>
  <c r="G93"/>
  <c r="G139"/>
  <c r="G231"/>
  <c r="G36"/>
  <c r="G83"/>
  <c r="G32"/>
  <c r="G81"/>
  <c r="G125"/>
  <c r="G218"/>
  <c r="G238"/>
  <c r="G67"/>
  <c r="G65"/>
  <c r="G162"/>
  <c r="G205"/>
  <c r="G225"/>
  <c r="G38"/>
  <c r="G137"/>
  <c r="G34"/>
  <c r="G133"/>
  <c r="G192"/>
  <c r="G211"/>
  <c r="G77"/>
  <c r="G121"/>
  <c r="G213"/>
  <c r="G234"/>
  <c r="G99"/>
  <c r="G152"/>
  <c r="G199"/>
  <c r="G220"/>
  <c r="G28"/>
  <c r="G128"/>
  <c r="G86"/>
  <c r="G72"/>
  <c r="G14"/>
  <c r="G70"/>
  <c r="G17"/>
  <c r="G74"/>
  <c r="G189"/>
  <c r="G123"/>
  <c r="G222"/>
  <c r="G230"/>
  <c r="G97"/>
  <c r="G122"/>
  <c r="G221"/>
  <c r="G229"/>
  <c r="G366"/>
  <c r="G353"/>
  <c r="G348"/>
  <c r="G334"/>
  <c r="G327"/>
  <c r="G318"/>
  <c r="G308"/>
  <c r="G299"/>
  <c r="G247"/>
  <c r="G243"/>
  <c r="G378"/>
  <c r="G364"/>
  <c r="G285"/>
  <c r="F51"/>
  <c r="J51" s="1"/>
  <c r="L51" s="1"/>
  <c r="F59"/>
  <c r="J59" s="1"/>
  <c r="L59" s="1"/>
  <c r="G64"/>
  <c r="G62"/>
  <c r="G45"/>
  <c r="G147"/>
  <c r="G42"/>
  <c r="G142"/>
  <c r="G196"/>
  <c r="G216"/>
  <c r="G19"/>
  <c r="G118"/>
  <c r="G13"/>
  <c r="G114"/>
  <c r="G165"/>
  <c r="G203"/>
  <c r="G55"/>
  <c r="G68"/>
  <c r="G167"/>
  <c r="G66"/>
  <c r="G161"/>
  <c r="G204"/>
  <c r="G224"/>
  <c r="G37"/>
  <c r="G136"/>
  <c r="G33"/>
  <c r="G132"/>
  <c r="G191"/>
  <c r="G212"/>
  <c r="G25"/>
  <c r="G111"/>
  <c r="G160"/>
  <c r="G198"/>
  <c r="G177"/>
  <c r="G157"/>
  <c r="G145"/>
  <c r="G236"/>
  <c r="G44"/>
  <c r="G87"/>
  <c r="G40"/>
  <c r="G207"/>
  <c r="G186"/>
  <c r="G108"/>
  <c r="G183"/>
  <c r="G105"/>
  <c r="G46"/>
  <c r="G146"/>
  <c r="G41"/>
  <c r="G141"/>
  <c r="G195"/>
  <c r="G215"/>
  <c r="G20"/>
  <c r="G119"/>
  <c r="G12"/>
  <c r="G113"/>
  <c r="G164"/>
  <c r="G202"/>
  <c r="G181"/>
  <c r="G103"/>
  <c r="G178"/>
  <c r="G150"/>
  <c r="G171"/>
  <c r="G58"/>
  <c r="G92"/>
  <c r="G49"/>
  <c r="G89"/>
  <c r="G134"/>
  <c r="G227"/>
  <c r="G26"/>
  <c r="G112"/>
  <c r="G159"/>
  <c r="G197"/>
  <c r="G176"/>
  <c r="G156"/>
  <c r="G144"/>
  <c r="G237"/>
  <c r="G43"/>
  <c r="G88"/>
  <c r="G39"/>
  <c r="G208"/>
  <c r="G187"/>
  <c r="G107"/>
  <c r="G184"/>
  <c r="G106"/>
  <c r="G188"/>
  <c r="G98"/>
  <c r="G56"/>
  <c r="G193"/>
  <c r="G110"/>
  <c r="G75"/>
  <c r="G194"/>
  <c r="G375"/>
  <c r="G354"/>
  <c r="G347"/>
  <c r="G340"/>
  <c r="G333"/>
  <c r="G326"/>
  <c r="G317"/>
  <c r="G309"/>
  <c r="G290"/>
  <c r="G246"/>
  <c r="G242"/>
  <c r="G363"/>
  <c r="G263"/>
  <c r="F21"/>
  <c r="J21" s="1"/>
  <c r="L21" s="1"/>
  <c r="F129"/>
  <c r="J129" s="1"/>
  <c r="L129" s="1"/>
  <c r="F109"/>
  <c r="J109" s="1"/>
  <c r="L109" s="1"/>
  <c r="F52"/>
  <c r="J52" s="1"/>
  <c r="L52" s="1"/>
  <c r="F116"/>
  <c r="J116" s="1"/>
  <c r="L116" s="1"/>
  <c r="F210"/>
  <c r="J210" s="1"/>
  <c r="L210" s="1"/>
  <c r="G10"/>
  <c r="F24"/>
  <c r="J24" s="1"/>
  <c r="L24" s="1"/>
  <c r="F154"/>
  <c r="J154" s="1"/>
  <c r="L154" s="1"/>
  <c r="F209"/>
  <c r="J209" s="1"/>
  <c r="L209" s="1"/>
  <c r="F115"/>
  <c r="J115" s="1"/>
  <c r="L115" s="1"/>
  <c r="H360" l="1"/>
  <c r="G360"/>
  <c r="G245"/>
  <c r="G365"/>
  <c r="G101"/>
  <c r="G341"/>
  <c r="G166"/>
  <c r="G15"/>
  <c r="G275"/>
  <c r="G328"/>
  <c r="G250"/>
  <c r="G376"/>
  <c r="G377"/>
  <c r="G300"/>
  <c r="G169"/>
  <c r="G170"/>
  <c r="G16"/>
  <c r="G361"/>
  <c r="G135"/>
  <c r="G95"/>
  <c r="G251"/>
  <c r="G329"/>
  <c r="G265"/>
  <c r="G371"/>
  <c r="G395"/>
  <c r="G287"/>
  <c r="G352"/>
  <c r="F352" s="1"/>
  <c r="J352" s="1"/>
  <c r="L352" s="1"/>
  <c r="G324"/>
  <c r="H155"/>
  <c r="G155"/>
  <c r="G257"/>
  <c r="G312"/>
  <c r="H53"/>
  <c r="F53" s="1"/>
  <c r="J53" s="1"/>
  <c r="L53" s="1"/>
  <c r="H390"/>
  <c r="H22"/>
  <c r="F22" s="1"/>
  <c r="J22" s="1"/>
  <c r="L22" s="1"/>
  <c r="G370"/>
  <c r="G273"/>
  <c r="F273" s="1"/>
  <c r="J273" s="1"/>
  <c r="L273" s="1"/>
  <c r="G358"/>
  <c r="G387"/>
  <c r="F387" s="1"/>
  <c r="J387" s="1"/>
  <c r="L387" s="1"/>
  <c r="H241"/>
  <c r="F241" s="1"/>
  <c r="J241" s="1"/>
  <c r="L241" s="1"/>
  <c r="G269"/>
  <c r="F269" s="1"/>
  <c r="J269" s="1"/>
  <c r="L269" s="1"/>
  <c r="H23"/>
  <c r="F23" s="1"/>
  <c r="J23" s="1"/>
  <c r="L23" s="1"/>
  <c r="I374"/>
  <c r="E374"/>
  <c r="H374" s="1"/>
  <c r="I315"/>
  <c r="E315"/>
  <c r="G315" s="1"/>
  <c r="I284"/>
  <c r="E284"/>
  <c r="G284" s="1"/>
  <c r="I321"/>
  <c r="E321"/>
  <c r="G321" s="1"/>
  <c r="G320"/>
  <c r="H60"/>
  <c r="F60" s="1"/>
  <c r="J60" s="1"/>
  <c r="L60" s="1"/>
  <c r="I372"/>
  <c r="E372"/>
  <c r="H372" s="1"/>
  <c r="I291"/>
  <c r="E291"/>
  <c r="G291" s="1"/>
  <c r="I244"/>
  <c r="E244"/>
  <c r="G244" s="1"/>
  <c r="I389"/>
  <c r="E389"/>
  <c r="G389" s="1"/>
  <c r="G343"/>
  <c r="H173"/>
  <c r="F173" s="1"/>
  <c r="J173" s="1"/>
  <c r="L173" s="1"/>
  <c r="H297"/>
  <c r="F297" s="1"/>
  <c r="J297" s="1"/>
  <c r="L297" s="1"/>
  <c r="D282" i="22"/>
  <c r="O281" i="17"/>
  <c r="P281" s="1"/>
  <c r="E282" i="22" s="1"/>
  <c r="E169" i="20" s="1"/>
  <c r="D169" s="1"/>
  <c r="M169" s="1"/>
  <c r="I264" i="17"/>
  <c r="E264"/>
  <c r="G264" s="1"/>
  <c r="I369"/>
  <c r="E369"/>
  <c r="G369" s="1"/>
  <c r="O282"/>
  <c r="P282" s="1"/>
  <c r="E283" i="22" s="1"/>
  <c r="G169" i="20" s="1"/>
  <c r="F169" s="1"/>
  <c r="N169" s="1"/>
  <c r="D283" i="22"/>
  <c r="I336" i="17"/>
  <c r="E336"/>
  <c r="G336" s="1"/>
  <c r="I296"/>
  <c r="E296"/>
  <c r="G296" s="1"/>
  <c r="F56"/>
  <c r="J56" s="1"/>
  <c r="L56" s="1"/>
  <c r="F230"/>
  <c r="J230" s="1"/>
  <c r="L230" s="1"/>
  <c r="F64"/>
  <c r="J64" s="1"/>
  <c r="L64" s="1"/>
  <c r="D395" i="22"/>
  <c r="O394" i="17"/>
  <c r="P394" s="1"/>
  <c r="E395" i="22" s="1"/>
  <c r="G238" i="20" s="1"/>
  <c r="F238" s="1"/>
  <c r="N238" s="1"/>
  <c r="D394" i="22"/>
  <c r="O393" i="17"/>
  <c r="P393" s="1"/>
  <c r="E394" i="22" s="1"/>
  <c r="E238" i="20" s="1"/>
  <c r="D238" s="1"/>
  <c r="M238" s="1"/>
  <c r="D52" i="22"/>
  <c r="D36" i="20" s="1"/>
  <c r="M36" s="1"/>
  <c r="D110" i="22"/>
  <c r="D67" i="20" s="1"/>
  <c r="M67" s="1"/>
  <c r="D155" i="22"/>
  <c r="D24"/>
  <c r="D20" i="20" s="1"/>
  <c r="M20" s="1"/>
  <c r="F162" i="17"/>
  <c r="J162" s="1"/>
  <c r="L162" s="1"/>
  <c r="F100"/>
  <c r="J100" s="1"/>
  <c r="L100" s="1"/>
  <c r="D211" i="22"/>
  <c r="D25"/>
  <c r="F20" i="20" s="1"/>
  <c r="N20" s="1"/>
  <c r="F194" i="17"/>
  <c r="J194" s="1"/>
  <c r="L194" s="1"/>
  <c r="F92"/>
  <c r="J92" s="1"/>
  <c r="L92" s="1"/>
  <c r="F229"/>
  <c r="J229" s="1"/>
  <c r="L229" s="1"/>
  <c r="F94"/>
  <c r="J94" s="1"/>
  <c r="L94" s="1"/>
  <c r="F396"/>
  <c r="J396" s="1"/>
  <c r="L396" s="1"/>
  <c r="F398"/>
  <c r="J398" s="1"/>
  <c r="L398" s="1"/>
  <c r="F397"/>
  <c r="J397" s="1"/>
  <c r="L397" s="1"/>
  <c r="F395"/>
  <c r="J395" s="1"/>
  <c r="L395" s="1"/>
  <c r="G272"/>
  <c r="F272" s="1"/>
  <c r="J272" s="1"/>
  <c r="L272" s="1"/>
  <c r="G372"/>
  <c r="F188"/>
  <c r="J188" s="1"/>
  <c r="L188" s="1"/>
  <c r="F249"/>
  <c r="J249" s="1"/>
  <c r="L249" s="1"/>
  <c r="F268"/>
  <c r="J268" s="1"/>
  <c r="L268" s="1"/>
  <c r="F311"/>
  <c r="J311" s="1"/>
  <c r="L311" s="1"/>
  <c r="F328"/>
  <c r="J328" s="1"/>
  <c r="L328" s="1"/>
  <c r="F342"/>
  <c r="J342" s="1"/>
  <c r="L342" s="1"/>
  <c r="F355"/>
  <c r="J355" s="1"/>
  <c r="L355" s="1"/>
  <c r="F373"/>
  <c r="J373" s="1"/>
  <c r="L373" s="1"/>
  <c r="F259"/>
  <c r="J259" s="1"/>
  <c r="L259" s="1"/>
  <c r="F288"/>
  <c r="J288" s="1"/>
  <c r="L288" s="1"/>
  <c r="F302"/>
  <c r="J302" s="1"/>
  <c r="L302" s="1"/>
  <c r="F330"/>
  <c r="J330" s="1"/>
  <c r="L330" s="1"/>
  <c r="F345"/>
  <c r="J345" s="1"/>
  <c r="L345" s="1"/>
  <c r="F357"/>
  <c r="J357" s="1"/>
  <c r="L357" s="1"/>
  <c r="F381"/>
  <c r="J381" s="1"/>
  <c r="L381" s="1"/>
  <c r="F257"/>
  <c r="J257" s="1"/>
  <c r="L257" s="1"/>
  <c r="F276"/>
  <c r="J276" s="1"/>
  <c r="L276" s="1"/>
  <c r="F312"/>
  <c r="J312" s="1"/>
  <c r="L312" s="1"/>
  <c r="F329"/>
  <c r="J329" s="1"/>
  <c r="L329" s="1"/>
  <c r="F343"/>
  <c r="J343" s="1"/>
  <c r="L343" s="1"/>
  <c r="F356"/>
  <c r="J356" s="1"/>
  <c r="L356" s="1"/>
  <c r="F384"/>
  <c r="J384" s="1"/>
  <c r="L384" s="1"/>
  <c r="F252"/>
  <c r="J252" s="1"/>
  <c r="L252" s="1"/>
  <c r="F265"/>
  <c r="J265" s="1"/>
  <c r="L265" s="1"/>
  <c r="F278"/>
  <c r="J278" s="1"/>
  <c r="L278" s="1"/>
  <c r="F294"/>
  <c r="J294" s="1"/>
  <c r="L294" s="1"/>
  <c r="F303"/>
  <c r="J303" s="1"/>
  <c r="L303" s="1"/>
  <c r="F320"/>
  <c r="J320" s="1"/>
  <c r="L320" s="1"/>
  <c r="F350"/>
  <c r="J350" s="1"/>
  <c r="L350" s="1"/>
  <c r="F368"/>
  <c r="J368" s="1"/>
  <c r="L368" s="1"/>
  <c r="F380"/>
  <c r="J380" s="1"/>
  <c r="L380" s="1"/>
  <c r="F90"/>
  <c r="J90" s="1"/>
  <c r="L90" s="1"/>
  <c r="G374"/>
  <c r="F74"/>
  <c r="J74" s="1"/>
  <c r="L74" s="1"/>
  <c r="F234"/>
  <c r="J234" s="1"/>
  <c r="L234" s="1"/>
  <c r="F200"/>
  <c r="J200" s="1"/>
  <c r="L200" s="1"/>
  <c r="F182"/>
  <c r="J182" s="1"/>
  <c r="L182" s="1"/>
  <c r="F256"/>
  <c r="J256" s="1"/>
  <c r="L256" s="1"/>
  <c r="F275"/>
  <c r="J275" s="1"/>
  <c r="L275" s="1"/>
  <c r="F305"/>
  <c r="J305" s="1"/>
  <c r="L305" s="1"/>
  <c r="F323"/>
  <c r="J323" s="1"/>
  <c r="L323" s="1"/>
  <c r="F337"/>
  <c r="J337" s="1"/>
  <c r="L337" s="1"/>
  <c r="F351"/>
  <c r="J351" s="1"/>
  <c r="L351" s="1"/>
  <c r="F383"/>
  <c r="J383" s="1"/>
  <c r="L383" s="1"/>
  <c r="F251"/>
  <c r="J251" s="1"/>
  <c r="L251" s="1"/>
  <c r="F266"/>
  <c r="J266" s="1"/>
  <c r="L266" s="1"/>
  <c r="F279"/>
  <c r="J279" s="1"/>
  <c r="L279" s="1"/>
  <c r="F293"/>
  <c r="J293" s="1"/>
  <c r="L293" s="1"/>
  <c r="F314"/>
  <c r="J314" s="1"/>
  <c r="L314" s="1"/>
  <c r="F335"/>
  <c r="J335" s="1"/>
  <c r="L335" s="1"/>
  <c r="F349"/>
  <c r="J349" s="1"/>
  <c r="L349" s="1"/>
  <c r="F367"/>
  <c r="J367" s="1"/>
  <c r="L367" s="1"/>
  <c r="F386"/>
  <c r="J386" s="1"/>
  <c r="L386" s="1"/>
  <c r="F250"/>
  <c r="J250" s="1"/>
  <c r="L250" s="1"/>
  <c r="F306"/>
  <c r="J306" s="1"/>
  <c r="L306" s="1"/>
  <c r="F324"/>
  <c r="J324" s="1"/>
  <c r="L324" s="1"/>
  <c r="F338"/>
  <c r="J338" s="1"/>
  <c r="L338" s="1"/>
  <c r="F370"/>
  <c r="J370" s="1"/>
  <c r="L370" s="1"/>
  <c r="F390"/>
  <c r="J390" s="1"/>
  <c r="L390" s="1"/>
  <c r="F260"/>
  <c r="J260" s="1"/>
  <c r="L260" s="1"/>
  <c r="F287"/>
  <c r="J287" s="1"/>
  <c r="L287" s="1"/>
  <c r="F331"/>
  <c r="J331" s="1"/>
  <c r="L331" s="1"/>
  <c r="F346"/>
  <c r="J346" s="1"/>
  <c r="L346" s="1"/>
  <c r="F358"/>
  <c r="J358" s="1"/>
  <c r="L358" s="1"/>
  <c r="F371"/>
  <c r="J371" s="1"/>
  <c r="L371" s="1"/>
  <c r="F366"/>
  <c r="J366" s="1"/>
  <c r="L366" s="1"/>
  <c r="F363"/>
  <c r="J363" s="1"/>
  <c r="L363" s="1"/>
  <c r="F169"/>
  <c r="J169" s="1"/>
  <c r="L169" s="1"/>
  <c r="F49"/>
  <c r="J49" s="1"/>
  <c r="L49" s="1"/>
  <c r="F65"/>
  <c r="J65" s="1"/>
  <c r="L65" s="1"/>
  <c r="F67"/>
  <c r="J67" s="1"/>
  <c r="L67" s="1"/>
  <c r="F83"/>
  <c r="J83" s="1"/>
  <c r="L83" s="1"/>
  <c r="F71"/>
  <c r="J71" s="1"/>
  <c r="L71" s="1"/>
  <c r="F127"/>
  <c r="J127" s="1"/>
  <c r="L127" s="1"/>
  <c r="F317"/>
  <c r="J317" s="1"/>
  <c r="L317" s="1"/>
  <c r="F333"/>
  <c r="J333" s="1"/>
  <c r="L333" s="1"/>
  <c r="F75"/>
  <c r="J75" s="1"/>
  <c r="L75" s="1"/>
  <c r="F110"/>
  <c r="J110" s="1"/>
  <c r="L110" s="1"/>
  <c r="F193"/>
  <c r="J193" s="1"/>
  <c r="L193" s="1"/>
  <c r="F170"/>
  <c r="J170" s="1"/>
  <c r="L170" s="1"/>
  <c r="F98"/>
  <c r="J98" s="1"/>
  <c r="L98" s="1"/>
  <c r="F107"/>
  <c r="J107" s="1"/>
  <c r="L107" s="1"/>
  <c r="F134"/>
  <c r="J134" s="1"/>
  <c r="L134" s="1"/>
  <c r="F58"/>
  <c r="J58" s="1"/>
  <c r="L58" s="1"/>
  <c r="F171"/>
  <c r="J171" s="1"/>
  <c r="L171" s="1"/>
  <c r="F150"/>
  <c r="J150" s="1"/>
  <c r="L150" s="1"/>
  <c r="F103"/>
  <c r="J103" s="1"/>
  <c r="L103" s="1"/>
  <c r="F164"/>
  <c r="J164" s="1"/>
  <c r="L164" s="1"/>
  <c r="F20"/>
  <c r="J20" s="1"/>
  <c r="L20" s="1"/>
  <c r="F105"/>
  <c r="J105" s="1"/>
  <c r="L105" s="1"/>
  <c r="F204"/>
  <c r="J204" s="1"/>
  <c r="L204" s="1"/>
  <c r="F161"/>
  <c r="J161" s="1"/>
  <c r="L161" s="1"/>
  <c r="F118"/>
  <c r="J118" s="1"/>
  <c r="L118" s="1"/>
  <c r="F62"/>
  <c r="J62" s="1"/>
  <c r="L62" s="1"/>
  <c r="F378"/>
  <c r="J378" s="1"/>
  <c r="L378" s="1"/>
  <c r="F247"/>
  <c r="J247" s="1"/>
  <c r="L247" s="1"/>
  <c r="F299"/>
  <c r="J299" s="1"/>
  <c r="L299" s="1"/>
  <c r="F376"/>
  <c r="J376" s="1"/>
  <c r="L376" s="1"/>
  <c r="F221"/>
  <c r="J221" s="1"/>
  <c r="L221" s="1"/>
  <c r="F222"/>
  <c r="J222" s="1"/>
  <c r="L222" s="1"/>
  <c r="F123"/>
  <c r="J123" s="1"/>
  <c r="L123" s="1"/>
  <c r="F133"/>
  <c r="J133" s="1"/>
  <c r="L133" s="1"/>
  <c r="F137"/>
  <c r="J137" s="1"/>
  <c r="L137" s="1"/>
  <c r="F139"/>
  <c r="J139" s="1"/>
  <c r="L139" s="1"/>
  <c r="F96"/>
  <c r="J96" s="1"/>
  <c r="L96" s="1"/>
  <c r="F85"/>
  <c r="J85" s="1"/>
  <c r="L85" s="1"/>
  <c r="F29"/>
  <c r="J29" s="1"/>
  <c r="L29" s="1"/>
  <c r="F120"/>
  <c r="J120" s="1"/>
  <c r="L120" s="1"/>
  <c r="F149"/>
  <c r="J149" s="1"/>
  <c r="L149" s="1"/>
  <c r="F138"/>
  <c r="J138" s="1"/>
  <c r="L138" s="1"/>
  <c r="F17"/>
  <c r="J17" s="1"/>
  <c r="L17" s="1"/>
  <c r="F16"/>
  <c r="J16" s="1"/>
  <c r="L16" s="1"/>
  <c r="F124"/>
  <c r="J124" s="1"/>
  <c r="L124" s="1"/>
  <c r="F326"/>
  <c r="J326" s="1"/>
  <c r="L326" s="1"/>
  <c r="F242"/>
  <c r="J242" s="1"/>
  <c r="L242" s="1"/>
  <c r="F347"/>
  <c r="J347" s="1"/>
  <c r="L347" s="1"/>
  <c r="F375"/>
  <c r="J375" s="1"/>
  <c r="L375" s="1"/>
  <c r="F290"/>
  <c r="J290" s="1"/>
  <c r="L290" s="1"/>
  <c r="F334"/>
  <c r="J334" s="1"/>
  <c r="L334" s="1"/>
  <c r="F377"/>
  <c r="J377" s="1"/>
  <c r="L377" s="1"/>
  <c r="F340"/>
  <c r="J340" s="1"/>
  <c r="L340" s="1"/>
  <c r="F308"/>
  <c r="J308" s="1"/>
  <c r="L308" s="1"/>
  <c r="F361"/>
  <c r="J361" s="1"/>
  <c r="L361" s="1"/>
  <c r="F263"/>
  <c r="J263" s="1"/>
  <c r="L263" s="1"/>
  <c r="F246"/>
  <c r="J246" s="1"/>
  <c r="L246" s="1"/>
  <c r="F309"/>
  <c r="J309" s="1"/>
  <c r="L309" s="1"/>
  <c r="F360"/>
  <c r="J360" s="1"/>
  <c r="L360" s="1"/>
  <c r="F365"/>
  <c r="J365" s="1"/>
  <c r="L365" s="1"/>
  <c r="F285"/>
  <c r="J285" s="1"/>
  <c r="L285" s="1"/>
  <c r="F364"/>
  <c r="J364" s="1"/>
  <c r="L364" s="1"/>
  <c r="F243"/>
  <c r="J243" s="1"/>
  <c r="L243" s="1"/>
  <c r="F341"/>
  <c r="J341" s="1"/>
  <c r="L341" s="1"/>
  <c r="F300"/>
  <c r="J300" s="1"/>
  <c r="L300" s="1"/>
  <c r="F354"/>
  <c r="J354" s="1"/>
  <c r="L354" s="1"/>
  <c r="F245"/>
  <c r="J245" s="1"/>
  <c r="L245" s="1"/>
  <c r="F318"/>
  <c r="J318" s="1"/>
  <c r="L318" s="1"/>
  <c r="F327"/>
  <c r="J327" s="1"/>
  <c r="L327" s="1"/>
  <c r="F348"/>
  <c r="J348" s="1"/>
  <c r="L348" s="1"/>
  <c r="F353"/>
  <c r="J353" s="1"/>
  <c r="L353" s="1"/>
  <c r="F199"/>
  <c r="J199" s="1"/>
  <c r="L199" s="1"/>
  <c r="F212"/>
  <c r="J212" s="1"/>
  <c r="L212" s="1"/>
  <c r="F61"/>
  <c r="J61" s="1"/>
  <c r="L61" s="1"/>
  <c r="F152"/>
  <c r="J152" s="1"/>
  <c r="L152" s="1"/>
  <c r="F38"/>
  <c r="J38" s="1"/>
  <c r="L38" s="1"/>
  <c r="F236"/>
  <c r="J236" s="1"/>
  <c r="L236" s="1"/>
  <c r="F42"/>
  <c r="J42" s="1"/>
  <c r="L42" s="1"/>
  <c r="F46"/>
  <c r="J46" s="1"/>
  <c r="L46" s="1"/>
  <c r="F220"/>
  <c r="J220" s="1"/>
  <c r="L220" s="1"/>
  <c r="F189"/>
  <c r="J189" s="1"/>
  <c r="L189" s="1"/>
  <c r="F122"/>
  <c r="J122" s="1"/>
  <c r="L122" s="1"/>
  <c r="F97"/>
  <c r="J97" s="1"/>
  <c r="L97" s="1"/>
  <c r="F225"/>
  <c r="J225" s="1"/>
  <c r="L225" s="1"/>
  <c r="F213"/>
  <c r="J213" s="1"/>
  <c r="L213" s="1"/>
  <c r="F214"/>
  <c r="J214" s="1"/>
  <c r="L214" s="1"/>
  <c r="F165"/>
  <c r="J165" s="1"/>
  <c r="L165" s="1"/>
  <c r="F151"/>
  <c r="J151" s="1"/>
  <c r="L151" s="1"/>
  <c r="F202"/>
  <c r="J202" s="1"/>
  <c r="L202" s="1"/>
  <c r="F119"/>
  <c r="J119" s="1"/>
  <c r="L119" s="1"/>
  <c r="F41"/>
  <c r="J41" s="1"/>
  <c r="L41" s="1"/>
  <c r="F95"/>
  <c r="J95" s="1"/>
  <c r="L95" s="1"/>
  <c r="F166"/>
  <c r="J166" s="1"/>
  <c r="L166" s="1"/>
  <c r="F36"/>
  <c r="J36" s="1"/>
  <c r="L36" s="1"/>
  <c r="F142"/>
  <c r="J142" s="1"/>
  <c r="L142" s="1"/>
  <c r="F50"/>
  <c r="J50" s="1"/>
  <c r="L50" s="1"/>
  <c r="F101"/>
  <c r="J101" s="1"/>
  <c r="L101" s="1"/>
  <c r="F178"/>
  <c r="J178" s="1"/>
  <c r="L178" s="1"/>
  <c r="F10"/>
  <c r="J10" s="1"/>
  <c r="L10" s="1"/>
  <c r="F106"/>
  <c r="J106" s="1"/>
  <c r="L106" s="1"/>
  <c r="F155"/>
  <c r="J155" s="1"/>
  <c r="L155" s="1"/>
  <c r="F208"/>
  <c r="J208" s="1"/>
  <c r="L208" s="1"/>
  <c r="F144"/>
  <c r="J144" s="1"/>
  <c r="L144" s="1"/>
  <c r="F156"/>
  <c r="J156" s="1"/>
  <c r="L156" s="1"/>
  <c r="F176"/>
  <c r="J176" s="1"/>
  <c r="L176" s="1"/>
  <c r="F197"/>
  <c r="J197" s="1"/>
  <c r="L197" s="1"/>
  <c r="F12"/>
  <c r="J12" s="1"/>
  <c r="L12" s="1"/>
  <c r="F215"/>
  <c r="J215" s="1"/>
  <c r="L215" s="1"/>
  <c r="F219"/>
  <c r="J219" s="1"/>
  <c r="L219" s="1"/>
  <c r="F72"/>
  <c r="J72" s="1"/>
  <c r="L72" s="1"/>
  <c r="F99"/>
  <c r="J99" s="1"/>
  <c r="L99" s="1"/>
  <c r="F205"/>
  <c r="J205" s="1"/>
  <c r="L205" s="1"/>
  <c r="F125"/>
  <c r="J125" s="1"/>
  <c r="L125" s="1"/>
  <c r="F32"/>
  <c r="J32" s="1"/>
  <c r="L32" s="1"/>
  <c r="F224"/>
  <c r="J224" s="1"/>
  <c r="L224" s="1"/>
  <c r="F66"/>
  <c r="J66" s="1"/>
  <c r="L66" s="1"/>
  <c r="F196"/>
  <c r="J196" s="1"/>
  <c r="L196" s="1"/>
  <c r="F102"/>
  <c r="J102" s="1"/>
  <c r="L102" s="1"/>
  <c r="F13"/>
  <c r="J13" s="1"/>
  <c r="L13" s="1"/>
  <c r="F112"/>
  <c r="J112" s="1"/>
  <c r="L112" s="1"/>
  <c r="F26"/>
  <c r="J26" s="1"/>
  <c r="L26" s="1"/>
  <c r="F227"/>
  <c r="J227" s="1"/>
  <c r="L227" s="1"/>
  <c r="F181"/>
  <c r="J181" s="1"/>
  <c r="L181" s="1"/>
  <c r="F141"/>
  <c r="J141" s="1"/>
  <c r="L141" s="1"/>
  <c r="F76"/>
  <c r="J76" s="1"/>
  <c r="L76" s="1"/>
  <c r="F226"/>
  <c r="J226" s="1"/>
  <c r="L226" s="1"/>
  <c r="F91"/>
  <c r="J91" s="1"/>
  <c r="L91" s="1"/>
  <c r="F179"/>
  <c r="J179" s="1"/>
  <c r="L179" s="1"/>
  <c r="F80"/>
  <c r="J80" s="1"/>
  <c r="L80" s="1"/>
  <c r="F70"/>
  <c r="J70" s="1"/>
  <c r="L70" s="1"/>
  <c r="F14"/>
  <c r="J14" s="1"/>
  <c r="L14" s="1"/>
  <c r="F192"/>
  <c r="J192" s="1"/>
  <c r="L192" s="1"/>
  <c r="F34"/>
  <c r="J34" s="1"/>
  <c r="L34" s="1"/>
  <c r="F238"/>
  <c r="J238" s="1"/>
  <c r="L238" s="1"/>
  <c r="F81"/>
  <c r="J81" s="1"/>
  <c r="L81" s="1"/>
  <c r="F93"/>
  <c r="J93" s="1"/>
  <c r="L93" s="1"/>
  <c r="F63"/>
  <c r="J63" s="1"/>
  <c r="L63" s="1"/>
  <c r="F108"/>
  <c r="J108" s="1"/>
  <c r="L108" s="1"/>
  <c r="F40"/>
  <c r="J40" s="1"/>
  <c r="L40" s="1"/>
  <c r="F87"/>
  <c r="J87" s="1"/>
  <c r="L87" s="1"/>
  <c r="F157"/>
  <c r="J157" s="1"/>
  <c r="L157" s="1"/>
  <c r="F177"/>
  <c r="J177" s="1"/>
  <c r="L177" s="1"/>
  <c r="F160"/>
  <c r="J160" s="1"/>
  <c r="L160" s="1"/>
  <c r="F111"/>
  <c r="J111" s="1"/>
  <c r="L111" s="1"/>
  <c r="F25"/>
  <c r="J25" s="1"/>
  <c r="L25" s="1"/>
  <c r="F147"/>
  <c r="J147" s="1"/>
  <c r="L147" s="1"/>
  <c r="F54"/>
  <c r="J54" s="1"/>
  <c r="L54" s="1"/>
  <c r="F135"/>
  <c r="J135" s="1"/>
  <c r="L135" s="1"/>
  <c r="F31"/>
  <c r="J31" s="1"/>
  <c r="L31" s="1"/>
  <c r="F35"/>
  <c r="J35" s="1"/>
  <c r="L35" s="1"/>
  <c r="F45"/>
  <c r="J45" s="1"/>
  <c r="L45" s="1"/>
  <c r="F11"/>
  <c r="J11" s="1"/>
  <c r="L11" s="1"/>
  <c r="F121"/>
  <c r="J121" s="1"/>
  <c r="L121" s="1"/>
  <c r="F216"/>
  <c r="J216" s="1"/>
  <c r="L216" s="1"/>
  <c r="F184"/>
  <c r="J184" s="1"/>
  <c r="L184" s="1"/>
  <c r="F187"/>
  <c r="J187" s="1"/>
  <c r="L187" s="1"/>
  <c r="F39"/>
  <c r="J39" s="1"/>
  <c r="L39" s="1"/>
  <c r="F88"/>
  <c r="J88" s="1"/>
  <c r="L88" s="1"/>
  <c r="F43"/>
  <c r="J43" s="1"/>
  <c r="L43" s="1"/>
  <c r="F237"/>
  <c r="J237" s="1"/>
  <c r="L237" s="1"/>
  <c r="F159"/>
  <c r="J159" s="1"/>
  <c r="L159" s="1"/>
  <c r="F89"/>
  <c r="J89" s="1"/>
  <c r="L89" s="1"/>
  <c r="F113"/>
  <c r="J113" s="1"/>
  <c r="L113" s="1"/>
  <c r="F195"/>
  <c r="J195" s="1"/>
  <c r="L195" s="1"/>
  <c r="F146"/>
  <c r="J146" s="1"/>
  <c r="L146" s="1"/>
  <c r="F69"/>
  <c r="J69" s="1"/>
  <c r="L69" s="1"/>
  <c r="F15"/>
  <c r="J15" s="1"/>
  <c r="L15" s="1"/>
  <c r="F217"/>
  <c r="J217" s="1"/>
  <c r="L217" s="1"/>
  <c r="F84"/>
  <c r="J84" s="1"/>
  <c r="L84" s="1"/>
  <c r="F232"/>
  <c r="J232" s="1"/>
  <c r="L232" s="1"/>
  <c r="F86"/>
  <c r="J86" s="1"/>
  <c r="L86" s="1"/>
  <c r="F128"/>
  <c r="J128" s="1"/>
  <c r="L128" s="1"/>
  <c r="F28"/>
  <c r="J28" s="1"/>
  <c r="L28" s="1"/>
  <c r="F77"/>
  <c r="J77" s="1"/>
  <c r="L77" s="1"/>
  <c r="F211"/>
  <c r="J211" s="1"/>
  <c r="L211" s="1"/>
  <c r="F218"/>
  <c r="J218" s="1"/>
  <c r="L218" s="1"/>
  <c r="F231"/>
  <c r="J231" s="1"/>
  <c r="L231" s="1"/>
  <c r="F183"/>
  <c r="J183" s="1"/>
  <c r="L183" s="1"/>
  <c r="F186"/>
  <c r="J186" s="1"/>
  <c r="L186" s="1"/>
  <c r="F207"/>
  <c r="J207" s="1"/>
  <c r="L207" s="1"/>
  <c r="F44"/>
  <c r="J44" s="1"/>
  <c r="L44" s="1"/>
  <c r="F145"/>
  <c r="J145" s="1"/>
  <c r="L145" s="1"/>
  <c r="F198"/>
  <c r="J198" s="1"/>
  <c r="L198" s="1"/>
  <c r="F191"/>
  <c r="J191" s="1"/>
  <c r="L191" s="1"/>
  <c r="F132"/>
  <c r="J132" s="1"/>
  <c r="L132" s="1"/>
  <c r="F33"/>
  <c r="J33" s="1"/>
  <c r="L33" s="1"/>
  <c r="F136"/>
  <c r="J136" s="1"/>
  <c r="L136" s="1"/>
  <c r="F37"/>
  <c r="J37" s="1"/>
  <c r="L37" s="1"/>
  <c r="F167"/>
  <c r="J167" s="1"/>
  <c r="L167" s="1"/>
  <c r="F68"/>
  <c r="J68" s="1"/>
  <c r="L68" s="1"/>
  <c r="F55"/>
  <c r="J55" s="1"/>
  <c r="L55" s="1"/>
  <c r="F203"/>
  <c r="J203" s="1"/>
  <c r="L203" s="1"/>
  <c r="F114"/>
  <c r="J114" s="1"/>
  <c r="L114" s="1"/>
  <c r="F19"/>
  <c r="J19" s="1"/>
  <c r="L19" s="1"/>
  <c r="F235"/>
  <c r="J235" s="1"/>
  <c r="L235" s="1"/>
  <c r="F57"/>
  <c r="J57" s="1"/>
  <c r="L57" s="1"/>
  <c r="F172"/>
  <c r="J172" s="1"/>
  <c r="L172" s="1"/>
  <c r="F104"/>
  <c r="J104" s="1"/>
  <c r="L104" s="1"/>
  <c r="F239"/>
  <c r="J239" s="1"/>
  <c r="L239" s="1"/>
  <c r="H284" l="1"/>
  <c r="F284" s="1"/>
  <c r="J284" s="1"/>
  <c r="L284" s="1"/>
  <c r="H369"/>
  <c r="F369" s="1"/>
  <c r="J369" s="1"/>
  <c r="L369" s="1"/>
  <c r="H296"/>
  <c r="F296" s="1"/>
  <c r="J296" s="1"/>
  <c r="L296" s="1"/>
  <c r="H336"/>
  <c r="F336" s="1"/>
  <c r="J336" s="1"/>
  <c r="L336" s="1"/>
  <c r="H264"/>
  <c r="F264" s="1"/>
  <c r="J264" s="1"/>
  <c r="L264" s="1"/>
  <c r="H389"/>
  <c r="F389" s="1"/>
  <c r="J389" s="1"/>
  <c r="L389" s="1"/>
  <c r="H315"/>
  <c r="F315" s="1"/>
  <c r="J315" s="1"/>
  <c r="L315" s="1"/>
  <c r="H244"/>
  <c r="F244" s="1"/>
  <c r="J244" s="1"/>
  <c r="L244" s="1"/>
  <c r="D245" i="22" s="1"/>
  <c r="D144" i="20" s="1"/>
  <c r="M144" s="1"/>
  <c r="H291" i="17"/>
  <c r="F291" s="1"/>
  <c r="J291" s="1"/>
  <c r="L291" s="1"/>
  <c r="H321"/>
  <c r="F321" s="1"/>
  <c r="J321" s="1"/>
  <c r="L321" s="1"/>
  <c r="D231" i="22"/>
  <c r="O230" i="17"/>
  <c r="P230" s="1"/>
  <c r="E231" i="22" s="1"/>
  <c r="G136" i="20" s="1"/>
  <c r="F136" s="1"/>
  <c r="N136" s="1"/>
  <c r="D61" i="22"/>
  <c r="F40" i="20" s="1"/>
  <c r="N40" s="1"/>
  <c r="O60" i="17"/>
  <c r="P60" s="1"/>
  <c r="E61" i="22" s="1"/>
  <c r="G40" i="20" s="1"/>
  <c r="D54" i="22"/>
  <c r="D37" i="20" s="1"/>
  <c r="M37" s="1"/>
  <c r="O53" i="17"/>
  <c r="P53" s="1"/>
  <c r="E54" i="22" s="1"/>
  <c r="E37" i="20" s="1"/>
  <c r="D241" i="22"/>
  <c r="O240" i="17"/>
  <c r="P240" s="1"/>
  <c r="E241" i="22" s="1"/>
  <c r="E142" i="20" s="1"/>
  <c r="D142" s="1"/>
  <c r="M142" s="1"/>
  <c r="D210" i="22"/>
  <c r="O209" i="17"/>
  <c r="P209" s="1"/>
  <c r="E210" i="22" s="1"/>
  <c r="E125" i="20" s="1"/>
  <c r="D125" s="1"/>
  <c r="M125" s="1"/>
  <c r="D22" i="22"/>
  <c r="D19" i="20" s="1"/>
  <c r="M19" s="1"/>
  <c r="O21" i="17"/>
  <c r="P21" s="1"/>
  <c r="E22" i="22" s="1"/>
  <c r="E19" i="20" s="1"/>
  <c r="D175" i="22"/>
  <c r="O174" i="17"/>
  <c r="P174" s="1"/>
  <c r="E175" i="22" s="1"/>
  <c r="G104" i="20" s="1"/>
  <c r="F104" s="1"/>
  <c r="N104" s="1"/>
  <c r="D53" i="22"/>
  <c r="F36" i="20" s="1"/>
  <c r="N36" s="1"/>
  <c r="O52" i="17"/>
  <c r="P52" s="1"/>
  <c r="E53" i="22" s="1"/>
  <c r="G36" i="20" s="1"/>
  <c r="D130" i="22"/>
  <c r="O129" i="17"/>
  <c r="P129" s="1"/>
  <c r="E130" i="22" s="1"/>
  <c r="E78" i="20" s="1"/>
  <c r="D78" s="1"/>
  <c r="M78" s="1"/>
  <c r="D131" i="22"/>
  <c r="O130" i="17"/>
  <c r="P130" s="1"/>
  <c r="E131" i="22" s="1"/>
  <c r="G78" i="20" s="1"/>
  <c r="F78" s="1"/>
  <c r="N78" s="1"/>
  <c r="D117" i="22"/>
  <c r="F70" i="20" s="1"/>
  <c r="N70" s="1"/>
  <c r="O116" i="17"/>
  <c r="P116" s="1"/>
  <c r="E117" i="22" s="1"/>
  <c r="G70" i="20" s="1"/>
  <c r="D23" i="22"/>
  <c r="F19" i="20" s="1"/>
  <c r="N19" s="1"/>
  <c r="O22" i="17"/>
  <c r="P22" s="1"/>
  <c r="E23" i="22" s="1"/>
  <c r="G19" i="20" s="1"/>
  <c r="D242" i="22"/>
  <c r="O241" i="17"/>
  <c r="P241" s="1"/>
  <c r="E242" i="22" s="1"/>
  <c r="G142" i="20" s="1"/>
  <c r="F142" s="1"/>
  <c r="N142" s="1"/>
  <c r="D116" i="22"/>
  <c r="D70" i="20" s="1"/>
  <c r="M70" s="1"/>
  <c r="O115" i="17"/>
  <c r="P115" s="1"/>
  <c r="E116" i="22" s="1"/>
  <c r="E70" i="20" s="1"/>
  <c r="D174" i="22"/>
  <c r="O173" i="17"/>
  <c r="P173" s="1"/>
  <c r="E174" i="22" s="1"/>
  <c r="E104" i="20" s="1"/>
  <c r="D104" s="1"/>
  <c r="M104" s="1"/>
  <c r="D60" i="22"/>
  <c r="D40" i="20" s="1"/>
  <c r="M40" s="1"/>
  <c r="O59" i="17"/>
  <c r="P59" s="1"/>
  <c r="E60" i="22" s="1"/>
  <c r="E40" i="20" s="1"/>
  <c r="D63" i="22"/>
  <c r="F41" i="20" s="1"/>
  <c r="N41" s="1"/>
  <c r="D58" i="22"/>
  <c r="D39" i="20" s="1"/>
  <c r="M39" s="1"/>
  <c r="D240" i="22"/>
  <c r="D173"/>
  <c r="D236"/>
  <c r="D20"/>
  <c r="D18" i="20" s="1"/>
  <c r="M18" s="1"/>
  <c r="D204" i="22"/>
  <c r="D69"/>
  <c r="F44" i="20" s="1"/>
  <c r="N44" s="1"/>
  <c r="D38" i="22"/>
  <c r="D34"/>
  <c r="D26" i="20" s="1"/>
  <c r="M26" s="1"/>
  <c r="D192" i="22"/>
  <c r="D146"/>
  <c r="D208"/>
  <c r="D184"/>
  <c r="D219"/>
  <c r="D78"/>
  <c r="F49" i="20" s="1"/>
  <c r="N49" s="1"/>
  <c r="D29" i="22"/>
  <c r="D23" i="20" s="1"/>
  <c r="M23" s="1"/>
  <c r="D87" i="22"/>
  <c r="D85"/>
  <c r="F54" i="20" s="1"/>
  <c r="N54" s="1"/>
  <c r="D183" i="22"/>
  <c r="D70"/>
  <c r="D45" i="20" s="1"/>
  <c r="M45" s="1"/>
  <c r="D196" i="22"/>
  <c r="D93"/>
  <c r="F58" i="20" s="1"/>
  <c r="N58" s="1"/>
  <c r="D90" i="22"/>
  <c r="D57" i="20" s="1"/>
  <c r="M57" s="1"/>
  <c r="D238" i="22"/>
  <c r="D89"/>
  <c r="F56" i="20" s="1"/>
  <c r="N56" s="1"/>
  <c r="D188" i="22"/>
  <c r="D185"/>
  <c r="D217"/>
  <c r="D122"/>
  <c r="D46"/>
  <c r="D36"/>
  <c r="D136"/>
  <c r="D121"/>
  <c r="D26"/>
  <c r="D21" i="20" s="1"/>
  <c r="M21" s="1"/>
  <c r="D161" i="22"/>
  <c r="D158"/>
  <c r="D41"/>
  <c r="D64"/>
  <c r="D42" i="20" s="1"/>
  <c r="M42" s="1"/>
  <c r="D94" i="22"/>
  <c r="D59" i="20" s="1"/>
  <c r="M59" s="1"/>
  <c r="D82" i="22"/>
  <c r="F52" i="20" s="1"/>
  <c r="N52" s="1"/>
  <c r="D68" i="22"/>
  <c r="D44" i="20" s="1"/>
  <c r="M44" s="1"/>
  <c r="D134" i="22"/>
  <c r="D15"/>
  <c r="F15" i="20" s="1"/>
  <c r="N15" s="1"/>
  <c r="D81" i="22"/>
  <c r="D52" i="20" s="1"/>
  <c r="M52" s="1"/>
  <c r="D150" i="22"/>
  <c r="D227"/>
  <c r="D101"/>
  <c r="F62" i="20" s="1"/>
  <c r="N62" s="1"/>
  <c r="D142" i="22"/>
  <c r="D228"/>
  <c r="D113"/>
  <c r="F68" i="20" s="1"/>
  <c r="N68" s="1"/>
  <c r="D14" i="22"/>
  <c r="D15" i="20" s="1"/>
  <c r="M15" s="1"/>
  <c r="D103" i="22"/>
  <c r="F63" i="20" s="1"/>
  <c r="N63" s="1"/>
  <c r="D67" i="22"/>
  <c r="F43" i="20" s="1"/>
  <c r="N43" s="1"/>
  <c r="D205" i="22"/>
  <c r="D33"/>
  <c r="F25" i="20" s="1"/>
  <c r="N25" s="1"/>
  <c r="D66" i="22"/>
  <c r="D43" i="20" s="1"/>
  <c r="M43" s="1"/>
  <c r="D100" i="22"/>
  <c r="D62" i="20" s="1"/>
  <c r="M62" s="1"/>
  <c r="D220" i="22"/>
  <c r="D72"/>
  <c r="D13"/>
  <c r="D13" i="20" s="1"/>
  <c r="M13" s="1"/>
  <c r="D198" i="22"/>
  <c r="D157"/>
  <c r="D209"/>
  <c r="D107"/>
  <c r="F65" i="20" s="1"/>
  <c r="N65" s="1"/>
  <c r="D102" i="22"/>
  <c r="D63" i="20" s="1"/>
  <c r="M63" s="1"/>
  <c r="D143" i="22"/>
  <c r="D167"/>
  <c r="D42"/>
  <c r="D30" i="20" s="1"/>
  <c r="M30" s="1"/>
  <c r="D172" i="22"/>
  <c r="D59"/>
  <c r="F39" i="20" s="1"/>
  <c r="N39" s="1"/>
  <c r="D203" i="22"/>
  <c r="D119"/>
  <c r="D106"/>
  <c r="D65" i="20" s="1"/>
  <c r="M65" s="1"/>
  <c r="D215" i="22"/>
  <c r="D57"/>
  <c r="F38" i="20" s="1"/>
  <c r="N38" s="1"/>
  <c r="D98" i="22"/>
  <c r="D61" i="20" s="1"/>
  <c r="M61" s="1"/>
  <c r="D123" i="22"/>
  <c r="D74" i="20" s="1"/>
  <c r="M74" s="1"/>
  <c r="D75" i="22"/>
  <c r="D48" i="20" s="1"/>
  <c r="M48" s="1"/>
  <c r="D221" i="22"/>
  <c r="D47"/>
  <c r="D237"/>
  <c r="D153"/>
  <c r="D99"/>
  <c r="F61" i="20" s="1"/>
  <c r="N61" s="1"/>
  <c r="D213" i="22"/>
  <c r="D200"/>
  <c r="D354"/>
  <c r="D328"/>
  <c r="D248"/>
  <c r="F145" i="20" s="1"/>
  <c r="N145" s="1"/>
  <c r="D355" i="22"/>
  <c r="D301"/>
  <c r="D300"/>
  <c r="D244"/>
  <c r="D286"/>
  <c r="D361"/>
  <c r="D247"/>
  <c r="D145" i="20" s="1"/>
  <c r="M145" s="1"/>
  <c r="D362" i="22"/>
  <c r="D379"/>
  <c r="F227" i="20" s="1"/>
  <c r="N227" s="1"/>
  <c r="D335" i="22"/>
  <c r="F203" i="20" s="1"/>
  <c r="N203" s="1"/>
  <c r="D285" i="22"/>
  <c r="D348"/>
  <c r="D243"/>
  <c r="D327"/>
  <c r="D124"/>
  <c r="F74" i="20" s="1"/>
  <c r="N74" s="1"/>
  <c r="O371" i="17"/>
  <c r="P371" s="1"/>
  <c r="E372" i="22" s="1"/>
  <c r="E224" i="20" s="1"/>
  <c r="D224" s="1"/>
  <c r="M224" s="1"/>
  <c r="O346" i="17"/>
  <c r="P346" s="1"/>
  <c r="E347" i="22" s="1"/>
  <c r="G210" i="20" s="1"/>
  <c r="F210" s="1"/>
  <c r="N210" s="1"/>
  <c r="O315" i="17"/>
  <c r="P315" s="1"/>
  <c r="E316" i="22" s="1"/>
  <c r="G191" i="20" s="1"/>
  <c r="D371" i="22"/>
  <c r="D339"/>
  <c r="D307"/>
  <c r="O269" i="17"/>
  <c r="P269" s="1"/>
  <c r="E270" i="22" s="1"/>
  <c r="G160" i="20" s="1"/>
  <c r="F160" s="1"/>
  <c r="N160" s="1"/>
  <c r="O386" i="17"/>
  <c r="P386" s="1"/>
  <c r="E387" i="22" s="1"/>
  <c r="E233" i="20" s="1"/>
  <c r="O349" i="17"/>
  <c r="P349" s="1"/>
  <c r="E350" i="22" s="1"/>
  <c r="E212" i="20" s="1"/>
  <c r="D212" s="1"/>
  <c r="M212" s="1"/>
  <c r="O321" i="17"/>
  <c r="P321" s="1"/>
  <c r="E322" i="22" s="1"/>
  <c r="G195" i="20" s="1"/>
  <c r="O266" i="17"/>
  <c r="P266" s="1"/>
  <c r="E267" i="22" s="1"/>
  <c r="G158" i="20" s="1"/>
  <c r="F158" s="1"/>
  <c r="N158" s="1"/>
  <c r="D384" i="22"/>
  <c r="D352"/>
  <c r="D213" i="20" s="1"/>
  <c r="M213" s="1"/>
  <c r="O323" i="17"/>
  <c r="P323" s="1"/>
  <c r="E324" i="22" s="1"/>
  <c r="E197" i="20" s="1"/>
  <c r="D197" s="1"/>
  <c r="M197" s="1"/>
  <c r="O275" i="17"/>
  <c r="P275" s="1"/>
  <c r="E276" i="22" s="1"/>
  <c r="E165" i="20" s="1"/>
  <c r="D165" s="1"/>
  <c r="M165" s="1"/>
  <c r="D91" i="22"/>
  <c r="F57" i="20" s="1"/>
  <c r="N57" s="1"/>
  <c r="D279" i="22"/>
  <c r="O252" i="17"/>
  <c r="P252" s="1"/>
  <c r="E253" i="22" s="1"/>
  <c r="G148" i="20" s="1"/>
  <c r="F148" s="1"/>
  <c r="N148" s="1"/>
  <c r="D357" i="22"/>
  <c r="F215" i="20" s="1"/>
  <c r="N215" s="1"/>
  <c r="D330" i="22"/>
  <c r="F200" i="20" s="1"/>
  <c r="N200" s="1"/>
  <c r="O257" i="17"/>
  <c r="P257" s="1"/>
  <c r="E258" i="22" s="1"/>
  <c r="G152" i="20" s="1"/>
  <c r="O357" i="17"/>
  <c r="P357" s="1"/>
  <c r="E358" i="22" s="1"/>
  <c r="E216" i="20" s="1"/>
  <c r="D331" i="22"/>
  <c r="D201" i="20" s="1"/>
  <c r="M201" s="1"/>
  <c r="O389" i="17"/>
  <c r="P389" s="1"/>
  <c r="E390" i="22" s="1"/>
  <c r="E235" i="20" s="1"/>
  <c r="O355" i="17"/>
  <c r="P355" s="1"/>
  <c r="E356" i="22" s="1"/>
  <c r="E215" i="20" s="1"/>
  <c r="O328" i="17"/>
  <c r="P328" s="1"/>
  <c r="E329" i="22" s="1"/>
  <c r="E200" i="20" s="1"/>
  <c r="D250" i="22"/>
  <c r="D396"/>
  <c r="D397"/>
  <c r="D230"/>
  <c r="D195"/>
  <c r="D105"/>
  <c r="F64" i="20" s="1"/>
  <c r="N64" s="1"/>
  <c r="D30" i="22"/>
  <c r="F23" i="20" s="1"/>
  <c r="N23" s="1"/>
  <c r="D115" i="22"/>
  <c r="F69" i="20" s="1"/>
  <c r="N69" s="1"/>
  <c r="D56" i="22"/>
  <c r="D38" i="20" s="1"/>
  <c r="M38" s="1"/>
  <c r="D168" i="22"/>
  <c r="D137"/>
  <c r="D133"/>
  <c r="D199"/>
  <c r="D45"/>
  <c r="F31" i="20" s="1"/>
  <c r="N31" s="1"/>
  <c r="D187" i="22"/>
  <c r="D232"/>
  <c r="D212"/>
  <c r="D235"/>
  <c r="D129"/>
  <c r="D233"/>
  <c r="D218"/>
  <c r="D16"/>
  <c r="F14" i="20" s="1"/>
  <c r="N14" s="1"/>
  <c r="D147" i="22"/>
  <c r="D114"/>
  <c r="D69" i="20" s="1"/>
  <c r="M69" s="1"/>
  <c r="D50" i="22"/>
  <c r="D35" i="20" s="1"/>
  <c r="M35" s="1"/>
  <c r="D160" i="22"/>
  <c r="D44"/>
  <c r="D31" i="20" s="1"/>
  <c r="M31" s="1"/>
  <c r="D40" i="22"/>
  <c r="D108"/>
  <c r="D66" i="20" s="1"/>
  <c r="M66" s="1"/>
  <c r="D135" i="22"/>
  <c r="D138"/>
  <c r="D128"/>
  <c r="D12"/>
  <c r="F12" i="20" s="1"/>
  <c r="N12" s="1"/>
  <c r="D139" i="22"/>
  <c r="D83" i="20" s="1"/>
  <c r="M83" s="1"/>
  <c r="D32" i="22"/>
  <c r="D25" i="20" s="1"/>
  <c r="M25" s="1"/>
  <c r="D55" i="22"/>
  <c r="F37" i="20" s="1"/>
  <c r="N37" s="1"/>
  <c r="D148" i="22"/>
  <c r="D112"/>
  <c r="D68" i="20" s="1"/>
  <c r="M68" s="1"/>
  <c r="D178" i="22"/>
  <c r="D88"/>
  <c r="D56" i="20" s="1"/>
  <c r="M56" s="1"/>
  <c r="D109" i="22"/>
  <c r="F66" i="20" s="1"/>
  <c r="N66" s="1"/>
  <c r="D97" i="22"/>
  <c r="D84"/>
  <c r="D54" i="20" s="1"/>
  <c r="M54" s="1"/>
  <c r="D239" i="22"/>
  <c r="D35"/>
  <c r="F26" i="20" s="1"/>
  <c r="N26" s="1"/>
  <c r="D193" i="22"/>
  <c r="D71"/>
  <c r="F45" i="20" s="1"/>
  <c r="N45" s="1"/>
  <c r="D180" i="22"/>
  <c r="D92"/>
  <c r="D58" i="20" s="1"/>
  <c r="M58" s="1"/>
  <c r="D77" i="22"/>
  <c r="D49" i="20" s="1"/>
  <c r="M49" s="1"/>
  <c r="D201" i="22"/>
  <c r="D182"/>
  <c r="D27"/>
  <c r="F21" i="20" s="1"/>
  <c r="N21" s="1"/>
  <c r="D21" i="22"/>
  <c r="F18" i="20" s="1"/>
  <c r="N18" s="1"/>
  <c r="D125" i="22"/>
  <c r="D75" i="20" s="1"/>
  <c r="M75" s="1"/>
  <c r="D197" i="22"/>
  <c r="D162"/>
  <c r="D225"/>
  <c r="D126"/>
  <c r="F75" i="20" s="1"/>
  <c r="N75" s="1"/>
  <c r="D206" i="22"/>
  <c r="D73"/>
  <c r="D86"/>
  <c r="D216"/>
  <c r="D165"/>
  <c r="D177"/>
  <c r="D145"/>
  <c r="D156"/>
  <c r="D65"/>
  <c r="F42" i="20" s="1"/>
  <c r="N42" s="1"/>
  <c r="D179" i="22"/>
  <c r="D51"/>
  <c r="F35" i="20" s="1"/>
  <c r="N35" s="1"/>
  <c r="D37" i="22"/>
  <c r="D96"/>
  <c r="D120"/>
  <c r="D104"/>
  <c r="D64" i="20" s="1"/>
  <c r="M64" s="1"/>
  <c r="D151" i="22"/>
  <c r="D152"/>
  <c r="D166"/>
  <c r="D163"/>
  <c r="D214"/>
  <c r="D226"/>
  <c r="D190"/>
  <c r="D17"/>
  <c r="D16" i="20" s="1"/>
  <c r="M16" s="1"/>
  <c r="D95" i="22"/>
  <c r="F59" i="20" s="1"/>
  <c r="N59" s="1"/>
  <c r="D43" i="22"/>
  <c r="F30" i="20" s="1"/>
  <c r="N30" s="1"/>
  <c r="D39" i="22"/>
  <c r="D18"/>
  <c r="F16" i="20" s="1"/>
  <c r="N16" s="1"/>
  <c r="D62" i="22"/>
  <c r="D41" i="20" s="1"/>
  <c r="M41" s="1"/>
  <c r="D140" i="22"/>
  <c r="F83" i="20" s="1"/>
  <c r="N83" s="1"/>
  <c r="D111" i="22"/>
  <c r="F67" i="20" s="1"/>
  <c r="N67" s="1"/>
  <c r="D367" i="22"/>
  <c r="F221" i="20" s="1"/>
  <c r="N221" s="1"/>
  <c r="D349" i="22"/>
  <c r="D319"/>
  <c r="D246"/>
  <c r="F144" i="20" s="1"/>
  <c r="N144" s="1"/>
  <c r="D334" i="22"/>
  <c r="D203" i="20" s="1"/>
  <c r="M203" s="1"/>
  <c r="D342" i="22"/>
  <c r="F207" i="20" s="1"/>
  <c r="N207" s="1"/>
  <c r="D292" i="22"/>
  <c r="D365"/>
  <c r="F220" i="20" s="1"/>
  <c r="N220" s="1"/>
  <c r="D366" i="22"/>
  <c r="D221" i="20" s="1"/>
  <c r="M221" s="1"/>
  <c r="D310" i="22"/>
  <c r="D264"/>
  <c r="D309"/>
  <c r="D378"/>
  <c r="D227" i="20" s="1"/>
  <c r="M227" s="1"/>
  <c r="D291" i="22"/>
  <c r="D376"/>
  <c r="D226" i="20" s="1"/>
  <c r="M226" s="1"/>
  <c r="D364" i="22"/>
  <c r="D220" i="20" s="1"/>
  <c r="M220" s="1"/>
  <c r="D377" i="22"/>
  <c r="F226" i="20" s="1"/>
  <c r="N226" s="1"/>
  <c r="O387" i="17"/>
  <c r="P387" s="1"/>
  <c r="E388" i="22" s="1"/>
  <c r="G233" i="20" s="1"/>
  <c r="O331" i="17"/>
  <c r="P331" s="1"/>
  <c r="E332" i="22" s="1"/>
  <c r="G201" i="20" s="1"/>
  <c r="D304" i="22"/>
  <c r="O273" i="17"/>
  <c r="P273" s="1"/>
  <c r="E274" i="22" s="1"/>
  <c r="G163" i="20" s="1"/>
  <c r="O352" i="17"/>
  <c r="P352" s="1"/>
  <c r="E353" i="22" s="1"/>
  <c r="G213" i="20" s="1"/>
  <c r="O396" i="17"/>
  <c r="P396" s="1"/>
  <c r="E397" i="22" s="1"/>
  <c r="G239" i="20" s="1"/>
  <c r="F239" s="1"/>
  <c r="N239" s="1"/>
  <c r="D372" i="22"/>
  <c r="D347"/>
  <c r="D288"/>
  <c r="O287" i="17"/>
  <c r="P287" s="1"/>
  <c r="E288" i="22" s="1"/>
  <c r="E173" i="20" s="1"/>
  <c r="D173" s="1"/>
  <c r="M173" s="1"/>
  <c r="D261" i="22"/>
  <c r="O260" i="17"/>
  <c r="P260" s="1"/>
  <c r="E261" i="22" s="1"/>
  <c r="G154" i="20" s="1"/>
  <c r="F154" s="1"/>
  <c r="N154" s="1"/>
  <c r="O370" i="17"/>
  <c r="P370" s="1"/>
  <c r="E371" i="22" s="1"/>
  <c r="G223" i="20" s="1"/>
  <c r="F223" s="1"/>
  <c r="N223" s="1"/>
  <c r="D270" i="22"/>
  <c r="D294"/>
  <c r="O293" i="17"/>
  <c r="P293" s="1"/>
  <c r="E294" i="22" s="1"/>
  <c r="E177" i="20" s="1"/>
  <c r="D177" s="1"/>
  <c r="M177" s="1"/>
  <c r="O351" i="17"/>
  <c r="P351" s="1"/>
  <c r="E352" i="22" s="1"/>
  <c r="E213" i="20" s="1"/>
  <c r="D369" i="22"/>
  <c r="F222" i="20" s="1"/>
  <c r="N222" s="1"/>
  <c r="O368" i="17"/>
  <c r="P368" s="1"/>
  <c r="E369" i="22" s="1"/>
  <c r="G222" i="20" s="1"/>
  <c r="O278" i="17"/>
  <c r="P278" s="1"/>
  <c r="E279" i="22" s="1"/>
  <c r="E167" i="20" s="1"/>
  <c r="D167" s="1"/>
  <c r="M167" s="1"/>
  <c r="O330" i="17"/>
  <c r="P330" s="1"/>
  <c r="E331" i="22" s="1"/>
  <c r="E201" i="20" s="1"/>
  <c r="D289" i="22"/>
  <c r="O288" i="17"/>
  <c r="P288" s="1"/>
  <c r="E289" i="22" s="1"/>
  <c r="G173" i="20" s="1"/>
  <c r="F173" s="1"/>
  <c r="N173" s="1"/>
  <c r="D329" i="22"/>
  <c r="D200" i="20" s="1"/>
  <c r="M200" s="1"/>
  <c r="O249" i="17"/>
  <c r="P249" s="1"/>
  <c r="E250" i="22" s="1"/>
  <c r="E147" i="20" s="1"/>
  <c r="D147" s="1"/>
  <c r="M147" s="1"/>
  <c r="F372" i="17"/>
  <c r="J372" s="1"/>
  <c r="L372" s="1"/>
  <c r="D359" i="22"/>
  <c r="F216" i="20" s="1"/>
  <c r="N216" s="1"/>
  <c r="O358" i="17"/>
  <c r="P358" s="1"/>
  <c r="E359" i="22" s="1"/>
  <c r="G216" i="20" s="1"/>
  <c r="O303" i="17"/>
  <c r="P303" s="1"/>
  <c r="E304" i="22" s="1"/>
  <c r="G183" i="20" s="1"/>
  <c r="F183" s="1"/>
  <c r="N183" s="1"/>
  <c r="D391" i="22"/>
  <c r="F235" i="20" s="1"/>
  <c r="N235" s="1"/>
  <c r="O390" i="17"/>
  <c r="P390" s="1"/>
  <c r="E391" i="22" s="1"/>
  <c r="G235" i="20" s="1"/>
  <c r="D353" i="22"/>
  <c r="F213" i="20" s="1"/>
  <c r="N213" s="1"/>
  <c r="F374" i="17"/>
  <c r="J374" s="1"/>
  <c r="L374" s="1"/>
  <c r="O347"/>
  <c r="P347" s="1"/>
  <c r="E348" i="22" s="1"/>
  <c r="E211" i="20" s="1"/>
  <c r="D211" s="1"/>
  <c r="M211" s="1"/>
  <c r="O326" i="17"/>
  <c r="P326" s="1"/>
  <c r="E327" i="22" s="1"/>
  <c r="E199" i="20" s="1"/>
  <c r="O178" i="17"/>
  <c r="P178" s="1"/>
  <c r="E179" i="22" s="1"/>
  <c r="E107" i="20" s="1"/>
  <c r="D107" s="1"/>
  <c r="M107" s="1"/>
  <c r="O74" i="17"/>
  <c r="P74" s="1"/>
  <c r="E75" i="22" s="1"/>
  <c r="E48" i="20" s="1"/>
  <c r="O360" i="17"/>
  <c r="P360" s="1"/>
  <c r="E361" i="22" s="1"/>
  <c r="E218" i="20" s="1"/>
  <c r="D218" s="1"/>
  <c r="M218" s="1"/>
  <c r="O378" i="17"/>
  <c r="P378" s="1"/>
  <c r="E379" i="22" s="1"/>
  <c r="G227" i="20" s="1"/>
  <c r="O81" i="17"/>
  <c r="P81" s="1"/>
  <c r="E82" i="22" s="1"/>
  <c r="G52" i="20" s="1"/>
  <c r="O133" i="17"/>
  <c r="P133" s="1"/>
  <c r="E134" i="22" s="1"/>
  <c r="G80" i="20" s="1"/>
  <c r="O100" i="17"/>
  <c r="P100" s="1"/>
  <c r="E101" i="22" s="1"/>
  <c r="G62" i="20" s="1"/>
  <c r="O219" i="17"/>
  <c r="P219" s="1"/>
  <c r="E220" i="22" s="1"/>
  <c r="E130" i="20" s="1"/>
  <c r="D130" s="1"/>
  <c r="M130" s="1"/>
  <c r="O197" i="17"/>
  <c r="P197" s="1"/>
  <c r="E198" i="22" s="1"/>
  <c r="E118" i="20" s="1"/>
  <c r="D118" s="1"/>
  <c r="M118" s="1"/>
  <c r="O202" i="17"/>
  <c r="P202" s="1"/>
  <c r="E203" i="22" s="1"/>
  <c r="E121" i="20" s="1"/>
  <c r="D121" s="1"/>
  <c r="M121" s="1"/>
  <c r="O110" i="17"/>
  <c r="P110" s="1"/>
  <c r="E111" i="22" s="1"/>
  <c r="G67" i="20" s="1"/>
  <c r="O334" i="17"/>
  <c r="P334" s="1"/>
  <c r="E335" i="22" s="1"/>
  <c r="G203" i="20" s="1"/>
  <c r="O284" i="17"/>
  <c r="P284" s="1"/>
  <c r="E285" i="22" s="1"/>
  <c r="E171" i="20" s="1"/>
  <c r="O318" i="17"/>
  <c r="P318" s="1"/>
  <c r="E319" i="22" s="1"/>
  <c r="G193" i="20" s="1"/>
  <c r="F193" s="1"/>
  <c r="N193" s="1"/>
  <c r="O299" i="17"/>
  <c r="P299" s="1"/>
  <c r="E300" i="22" s="1"/>
  <c r="E181" i="20" s="1"/>
  <c r="D181" s="1"/>
  <c r="M181" s="1"/>
  <c r="O353" i="17"/>
  <c r="P353" s="1"/>
  <c r="E354" i="22" s="1"/>
  <c r="E214" i="20" s="1"/>
  <c r="D214" s="1"/>
  <c r="M214" s="1"/>
  <c r="O327" i="17"/>
  <c r="P327" s="1"/>
  <c r="E328" i="22" s="1"/>
  <c r="G199" i="20" s="1"/>
  <c r="O300" i="17"/>
  <c r="P300" s="1"/>
  <c r="E301" i="22" s="1"/>
  <c r="G181" i="20" s="1"/>
  <c r="F181" s="1"/>
  <c r="N181" s="1"/>
  <c r="O246" i="17"/>
  <c r="P246" s="1"/>
  <c r="E247" i="22" s="1"/>
  <c r="E145" i="20" s="1"/>
  <c r="O120" i="17"/>
  <c r="P120" s="1"/>
  <c r="E121" i="22" s="1"/>
  <c r="E73" i="20" s="1"/>
  <c r="D73" s="1"/>
  <c r="M73" s="1"/>
  <c r="O103" i="17"/>
  <c r="P103" s="1"/>
  <c r="E104" i="22" s="1"/>
  <c r="E64" i="20" s="1"/>
  <c r="O226" i="17"/>
  <c r="P226" s="1"/>
  <c r="E227" i="22" s="1"/>
  <c r="E134" i="20" s="1"/>
  <c r="D134" s="1"/>
  <c r="M134" s="1"/>
  <c r="O205" i="17"/>
  <c r="P205" s="1"/>
  <c r="E206" i="22" s="1"/>
  <c r="G122" i="20" s="1"/>
  <c r="F122" s="1"/>
  <c r="N122" s="1"/>
  <c r="O152" i="17"/>
  <c r="P152" s="1"/>
  <c r="E153" i="22" s="1"/>
  <c r="G91" i="20" s="1"/>
  <c r="F91" s="1"/>
  <c r="N91" s="1"/>
  <c r="O164" i="17"/>
  <c r="P164" s="1"/>
  <c r="E165" i="22" s="1"/>
  <c r="E99" i="20" s="1"/>
  <c r="D99" s="1"/>
  <c r="M99" s="1"/>
  <c r="O58" i="17"/>
  <c r="P58" s="1"/>
  <c r="E59" i="22" s="1"/>
  <c r="G39" i="20" s="1"/>
  <c r="O56" i="17"/>
  <c r="P56" s="1"/>
  <c r="E57" i="22" s="1"/>
  <c r="G38" i="20" s="1"/>
  <c r="O63" i="17"/>
  <c r="P63" s="1"/>
  <c r="E64" i="22" s="1"/>
  <c r="E42" i="20" s="1"/>
  <c r="O196" i="17"/>
  <c r="P196" s="1"/>
  <c r="E197" i="22" s="1"/>
  <c r="G117" i="20" s="1"/>
  <c r="F117" s="1"/>
  <c r="N117" s="1"/>
  <c r="O183" i="17"/>
  <c r="P183" s="1"/>
  <c r="E184" i="22" s="1"/>
  <c r="E110" i="20" s="1"/>
  <c r="D110" s="1"/>
  <c r="M110" s="1"/>
  <c r="O137" i="17"/>
  <c r="P137" s="1"/>
  <c r="E138" i="22" s="1"/>
  <c r="G82" i="20" s="1"/>
  <c r="O203" i="17"/>
  <c r="P203" s="1"/>
  <c r="E204" i="22" s="1"/>
  <c r="G121" i="20" s="1"/>
  <c r="F121" s="1"/>
  <c r="N121" s="1"/>
  <c r="O68" i="17"/>
  <c r="P68" s="1"/>
  <c r="E69" i="22" s="1"/>
  <c r="G44" i="20" s="1"/>
  <c r="O128" i="17"/>
  <c r="P128" s="1"/>
  <c r="E129" i="22" s="1"/>
  <c r="G77" i="20" s="1"/>
  <c r="O113" i="17"/>
  <c r="P113" s="1"/>
  <c r="E114" i="22" s="1"/>
  <c r="E69" i="20" s="1"/>
  <c r="O55" i="17"/>
  <c r="P55" s="1"/>
  <c r="E56" i="22" s="1"/>
  <c r="E38" i="20" s="1"/>
  <c r="O139" i="17"/>
  <c r="P139" s="1"/>
  <c r="E140" i="22" s="1"/>
  <c r="G83" i="20" s="1"/>
  <c r="O64" i="17"/>
  <c r="P64" s="1"/>
  <c r="E65" i="22" s="1"/>
  <c r="G42" i="20" s="1"/>
  <c r="O35" i="17"/>
  <c r="P35" s="1"/>
  <c r="E36" i="22" s="1"/>
  <c r="E27" i="20" s="1"/>
  <c r="D27" s="1"/>
  <c r="M27" s="1"/>
  <c r="O42" i="17"/>
  <c r="P42" s="1"/>
  <c r="E43" i="22" s="1"/>
  <c r="G30" i="20" s="1"/>
  <c r="O198" i="17"/>
  <c r="P198" s="1"/>
  <c r="E199" i="22" s="1"/>
  <c r="G118" i="20" s="1"/>
  <c r="F118" s="1"/>
  <c r="N118" s="1"/>
  <c r="O44" i="17"/>
  <c r="P44" s="1"/>
  <c r="E45" i="22" s="1"/>
  <c r="G31" i="20" s="1"/>
  <c r="O93" i="17"/>
  <c r="P93" s="1"/>
  <c r="E94" i="22" s="1"/>
  <c r="E59" i="20" s="1"/>
  <c r="O231" i="17"/>
  <c r="P231" s="1"/>
  <c r="E232" i="22" s="1"/>
  <c r="E137" i="20" s="1"/>
  <c r="D137" s="1"/>
  <c r="M137" s="1"/>
  <c r="O65" i="17"/>
  <c r="P65" s="1"/>
  <c r="E66" i="22" s="1"/>
  <c r="E43" i="20" s="1"/>
  <c r="O77" i="17"/>
  <c r="P77" s="1"/>
  <c r="E78" i="22" s="1"/>
  <c r="G49" i="20" s="1"/>
  <c r="O159" i="17"/>
  <c r="P159" s="1"/>
  <c r="E160" i="22" s="1"/>
  <c r="E96" i="20" s="1"/>
  <c r="D96" s="1"/>
  <c r="M96" s="1"/>
  <c r="O237" i="17"/>
  <c r="P237" s="1"/>
  <c r="E238" i="22" s="1"/>
  <c r="G140" i="20" s="1"/>
  <c r="F140" s="1"/>
  <c r="N140" s="1"/>
  <c r="O51" i="17"/>
  <c r="P51" s="1"/>
  <c r="E52" i="22" s="1"/>
  <c r="E36" i="20" s="1"/>
  <c r="O154" i="17"/>
  <c r="P154" s="1"/>
  <c r="E155" i="22" s="1"/>
  <c r="E93" i="20" s="1"/>
  <c r="D93" s="1"/>
  <c r="M93" s="1"/>
  <c r="O23" i="17"/>
  <c r="P23" s="1"/>
  <c r="E24" i="22" s="1"/>
  <c r="E20" i="20" s="1"/>
  <c r="O212" i="17"/>
  <c r="P212" s="1"/>
  <c r="E213" i="22" s="1"/>
  <c r="G126" i="20" s="1"/>
  <c r="F126" s="1"/>
  <c r="N126" s="1"/>
  <c r="O111" i="17"/>
  <c r="P111" s="1"/>
  <c r="E112" i="22" s="1"/>
  <c r="E68" i="20" s="1"/>
  <c r="O87" i="17"/>
  <c r="P87" s="1"/>
  <c r="E88" i="22" s="1"/>
  <c r="E56" i="20" s="1"/>
  <c r="O149" i="17"/>
  <c r="P149" s="1"/>
  <c r="E150" i="22" s="1"/>
  <c r="E90" i="20" s="1"/>
  <c r="D90" s="1"/>
  <c r="M90" s="1"/>
  <c r="O11" i="17"/>
  <c r="P11" s="1"/>
  <c r="E12" i="22" s="1"/>
  <c r="G12" i="20" s="1"/>
  <c r="O98" i="17"/>
  <c r="P98" s="1"/>
  <c r="E99" i="22" s="1"/>
  <c r="G61" i="20" s="1"/>
  <c r="O14" i="17"/>
  <c r="P14" s="1"/>
  <c r="E15" i="22" s="1"/>
  <c r="O62" i="17"/>
  <c r="P62" s="1"/>
  <c r="E63" i="22" s="1"/>
  <c r="G41" i="20" s="1"/>
  <c r="O160" i="17"/>
  <c r="P160" s="1"/>
  <c r="E161" i="22" s="1"/>
  <c r="G96" i="20" s="1"/>
  <c r="F96" s="1"/>
  <c r="N96" s="1"/>
  <c r="O220" i="17"/>
  <c r="P220" s="1"/>
  <c r="E221" i="22" s="1"/>
  <c r="G130" i="20" s="1"/>
  <c r="F130" s="1"/>
  <c r="N130" s="1"/>
  <c r="O70" i="17"/>
  <c r="P70" s="1"/>
  <c r="E71" i="22" s="1"/>
  <c r="G45" i="20" s="1"/>
  <c r="O232" i="17"/>
  <c r="P232" s="1"/>
  <c r="E233" i="22" s="1"/>
  <c r="G137" i="20" s="1"/>
  <c r="F137" s="1"/>
  <c r="N137" s="1"/>
  <c r="O146" i="17"/>
  <c r="P146" s="1"/>
  <c r="E147" i="22" s="1"/>
  <c r="E88" i="20" s="1"/>
  <c r="D88" s="1"/>
  <c r="M88" s="1"/>
  <c r="O92" i="17"/>
  <c r="P92" s="1"/>
  <c r="E93" i="22" s="1"/>
  <c r="G58" i="20" s="1"/>
  <c r="O89" i="17"/>
  <c r="P89" s="1"/>
  <c r="E90" i="22" s="1"/>
  <c r="E57" i="20" s="1"/>
  <c r="O24" i="17"/>
  <c r="P24" s="1"/>
  <c r="E25" i="22" s="1"/>
  <c r="G20" i="20" s="1"/>
  <c r="O118" i="17"/>
  <c r="P118" s="1"/>
  <c r="E119" i="22" s="1"/>
  <c r="E72" i="20" s="1"/>
  <c r="D72" s="1"/>
  <c r="M72" s="1"/>
  <c r="O157" i="17"/>
  <c r="P157" s="1"/>
  <c r="E158" i="22" s="1"/>
  <c r="G94" i="20" s="1"/>
  <c r="F94" s="1"/>
  <c r="N94" s="1"/>
  <c r="O91" i="17"/>
  <c r="P91" s="1"/>
  <c r="E92" i="22" s="1"/>
  <c r="E58" i="20" s="1"/>
  <c r="O151" i="17"/>
  <c r="P151" s="1"/>
  <c r="E152" i="22" s="1"/>
  <c r="E91" i="20" s="1"/>
  <c r="D91" s="1"/>
  <c r="M91" s="1"/>
  <c r="O71" i="17"/>
  <c r="P71" s="1"/>
  <c r="E72" i="22" s="1"/>
  <c r="E46" i="20" s="1"/>
  <c r="O112" i="17"/>
  <c r="P112" s="1"/>
  <c r="E113" i="22" s="1"/>
  <c r="G68" i="20" s="1"/>
  <c r="O109" i="17"/>
  <c r="P109" s="1"/>
  <c r="E110" i="22" s="1"/>
  <c r="E67" i="20" s="1"/>
  <c r="O123" i="17"/>
  <c r="P123" s="1"/>
  <c r="E124" i="22" s="1"/>
  <c r="O210" i="17"/>
  <c r="P210" s="1"/>
  <c r="E211" i="22" s="1"/>
  <c r="G125" i="20" s="1"/>
  <c r="F125" s="1"/>
  <c r="N125" s="1"/>
  <c r="O229" i="17"/>
  <c r="P229" s="1"/>
  <c r="E230" i="22" s="1"/>
  <c r="E136" i="20" s="1"/>
  <c r="D136" s="1"/>
  <c r="M136" s="1"/>
  <c r="O165" i="17"/>
  <c r="P165" s="1"/>
  <c r="E166" i="22" s="1"/>
  <c r="G99" i="20" s="1"/>
  <c r="F99" s="1"/>
  <c r="N99" s="1"/>
  <c r="O177" i="17"/>
  <c r="P177" s="1"/>
  <c r="E178" i="22" s="1"/>
  <c r="G106" i="20" s="1"/>
  <c r="F106" s="1"/>
  <c r="N106" s="1"/>
  <c r="O155" i="17"/>
  <c r="P155" s="1"/>
  <c r="E156" i="22" s="1"/>
  <c r="G93" i="20" s="1"/>
  <c r="F93" s="1"/>
  <c r="N93" s="1"/>
  <c r="D14" l="1"/>
  <c r="M14" s="1"/>
  <c r="O336" i="17"/>
  <c r="P336" s="1"/>
  <c r="E337" i="22" s="1"/>
  <c r="G204" i="20" s="1"/>
  <c r="D337" i="22"/>
  <c r="F204" i="20" s="1"/>
  <c r="N204" s="1"/>
  <c r="D297" i="22"/>
  <c r="O296" i="17"/>
  <c r="P296" s="1"/>
  <c r="E297" i="22" s="1"/>
  <c r="E179" i="20" s="1"/>
  <c r="O363" i="17"/>
  <c r="P363" s="1"/>
  <c r="E364" i="22" s="1"/>
  <c r="E220" i="20" s="1"/>
  <c r="D258" i="22"/>
  <c r="F152" i="20" s="1"/>
  <c r="D276" i="22"/>
  <c r="O97" i="17"/>
  <c r="P97" s="1"/>
  <c r="E98" i="22" s="1"/>
  <c r="E61" i="20" s="1"/>
  <c r="O34" i="17"/>
  <c r="P34" s="1"/>
  <c r="E35" i="22" s="1"/>
  <c r="G26" i="20" s="1"/>
  <c r="O80" i="17"/>
  <c r="P80" s="1"/>
  <c r="E81" i="22" s="1"/>
  <c r="E52" i="20" s="1"/>
  <c r="O99" i="17"/>
  <c r="P99" s="1"/>
  <c r="E100" i="22" s="1"/>
  <c r="E62" i="20" s="1"/>
  <c r="O46" i="17"/>
  <c r="P46" s="1"/>
  <c r="E47" i="22" s="1"/>
  <c r="G32" i="20" s="1"/>
  <c r="F32" s="1"/>
  <c r="N32" s="1"/>
  <c r="O106" i="17"/>
  <c r="P106" s="1"/>
  <c r="E107" i="22" s="1"/>
  <c r="G65" i="20" s="1"/>
  <c r="O217" i="17"/>
  <c r="P217" s="1"/>
  <c r="E218" i="22" s="1"/>
  <c r="E129" i="20" s="1"/>
  <c r="D129" s="1"/>
  <c r="M129" s="1"/>
  <c r="O88" i="17"/>
  <c r="P88" s="1"/>
  <c r="E89" i="22" s="1"/>
  <c r="G56" i="20" s="1"/>
  <c r="O105" i="17"/>
  <c r="P105" s="1"/>
  <c r="E106" i="22" s="1"/>
  <c r="E65" i="20" s="1"/>
  <c r="O189" i="17"/>
  <c r="P189" s="1"/>
  <c r="E190" i="22" s="1"/>
  <c r="G113" i="20" s="1"/>
  <c r="F113" s="1"/>
  <c r="N113" s="1"/>
  <c r="O247" i="17"/>
  <c r="P247" s="1"/>
  <c r="E248" i="22" s="1"/>
  <c r="G145" i="20" s="1"/>
  <c r="O245" i="17"/>
  <c r="P245" s="1"/>
  <c r="E246" i="22" s="1"/>
  <c r="G144" i="20" s="1"/>
  <c r="O361" i="17"/>
  <c r="P361" s="1"/>
  <c r="E362" i="22" s="1"/>
  <c r="G218" i="20" s="1"/>
  <c r="F218" s="1"/>
  <c r="N218" s="1"/>
  <c r="O364" i="17"/>
  <c r="P364" s="1"/>
  <c r="E365" i="22" s="1"/>
  <c r="G220" i="20" s="1"/>
  <c r="O242" i="17"/>
  <c r="P242" s="1"/>
  <c r="E243" i="22" s="1"/>
  <c r="E143" i="20" s="1"/>
  <c r="D143" s="1"/>
  <c r="M143" s="1"/>
  <c r="D390" i="22"/>
  <c r="D235" i="20" s="1"/>
  <c r="M235" s="1"/>
  <c r="D267" i="22"/>
  <c r="D387"/>
  <c r="O72" i="17"/>
  <c r="P72" s="1"/>
  <c r="E73" i="22" s="1"/>
  <c r="G46" i="20" s="1"/>
  <c r="F46" s="1"/>
  <c r="N46" s="1"/>
  <c r="O194" i="17"/>
  <c r="P194" s="1"/>
  <c r="E195" i="22" s="1"/>
  <c r="G116" i="20" s="1"/>
  <c r="F116" s="1"/>
  <c r="N116" s="1"/>
  <c r="O121" i="17"/>
  <c r="P121" s="1"/>
  <c r="E122" i="22" s="1"/>
  <c r="G73" i="20" s="1"/>
  <c r="F73" s="1"/>
  <c r="N73" s="1"/>
  <c r="O26" i="17"/>
  <c r="P26" s="1"/>
  <c r="E27" i="22" s="1"/>
  <c r="G21" i="20" s="1"/>
  <c r="O119" i="17"/>
  <c r="P119" s="1"/>
  <c r="E120" i="22" s="1"/>
  <c r="G72" i="20" s="1"/>
  <c r="F72" s="1"/>
  <c r="N72" s="1"/>
  <c r="O19" i="17"/>
  <c r="P19" s="1"/>
  <c r="E20" i="22" s="1"/>
  <c r="E18" i="20" s="1"/>
  <c r="O211" i="17"/>
  <c r="P211" s="1"/>
  <c r="E212" i="22" s="1"/>
  <c r="E126" i="20" s="1"/>
  <c r="D126" s="1"/>
  <c r="M126" s="1"/>
  <c r="O107" i="17"/>
  <c r="P107" s="1"/>
  <c r="E108" i="22" s="1"/>
  <c r="E66" i="20" s="1"/>
  <c r="O147" i="17"/>
  <c r="P147" s="1"/>
  <c r="E148" i="22" s="1"/>
  <c r="G88" i="20" s="1"/>
  <c r="F88" s="1"/>
  <c r="N88" s="1"/>
  <c r="O141" i="17"/>
  <c r="P141" s="1"/>
  <c r="E142" i="22" s="1"/>
  <c r="E85" i="20" s="1"/>
  <c r="D85" s="1"/>
  <c r="M85" s="1"/>
  <c r="O236" i="17"/>
  <c r="P236" s="1"/>
  <c r="E237" i="22" s="1"/>
  <c r="E140" i="20" s="1"/>
  <c r="D140" s="1"/>
  <c r="M140" s="1"/>
  <c r="O354" i="17"/>
  <c r="P354" s="1"/>
  <c r="E355" i="22" s="1"/>
  <c r="G214" i="20" s="1"/>
  <c r="F214" s="1"/>
  <c r="N214" s="1"/>
  <c r="O213" i="17"/>
  <c r="P213" s="1"/>
  <c r="E214" i="22" s="1"/>
  <c r="E127" i="20" s="1"/>
  <c r="D127" s="1"/>
  <c r="M127" s="1"/>
  <c r="O192" i="17"/>
  <c r="P192" s="1"/>
  <c r="E193" i="22" s="1"/>
  <c r="G115" i="20" s="1"/>
  <c r="F115" s="1"/>
  <c r="N115" s="1"/>
  <c r="O290" i="17"/>
  <c r="P290" s="1"/>
  <c r="E291" i="22" s="1"/>
  <c r="E175" i="20" s="1"/>
  <c r="D175" s="1"/>
  <c r="M175" s="1"/>
  <c r="O124" i="17"/>
  <c r="P124" s="1"/>
  <c r="E125" i="22" s="1"/>
  <c r="E75" i="20" s="1"/>
  <c r="O356" i="17"/>
  <c r="P356" s="1"/>
  <c r="E357" i="22" s="1"/>
  <c r="G215" i="20" s="1"/>
  <c r="O90" i="17"/>
  <c r="P90" s="1"/>
  <c r="E91" i="22" s="1"/>
  <c r="G57" i="20" s="1"/>
  <c r="D316" i="22"/>
  <c r="O83" i="17"/>
  <c r="P83" s="1"/>
  <c r="E84" i="22" s="1"/>
  <c r="E54" i="20" s="1"/>
  <c r="O309" i="17"/>
  <c r="P309" s="1"/>
  <c r="E310" i="22" s="1"/>
  <c r="G187" i="20" s="1"/>
  <c r="F187" s="1"/>
  <c r="N187" s="1"/>
  <c r="O348" i="17"/>
  <c r="P348" s="1"/>
  <c r="E349" i="22" s="1"/>
  <c r="G211" i="20" s="1"/>
  <c r="F211" s="1"/>
  <c r="N211" s="1"/>
  <c r="O76" i="17"/>
  <c r="P76" s="1"/>
  <c r="E77" i="22" s="1"/>
  <c r="E49" i="20" s="1"/>
  <c r="D358" i="22"/>
  <c r="D216" i="20" s="1"/>
  <c r="M216" s="1"/>
  <c r="D322" i="22"/>
  <c r="O306" i="17"/>
  <c r="P306" s="1"/>
  <c r="E307" i="22" s="1"/>
  <c r="G185" i="20" s="1"/>
  <c r="F185" s="1"/>
  <c r="N185" s="1"/>
  <c r="O375" i="17"/>
  <c r="P375" s="1"/>
  <c r="E376" i="22" s="1"/>
  <c r="E226" i="20" s="1"/>
  <c r="D274" i="22"/>
  <c r="O96" i="17"/>
  <c r="P96" s="1"/>
  <c r="E97" i="22" s="1"/>
  <c r="G60" i="20" s="1"/>
  <c r="F60" s="1"/>
  <c r="N60" s="1"/>
  <c r="O134" i="17"/>
  <c r="P134" s="1"/>
  <c r="E135" i="22" s="1"/>
  <c r="E81" i="20" s="1"/>
  <c r="D81" s="1"/>
  <c r="M81" s="1"/>
  <c r="O15" i="17"/>
  <c r="P15" s="1"/>
  <c r="E16" i="22" s="1"/>
  <c r="G14" i="20" s="1"/>
  <c r="O227" i="17"/>
  <c r="P227" s="1"/>
  <c r="E228" i="22" s="1"/>
  <c r="G134" i="20" s="1"/>
  <c r="F134" s="1"/>
  <c r="N134" s="1"/>
  <c r="O122" i="17"/>
  <c r="P122" s="1"/>
  <c r="E123" i="22" s="1"/>
  <c r="E74" i="20" s="1"/>
  <c r="O40" i="17"/>
  <c r="P40" s="1"/>
  <c r="E41" i="22" s="1"/>
  <c r="G29" i="20" s="1"/>
  <c r="F29" s="1"/>
  <c r="N29" s="1"/>
  <c r="O333" i="17"/>
  <c r="P333" s="1"/>
  <c r="E334" i="22" s="1"/>
  <c r="E203" i="20" s="1"/>
  <c r="O365" i="17"/>
  <c r="P365" s="1"/>
  <c r="E366" i="22" s="1"/>
  <c r="E221" i="20" s="1"/>
  <c r="O101" i="17"/>
  <c r="P101" s="1"/>
  <c r="E102" i="22" s="1"/>
  <c r="E63" i="20" s="1"/>
  <c r="O162" i="17"/>
  <c r="P162" s="1"/>
  <c r="E163" i="22" s="1"/>
  <c r="G97" i="20" s="1"/>
  <c r="F97" s="1"/>
  <c r="N97" s="1"/>
  <c r="O179" i="17"/>
  <c r="P179" s="1"/>
  <c r="E180" i="22" s="1"/>
  <c r="G107" i="20" s="1"/>
  <c r="F107" s="1"/>
  <c r="N107" s="1"/>
  <c r="D332" i="22"/>
  <c r="F201" i="20" s="1"/>
  <c r="N201" s="1"/>
  <c r="O329" i="17"/>
  <c r="P329" s="1"/>
  <c r="E330" i="22" s="1"/>
  <c r="G200" i="20" s="1"/>
  <c r="O16" i="17"/>
  <c r="P16" s="1"/>
  <c r="E17" i="22" s="1"/>
  <c r="E16" i="20" s="1"/>
  <c r="D356" i="22"/>
  <c r="D215" i="20" s="1"/>
  <c r="M215" s="1"/>
  <c r="O138" i="17"/>
  <c r="P138" s="1"/>
  <c r="E139" i="22" s="1"/>
  <c r="E83" i="20" s="1"/>
  <c r="O13" i="17"/>
  <c r="P13" s="1"/>
  <c r="E14" i="22" s="1"/>
  <c r="E15" i="20" s="1"/>
  <c r="O377" i="17"/>
  <c r="P377" s="1"/>
  <c r="E378" i="22" s="1"/>
  <c r="E227" i="20" s="1"/>
  <c r="O366" i="17"/>
  <c r="P366" s="1"/>
  <c r="E367" i="22" s="1"/>
  <c r="G221" i="20" s="1"/>
  <c r="D388" i="22"/>
  <c r="O383" i="17"/>
  <c r="P383" s="1"/>
  <c r="E384" i="22" s="1"/>
  <c r="E231" i="20" s="1"/>
  <c r="D350" i="22"/>
  <c r="O395" i="17"/>
  <c r="P395" s="1"/>
  <c r="E396" i="22" s="1"/>
  <c r="E239" i="20" s="1"/>
  <c r="D239" s="1"/>
  <c r="M239" s="1"/>
  <c r="O376" i="17"/>
  <c r="P376" s="1"/>
  <c r="E377" i="22" s="1"/>
  <c r="G226" i="20" s="1"/>
  <c r="O341" i="17"/>
  <c r="P341" s="1"/>
  <c r="E342" i="22" s="1"/>
  <c r="G207" i="20" s="1"/>
  <c r="O338" i="17"/>
  <c r="P338" s="1"/>
  <c r="E339" i="22" s="1"/>
  <c r="G205" i="20" s="1"/>
  <c r="F205" s="1"/>
  <c r="N205" s="1"/>
  <c r="D324" i="22"/>
  <c r="O308" i="17"/>
  <c r="P308" s="1"/>
  <c r="E309" i="22" s="1"/>
  <c r="E187" i="20" s="1"/>
  <c r="D187" s="1"/>
  <c r="M187" s="1"/>
  <c r="O291" i="17"/>
  <c r="P291" s="1"/>
  <c r="E292" i="22" s="1"/>
  <c r="G175" i="20" s="1"/>
  <c r="O285" i="17"/>
  <c r="P285" s="1"/>
  <c r="E286" i="22" s="1"/>
  <c r="G171" i="20" s="1"/>
  <c r="O263" i="17"/>
  <c r="P263" s="1"/>
  <c r="E264" i="22" s="1"/>
  <c r="E157" i="20" s="1"/>
  <c r="D157" s="1"/>
  <c r="M157" s="1"/>
  <c r="D253" i="22"/>
  <c r="O235" i="17"/>
  <c r="P235" s="1"/>
  <c r="E236" i="22" s="1"/>
  <c r="G139" i="20" s="1"/>
  <c r="F139" s="1"/>
  <c r="N139" s="1"/>
  <c r="O243" i="17"/>
  <c r="P243" s="1"/>
  <c r="E244" i="22" s="1"/>
  <c r="G143" i="20" s="1"/>
  <c r="F143" s="1"/>
  <c r="N143" s="1"/>
  <c r="O238" i="17"/>
  <c r="P238" s="1"/>
  <c r="E239" i="22" s="1"/>
  <c r="E141" i="20" s="1"/>
  <c r="D141" s="1"/>
  <c r="M141" s="1"/>
  <c r="O204" i="17"/>
  <c r="P204" s="1"/>
  <c r="E205" i="22" s="1"/>
  <c r="E122" i="20" s="1"/>
  <c r="D122" s="1"/>
  <c r="M122" s="1"/>
  <c r="O200" i="17"/>
  <c r="P200" s="1"/>
  <c r="E201" i="22" s="1"/>
  <c r="G119" i="20" s="1"/>
  <c r="F119" s="1"/>
  <c r="N119" s="1"/>
  <c r="O161" i="17"/>
  <c r="P161" s="1"/>
  <c r="E162" i="22" s="1"/>
  <c r="E97" i="20" s="1"/>
  <c r="D97" s="1"/>
  <c r="M97" s="1"/>
  <c r="O144" i="17"/>
  <c r="P144" s="1"/>
  <c r="E145" i="22" s="1"/>
  <c r="E87" i="20" s="1"/>
  <c r="D87" s="1"/>
  <c r="M87" s="1"/>
  <c r="O135" i="17"/>
  <c r="P135" s="1"/>
  <c r="E136" i="22" s="1"/>
  <c r="G81" i="20" s="1"/>
  <c r="F81" s="1"/>
  <c r="N81" s="1"/>
  <c r="O94" i="17"/>
  <c r="P94" s="1"/>
  <c r="E95" i="22" s="1"/>
  <c r="G59" i="20" s="1"/>
  <c r="O57" i="17"/>
  <c r="P57" s="1"/>
  <c r="E58" i="22" s="1"/>
  <c r="E39" i="20" s="1"/>
  <c r="O66" i="17"/>
  <c r="P66" s="1"/>
  <c r="E67" i="22" s="1"/>
  <c r="G43" i="20" s="1"/>
  <c r="O67" i="17"/>
  <c r="P67" s="1"/>
  <c r="E68" i="22" s="1"/>
  <c r="E44" i="20" s="1"/>
  <c r="O32" i="17"/>
  <c r="P32" s="1"/>
  <c r="E33" i="22" s="1"/>
  <c r="G25" i="20" s="1"/>
  <c r="O43" i="17"/>
  <c r="P43" s="1"/>
  <c r="E44" i="22" s="1"/>
  <c r="E31" i="20" s="1"/>
  <c r="O31" i="17"/>
  <c r="P31" s="1"/>
  <c r="E32" i="22" s="1"/>
  <c r="E25" i="20" s="1"/>
  <c r="O45" i="17"/>
  <c r="P45" s="1"/>
  <c r="E46" i="22" s="1"/>
  <c r="E32" i="20" s="1"/>
  <c r="D32" s="1"/>
  <c r="M32" s="1"/>
  <c r="O17" i="17"/>
  <c r="P17" s="1"/>
  <c r="E18" i="22" s="1"/>
  <c r="G16" i="20" s="1"/>
  <c r="F13"/>
  <c r="D46"/>
  <c r="M46" s="1"/>
  <c r="F77"/>
  <c r="N77" s="1"/>
  <c r="F199"/>
  <c r="N199" s="1"/>
  <c r="F163"/>
  <c r="N163" s="1"/>
  <c r="F195"/>
  <c r="N195" s="1"/>
  <c r="F82"/>
  <c r="N82" s="1"/>
  <c r="D171"/>
  <c r="M171" s="1"/>
  <c r="F80"/>
  <c r="N80" s="1"/>
  <c r="D199"/>
  <c r="M199" s="1"/>
  <c r="F233"/>
  <c r="N233" s="1"/>
  <c r="D179"/>
  <c r="M179" s="1"/>
  <c r="D233"/>
  <c r="M233" s="1"/>
  <c r="F191"/>
  <c r="N191" s="1"/>
  <c r="O398" i="17"/>
  <c r="P398" s="1"/>
  <c r="E399" i="22" s="1"/>
  <c r="G240" i="20" s="1"/>
  <c r="F240" s="1"/>
  <c r="N240" s="1"/>
  <c r="D399" i="22"/>
  <c r="O272" i="17"/>
  <c r="P272" s="1"/>
  <c r="E273" i="22" s="1"/>
  <c r="E163" i="20" s="1"/>
  <c r="D273" i="22"/>
  <c r="O268" i="17"/>
  <c r="P268" s="1"/>
  <c r="E269" i="22" s="1"/>
  <c r="E160" i="20" s="1"/>
  <c r="D160" s="1"/>
  <c r="M160" s="1"/>
  <c r="D269" i="22"/>
  <c r="O342" i="17"/>
  <c r="P342" s="1"/>
  <c r="E343" i="22" s="1"/>
  <c r="E208" i="20" s="1"/>
  <c r="D343" i="22"/>
  <c r="D208" i="20" s="1"/>
  <c r="M208" s="1"/>
  <c r="O259" i="17"/>
  <c r="P259" s="1"/>
  <c r="E260" i="22" s="1"/>
  <c r="E154" i="20" s="1"/>
  <c r="D154" s="1"/>
  <c r="M154" s="1"/>
  <c r="D260" i="22"/>
  <c r="O345" i="17"/>
  <c r="P345" s="1"/>
  <c r="E346" i="22" s="1"/>
  <c r="E210" i="20" s="1"/>
  <c r="D210" s="1"/>
  <c r="M210" s="1"/>
  <c r="D346" i="22"/>
  <c r="O276" i="17"/>
  <c r="P276" s="1"/>
  <c r="E277" i="22" s="1"/>
  <c r="G165" i="20" s="1"/>
  <c r="F165" s="1"/>
  <c r="N165" s="1"/>
  <c r="D277" i="22"/>
  <c r="D344"/>
  <c r="F208" i="20" s="1"/>
  <c r="N208" s="1"/>
  <c r="O343" i="17"/>
  <c r="P343" s="1"/>
  <c r="E344" i="22" s="1"/>
  <c r="G208" i="20" s="1"/>
  <c r="O265" i="17"/>
  <c r="P265" s="1"/>
  <c r="E266" i="22" s="1"/>
  <c r="E158" i="20" s="1"/>
  <c r="D158" s="1"/>
  <c r="M158" s="1"/>
  <c r="D266" i="22"/>
  <c r="O320" i="17"/>
  <c r="P320" s="1"/>
  <c r="E321" i="22" s="1"/>
  <c r="E195" i="20" s="1"/>
  <c r="D321" i="22"/>
  <c r="O380" i="17"/>
  <c r="P380" s="1"/>
  <c r="E381" i="22" s="1"/>
  <c r="E229" i="20" s="1"/>
  <c r="D229" s="1"/>
  <c r="M229" s="1"/>
  <c r="D381" i="22"/>
  <c r="O305" i="17"/>
  <c r="P305" s="1"/>
  <c r="E306" i="22" s="1"/>
  <c r="E185" i="20" s="1"/>
  <c r="D306" i="22"/>
  <c r="O369" i="17"/>
  <c r="P369" s="1"/>
  <c r="E370" i="22" s="1"/>
  <c r="E223" i="20" s="1"/>
  <c r="D223" s="1"/>
  <c r="M223" s="1"/>
  <c r="D370" i="22"/>
  <c r="D280"/>
  <c r="O279" i="17"/>
  <c r="P279" s="1"/>
  <c r="E280" i="22" s="1"/>
  <c r="G167" i="20" s="1"/>
  <c r="F167" s="1"/>
  <c r="N167" s="1"/>
  <c r="O335" i="17"/>
  <c r="P335" s="1"/>
  <c r="E336" i="22" s="1"/>
  <c r="E204" i="20" s="1"/>
  <c r="D336" i="22"/>
  <c r="D204" i="20" s="1"/>
  <c r="M204" s="1"/>
  <c r="O250" i="17"/>
  <c r="P250" s="1"/>
  <c r="E251" i="22" s="1"/>
  <c r="G147" i="20" s="1"/>
  <c r="F147" s="1"/>
  <c r="N147" s="1"/>
  <c r="D251" i="22"/>
  <c r="O324" i="17"/>
  <c r="P324" s="1"/>
  <c r="E325" i="22" s="1"/>
  <c r="G197" i="20" s="1"/>
  <c r="F197" s="1"/>
  <c r="N197" s="1"/>
  <c r="D325" i="22"/>
  <c r="O397" i="17"/>
  <c r="P397" s="1"/>
  <c r="E398" i="22" s="1"/>
  <c r="E240" i="20" s="1"/>
  <c r="D240" s="1"/>
  <c r="M240" s="1"/>
  <c r="D398" i="22"/>
  <c r="O311" i="17"/>
  <c r="P311" s="1"/>
  <c r="E312" i="22" s="1"/>
  <c r="E189" i="20" s="1"/>
  <c r="D312" i="22"/>
  <c r="O373" i="17"/>
  <c r="P373" s="1"/>
  <c r="E374" i="22" s="1"/>
  <c r="E225" i="20" s="1"/>
  <c r="D374" i="22"/>
  <c r="D225" i="20" s="1"/>
  <c r="M225" s="1"/>
  <c r="O302" i="17"/>
  <c r="P302" s="1"/>
  <c r="E303" i="22" s="1"/>
  <c r="E183" i="20" s="1"/>
  <c r="D183" s="1"/>
  <c r="M183" s="1"/>
  <c r="D303" i="22"/>
  <c r="D382"/>
  <c r="O381" i="17"/>
  <c r="P381" s="1"/>
  <c r="E382" i="22" s="1"/>
  <c r="G229" i="20" s="1"/>
  <c r="F229" s="1"/>
  <c r="N229" s="1"/>
  <c r="O312" i="17"/>
  <c r="P312" s="1"/>
  <c r="E313" i="22" s="1"/>
  <c r="G189" i="20" s="1"/>
  <c r="D313" i="22"/>
  <c r="D385"/>
  <c r="O384" i="17"/>
  <c r="P384" s="1"/>
  <c r="E385" i="22" s="1"/>
  <c r="G231" i="20" s="1"/>
  <c r="O294" i="17"/>
  <c r="P294" s="1"/>
  <c r="E295" i="22" s="1"/>
  <c r="G177" i="20" s="1"/>
  <c r="F177" s="1"/>
  <c r="N177" s="1"/>
  <c r="D295" i="22"/>
  <c r="O350" i="17"/>
  <c r="P350" s="1"/>
  <c r="E351" i="22" s="1"/>
  <c r="G212" i="20" s="1"/>
  <c r="F212" s="1"/>
  <c r="N212" s="1"/>
  <c r="D351" i="22"/>
  <c r="O256" i="17"/>
  <c r="P256" s="1"/>
  <c r="E257" i="22" s="1"/>
  <c r="E152" i="20" s="1"/>
  <c r="D257" i="22"/>
  <c r="D152" i="20" s="1"/>
  <c r="M152" s="1"/>
  <c r="O337" i="17"/>
  <c r="P337" s="1"/>
  <c r="E338" i="22" s="1"/>
  <c r="E205" i="20" s="1"/>
  <c r="D205" s="1"/>
  <c r="M205" s="1"/>
  <c r="D338" i="22"/>
  <c r="O251" i="17"/>
  <c r="P251" s="1"/>
  <c r="E252" i="22" s="1"/>
  <c r="E148" i="20" s="1"/>
  <c r="D148" s="1"/>
  <c r="M148" s="1"/>
  <c r="D252" i="22"/>
  <c r="O314" i="17"/>
  <c r="P314" s="1"/>
  <c r="E315" i="22" s="1"/>
  <c r="E191" i="20" s="1"/>
  <c r="D315" i="22"/>
  <c r="O367" i="17"/>
  <c r="P367" s="1"/>
  <c r="E368" i="22" s="1"/>
  <c r="E222" i="20" s="1"/>
  <c r="D368" i="22"/>
  <c r="D222" i="20" s="1"/>
  <c r="M222" s="1"/>
  <c r="O297" i="17"/>
  <c r="P297" s="1"/>
  <c r="E298" i="22" s="1"/>
  <c r="G179" i="20" s="1"/>
  <c r="D298" i="22"/>
  <c r="D189"/>
  <c r="O188" i="17"/>
  <c r="P188" s="1"/>
  <c r="E189" i="22" s="1"/>
  <c r="E113" i="20" s="1"/>
  <c r="D113" s="1"/>
  <c r="M113" s="1"/>
  <c r="D76" i="22"/>
  <c r="F48" i="20" s="1"/>
  <c r="N48" s="1"/>
  <c r="O75" i="17"/>
  <c r="P75" s="1"/>
  <c r="E76" i="22" s="1"/>
  <c r="G48" i="20" s="1"/>
  <c r="D223" i="22"/>
  <c r="O222" i="17"/>
  <c r="P222" s="1"/>
  <c r="G131" i="20" s="1"/>
  <c r="F131" s="1"/>
  <c r="N131" s="1"/>
  <c r="D170" i="22"/>
  <c r="O169" i="17"/>
  <c r="P169" s="1"/>
  <c r="E170" i="22" s="1"/>
  <c r="E102" i="20" s="1"/>
  <c r="D222" i="22"/>
  <c r="O221" i="17"/>
  <c r="P221" s="1"/>
  <c r="E222" i="22" s="1"/>
  <c r="E131" i="20" s="1"/>
  <c r="D131" s="1"/>
  <c r="M131" s="1"/>
  <c r="D194" i="22"/>
  <c r="O193" i="17"/>
  <c r="P193" s="1"/>
  <c r="E194" i="22" s="1"/>
  <c r="E116" i="20" s="1"/>
  <c r="D116" s="1"/>
  <c r="M116" s="1"/>
  <c r="D171" i="22"/>
  <c r="F102" i="20" s="1"/>
  <c r="N102" s="1"/>
  <c r="O170" i="17"/>
  <c r="P170" s="1"/>
  <c r="E171" i="22" s="1"/>
  <c r="G102" i="20" s="1"/>
  <c r="O10" i="17"/>
  <c r="P10" s="1"/>
  <c r="E11" i="22" s="1"/>
  <c r="E12" i="20" s="1"/>
  <c r="D11" i="22"/>
  <c r="D12" i="20" s="1"/>
  <c r="M12" s="1"/>
  <c r="E14"/>
  <c r="G15"/>
  <c r="G13"/>
  <c r="O264" i="17"/>
  <c r="P264" s="1"/>
  <c r="E265" i="22" s="1"/>
  <c r="G157" i="20" s="1"/>
  <c r="D265" i="22"/>
  <c r="O340" i="17"/>
  <c r="P340" s="1"/>
  <c r="E341" i="22" s="1"/>
  <c r="E207" i="20" s="1"/>
  <c r="D341" i="22"/>
  <c r="D207" i="20" s="1"/>
  <c r="M207" s="1"/>
  <c r="O244" i="17"/>
  <c r="P244" s="1"/>
  <c r="E245" i="22" s="1"/>
  <c r="E144" i="20" s="1"/>
  <c r="O317" i="17"/>
  <c r="P317" s="1"/>
  <c r="E318" i="22" s="1"/>
  <c r="E193" i="20" s="1"/>
  <c r="D193" s="1"/>
  <c r="M193" s="1"/>
  <c r="D318" i="22"/>
  <c r="O12" i="17"/>
  <c r="P12" s="1"/>
  <c r="E13" i="22" s="1"/>
  <c r="E13" i="20" s="1"/>
  <c r="O85" i="17"/>
  <c r="P85" s="1"/>
  <c r="E86" i="22" s="1"/>
  <c r="E55" i="20" s="1"/>
  <c r="D55" s="1"/>
  <c r="M55" s="1"/>
  <c r="O25" i="17"/>
  <c r="P25" s="1"/>
  <c r="E26" i="22" s="1"/>
  <c r="E21" i="20" s="1"/>
  <c r="O102" i="17"/>
  <c r="P102" s="1"/>
  <c r="E103" i="22" s="1"/>
  <c r="G63" i="20" s="1"/>
  <c r="O187" i="17"/>
  <c r="P187" s="1"/>
  <c r="E188" i="22" s="1"/>
  <c r="G112" i="20" s="1"/>
  <c r="F112" s="1"/>
  <c r="N112" s="1"/>
  <c r="O156" i="17"/>
  <c r="P156" s="1"/>
  <c r="E157" i="22" s="1"/>
  <c r="E94" i="20" s="1"/>
  <c r="D94" s="1"/>
  <c r="M94" s="1"/>
  <c r="O195" i="17"/>
  <c r="P195" s="1"/>
  <c r="E196" i="22" s="1"/>
  <c r="E117" i="20" s="1"/>
  <c r="D117" s="1"/>
  <c r="M117" s="1"/>
  <c r="O182" i="17"/>
  <c r="P182" s="1"/>
  <c r="E183" i="22" s="1"/>
  <c r="G109" i="20" s="1"/>
  <c r="F109" s="1"/>
  <c r="N109" s="1"/>
  <c r="O166" i="17"/>
  <c r="P166" s="1"/>
  <c r="E167" i="22" s="1"/>
  <c r="E100" i="20" s="1"/>
  <c r="D100" s="1"/>
  <c r="M100" s="1"/>
  <c r="O36" i="17"/>
  <c r="P36" s="1"/>
  <c r="E37" i="22" s="1"/>
  <c r="G27" i="20" s="1"/>
  <c r="F27" s="1"/>
  <c r="N27" s="1"/>
  <c r="O61" i="17"/>
  <c r="P61" s="1"/>
  <c r="E62" i="22" s="1"/>
  <c r="E41" i="20" s="1"/>
  <c r="O37" i="17"/>
  <c r="P37" s="1"/>
  <c r="E38" i="22" s="1"/>
  <c r="E28" i="20" s="1"/>
  <c r="D28" s="1"/>
  <c r="M28" s="1"/>
  <c r="O114" i="17"/>
  <c r="P114" s="1"/>
  <c r="E115" i="22" s="1"/>
  <c r="G69" i="20" s="1"/>
  <c r="O216" i="17"/>
  <c r="P216" s="1"/>
  <c r="E217" i="22" s="1"/>
  <c r="G128" i="20" s="1"/>
  <c r="F128" s="1"/>
  <c r="N128" s="1"/>
  <c r="O176" i="17"/>
  <c r="P176" s="1"/>
  <c r="E177" i="22" s="1"/>
  <c r="E106" i="20" s="1"/>
  <c r="D106" s="1"/>
  <c r="M106" s="1"/>
  <c r="O171" i="17"/>
  <c r="P171" s="1"/>
  <c r="E172" i="22" s="1"/>
  <c r="E103" i="20" s="1"/>
  <c r="D103" s="1"/>
  <c r="M103" s="1"/>
  <c r="O49" i="17"/>
  <c r="P49" s="1"/>
  <c r="E50" i="22" s="1"/>
  <c r="E35" i="20" s="1"/>
  <c r="O95" i="17"/>
  <c r="P95" s="1"/>
  <c r="E96" i="22" s="1"/>
  <c r="E60" i="20" s="1"/>
  <c r="O234" i="17"/>
  <c r="P234" s="1"/>
  <c r="E235" i="22" s="1"/>
  <c r="E139" i="20" s="1"/>
  <c r="D139" s="1"/>
  <c r="M139" s="1"/>
  <c r="O224" i="17"/>
  <c r="P224" s="1"/>
  <c r="E225" i="22" s="1"/>
  <c r="E133" i="20" s="1"/>
  <c r="D133" s="1"/>
  <c r="M133" s="1"/>
  <c r="O125" i="17"/>
  <c r="P125" s="1"/>
  <c r="E126" i="22" s="1"/>
  <c r="G75" i="20" s="1"/>
  <c r="O108" i="17"/>
  <c r="P108" s="1"/>
  <c r="E109" i="22" s="1"/>
  <c r="G66" i="20" s="1"/>
  <c r="O145" i="17"/>
  <c r="P145" s="1"/>
  <c r="E146" i="22" s="1"/>
  <c r="G87" i="20" s="1"/>
  <c r="F87" s="1"/>
  <c r="N87" s="1"/>
  <c r="O239" i="17"/>
  <c r="P239" s="1"/>
  <c r="E240" i="22" s="1"/>
  <c r="G141" i="20" s="1"/>
  <c r="F141" s="1"/>
  <c r="N141" s="1"/>
  <c r="O127" i="17"/>
  <c r="P127" s="1"/>
  <c r="E128" i="22" s="1"/>
  <c r="E77" i="20" s="1"/>
  <c r="O39" i="17"/>
  <c r="P39" s="1"/>
  <c r="E40" i="22" s="1"/>
  <c r="E29" i="20" s="1"/>
  <c r="D29" s="1"/>
  <c r="M29" s="1"/>
  <c r="O207" i="17"/>
  <c r="P207" s="1"/>
  <c r="E208" i="22" s="1"/>
  <c r="E124" i="20" s="1"/>
  <c r="D124" s="1"/>
  <c r="M124" s="1"/>
  <c r="O136" i="17"/>
  <c r="P136" s="1"/>
  <c r="E137" i="22" s="1"/>
  <c r="E82" i="20" s="1"/>
  <c r="O104" i="17"/>
  <c r="P104" s="1"/>
  <c r="E105" i="22" s="1"/>
  <c r="G64" i="20" s="1"/>
  <c r="O69" i="17"/>
  <c r="P69" s="1"/>
  <c r="E70" i="22" s="1"/>
  <c r="E45" i="20" s="1"/>
  <c r="O86" i="17"/>
  <c r="P86" s="1"/>
  <c r="E87" i="22" s="1"/>
  <c r="G55" i="20" s="1"/>
  <c r="F55" s="1"/>
  <c r="N55" s="1"/>
  <c r="O167" i="17"/>
  <c r="P167" s="1"/>
  <c r="E168" i="22" s="1"/>
  <c r="G100" i="20" s="1"/>
  <c r="F100" s="1"/>
  <c r="N100" s="1"/>
  <c r="O172" i="17"/>
  <c r="P172" s="1"/>
  <c r="E173" i="22" s="1"/>
  <c r="G103" i="20" s="1"/>
  <c r="F103" s="1"/>
  <c r="N103" s="1"/>
  <c r="O181" i="17"/>
  <c r="P181" s="1"/>
  <c r="E182" i="22" s="1"/>
  <c r="E109" i="20" s="1"/>
  <c r="D109" s="1"/>
  <c r="M109" s="1"/>
  <c r="O215" i="17"/>
  <c r="P215" s="1"/>
  <c r="E216" i="22" s="1"/>
  <c r="E128" i="20" s="1"/>
  <c r="D128" s="1"/>
  <c r="M128" s="1"/>
  <c r="O225" i="17"/>
  <c r="P225" s="1"/>
  <c r="E226" i="22" s="1"/>
  <c r="G133" i="20" s="1"/>
  <c r="F133" s="1"/>
  <c r="N133" s="1"/>
  <c r="O142" i="17"/>
  <c r="P142" s="1"/>
  <c r="E143" i="22" s="1"/>
  <c r="O20" i="17"/>
  <c r="P20" s="1"/>
  <c r="E21" i="22" s="1"/>
  <c r="G18" i="20" s="1"/>
  <c r="O214" i="17"/>
  <c r="P214" s="1"/>
  <c r="E215" i="22" s="1"/>
  <c r="G127" i="20" s="1"/>
  <c r="F127" s="1"/>
  <c r="N127" s="1"/>
  <c r="O54" i="17"/>
  <c r="P54" s="1"/>
  <c r="E55" i="22" s="1"/>
  <c r="G37" i="20" s="1"/>
  <c r="O208" i="17"/>
  <c r="P208" s="1"/>
  <c r="E209" i="22" s="1"/>
  <c r="G124" i="20" s="1"/>
  <c r="F124" s="1"/>
  <c r="N124" s="1"/>
  <c r="O150" i="17"/>
  <c r="P150" s="1"/>
  <c r="E151" i="22" s="1"/>
  <c r="G90" i="20" s="1"/>
  <c r="F90" s="1"/>
  <c r="N90" s="1"/>
  <c r="O41" i="17"/>
  <c r="P41" s="1"/>
  <c r="E42" i="22" s="1"/>
  <c r="E30" i="20" s="1"/>
  <c r="O199" i="17"/>
  <c r="P199" s="1"/>
  <c r="E200" i="22" s="1"/>
  <c r="E119" i="20" s="1"/>
  <c r="D119" s="1"/>
  <c r="M119" s="1"/>
  <c r="O38" i="17"/>
  <c r="P38" s="1"/>
  <c r="E39" i="22" s="1"/>
  <c r="G28" i="20" s="1"/>
  <c r="F28" s="1"/>
  <c r="N28" s="1"/>
  <c r="O218" i="17"/>
  <c r="P218" s="1"/>
  <c r="E219" i="22" s="1"/>
  <c r="G129" i="20" s="1"/>
  <c r="F129" s="1"/>
  <c r="N129" s="1"/>
  <c r="O186" i="17"/>
  <c r="P186" s="1"/>
  <c r="E187" i="22" s="1"/>
  <c r="E112" i="20" s="1"/>
  <c r="D112" s="1"/>
  <c r="M112" s="1"/>
  <c r="O132" i="17"/>
  <c r="P132" s="1"/>
  <c r="E133" i="22" s="1"/>
  <c r="E80" i="20" s="1"/>
  <c r="O33" i="17"/>
  <c r="P33" s="1"/>
  <c r="E34" i="22" s="1"/>
  <c r="E26" i="20" s="1"/>
  <c r="O50" i="17"/>
  <c r="P50" s="1"/>
  <c r="E51" i="22" s="1"/>
  <c r="G35" i="20" s="1"/>
  <c r="O184" i="17"/>
  <c r="P184" s="1"/>
  <c r="E185" i="22" s="1"/>
  <c r="G110" i="20" s="1"/>
  <c r="F110" s="1"/>
  <c r="N110" s="1"/>
  <c r="O29" i="17"/>
  <c r="P29" s="1"/>
  <c r="E30" i="22" s="1"/>
  <c r="G23" i="20" s="1"/>
  <c r="O84" i="17"/>
  <c r="P84" s="1"/>
  <c r="E85" i="22" s="1"/>
  <c r="G54" i="20" s="1"/>
  <c r="O28" i="17"/>
  <c r="P28" s="1"/>
  <c r="E29" i="22" s="1"/>
  <c r="E23" i="20" s="1"/>
  <c r="O191" i="17"/>
  <c r="P191" s="1"/>
  <c r="E192" i="22" s="1"/>
  <c r="E115" i="20" s="1"/>
  <c r="D115" s="1"/>
  <c r="M115" s="1"/>
  <c r="G85" l="1"/>
  <c r="F85" s="1"/>
  <c r="N85" s="1"/>
  <c r="F171"/>
  <c r="N171" s="1"/>
  <c r="F175"/>
  <c r="N175" s="1"/>
  <c r="D231"/>
  <c r="M231" s="1"/>
  <c r="D60"/>
  <c r="M60" s="1"/>
  <c r="F157"/>
  <c r="N157" s="1"/>
  <c r="D102"/>
  <c r="M102" s="1"/>
  <c r="F179"/>
  <c r="N179" s="1"/>
  <c r="D191"/>
  <c r="M191" s="1"/>
  <c r="F189"/>
  <c r="N189" s="1"/>
  <c r="D189"/>
  <c r="M189" s="1"/>
  <c r="D185"/>
  <c r="M185" s="1"/>
  <c r="D195"/>
  <c r="M195" s="1"/>
  <c r="D163"/>
  <c r="M163" s="1"/>
  <c r="D80"/>
  <c r="M80" s="1"/>
  <c r="D82"/>
  <c r="M82" s="1"/>
  <c r="D77"/>
  <c r="M77" s="1"/>
  <c r="F231"/>
  <c r="N231" s="1"/>
  <c r="O374" i="17"/>
  <c r="P374" s="1"/>
  <c r="E375" i="22" s="1"/>
  <c r="G225" i="20" s="1"/>
  <c r="D375" i="22"/>
  <c r="F225" i="20" s="1"/>
  <c r="N225" s="1"/>
  <c r="O372" i="17"/>
  <c r="P372" s="1"/>
  <c r="E373" i="22" s="1"/>
  <c r="G224" i="20" s="1"/>
  <c r="F224" s="1"/>
  <c r="N224" s="1"/>
  <c r="D373" i="22"/>
</calcChain>
</file>

<file path=xl/comments1.xml><?xml version="1.0" encoding="utf-8"?>
<comments xmlns="http://schemas.openxmlformats.org/spreadsheetml/2006/main">
  <authors>
    <author>user</author>
  </authors>
  <commentList>
    <comment ref="G35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<sst xmlns="http://schemas.openxmlformats.org/spreadsheetml/2006/main" count="4373" uniqueCount="783">
  <si>
    <t>без НДС, руб.</t>
  </si>
  <si>
    <t>№ п/п</t>
  </si>
  <si>
    <t>Наименования статей затрат</t>
  </si>
  <si>
    <t>отчисления в Фонд социальной защиты населения Министерства труда и социальной защиты Республики Беларусь</t>
  </si>
  <si>
    <t>страховой взнос по обязательному страхованию от несчастных случаев на производстве и профессиональных заболеваний</t>
  </si>
  <si>
    <t>Прочие расходы</t>
  </si>
  <si>
    <t>Себестоимость услуги</t>
  </si>
  <si>
    <t>Рентабельность к себестоимости</t>
  </si>
  <si>
    <t>Итого</t>
  </si>
  <si>
    <t>Количество рабочих часов в месяц (ч)</t>
  </si>
  <si>
    <t>Заработная плата в месяц, в том числе (руб.)</t>
  </si>
  <si>
    <t>Заработная плата за одну минуту (руб.)</t>
  </si>
  <si>
    <t>Заработная плата специалиста за одну минуту</t>
  </si>
  <si>
    <t>Единица измерения</t>
  </si>
  <si>
    <t>Всего расходов (тыс. руб.)</t>
  </si>
  <si>
    <t>Начисления на оплату труда (к пункту 1):</t>
  </si>
  <si>
    <t>2.1</t>
  </si>
  <si>
    <t>2.2</t>
  </si>
  <si>
    <t>Эксплуатационные расходы по содержанию зданий, сооружений, оборудования и т. п.</t>
  </si>
  <si>
    <t>Оплата коммунальных услуг</t>
  </si>
  <si>
    <t>В том числе:</t>
  </si>
  <si>
    <t>5.1</t>
  </si>
  <si>
    <t>5.2</t>
  </si>
  <si>
    <t>5.3</t>
  </si>
  <si>
    <t>Оплата услуг связи</t>
  </si>
  <si>
    <t>Плата за кредиты и услуги банка</t>
  </si>
  <si>
    <t>Командировочные расходы</t>
  </si>
  <si>
    <t>Транспортные расходы</t>
  </si>
  <si>
    <t>Основная заработная плата за соответствующий период</t>
  </si>
  <si>
    <t>Процент накладных расходов (стр.18/стр. 19* 100)</t>
  </si>
  <si>
    <t>руб.</t>
  </si>
  <si>
    <t>часов в месяц</t>
  </si>
  <si>
    <t>всего з/пл. в мес.</t>
  </si>
  <si>
    <t>зарплата за 1 час</t>
  </si>
  <si>
    <t>зарплата за 1 мин.</t>
  </si>
  <si>
    <t>Содержание</t>
  </si>
  <si>
    <t>Сумма (тыс. руб.)</t>
  </si>
  <si>
    <t>Основная оплата труда</t>
  </si>
  <si>
    <t>Уровень дополнительной оплаты труда, %</t>
  </si>
  <si>
    <t>Накладные расходы</t>
  </si>
  <si>
    <t>Тариф без НДС</t>
  </si>
  <si>
    <t>НДС</t>
  </si>
  <si>
    <t>Сумма НДС</t>
  </si>
  <si>
    <t>Тариф с учетом НДС</t>
  </si>
  <si>
    <t xml:space="preserve"> Дополнительная зарплата, руб.</t>
  </si>
  <si>
    <t>Начисления на оплату труда, руб.</t>
  </si>
  <si>
    <t>Основная зарплата, руб.</t>
  </si>
  <si>
    <t>с учетом НДС, в руб.</t>
  </si>
  <si>
    <t>Фельдшер-лаборант</t>
  </si>
  <si>
    <t>отчисления в Фонд социальной защиты населения Министерства труда и социальной защиты РБ (34%)</t>
  </si>
  <si>
    <t>Врач-лаборант</t>
  </si>
  <si>
    <t>исследование</t>
  </si>
  <si>
    <t>2.3</t>
  </si>
  <si>
    <t>Норма времени (мин)</t>
  </si>
  <si>
    <t>Заработная плата специалиста (гр. 3 * гр. 5)</t>
  </si>
  <si>
    <t>1-е исследование</t>
  </si>
  <si>
    <t>2-е и кажд. посл. исследование</t>
  </si>
  <si>
    <t>Характеристика работ</t>
  </si>
  <si>
    <t>Дополнительная оплата труда (оплата за неотработанное время, трудовых и дополнительных отпусков, выполнением государственных обязанностей и другие выплаты, предусмотренные законодательством)</t>
  </si>
  <si>
    <t>Приложение №1</t>
  </si>
  <si>
    <t>Приложение №5</t>
  </si>
  <si>
    <t>единичное</t>
  </si>
  <si>
    <t>каждое последующее</t>
  </si>
  <si>
    <t>без учета НДС</t>
  </si>
  <si>
    <t>с учетом НДС</t>
  </si>
  <si>
    <t>Тариф, руб.</t>
  </si>
  <si>
    <t>Фельдшер-лаборант 2 кат.</t>
  </si>
  <si>
    <t xml:space="preserve"> исследование</t>
  </si>
  <si>
    <t xml:space="preserve"> -</t>
  </si>
  <si>
    <t>платеж на профессиональное пенсионное страхование в Фонд соцзащиты населения</t>
  </si>
  <si>
    <t>Заработная плата административно-управленческого, хозяйственно-обслуживающего персонала</t>
  </si>
  <si>
    <t>выплаты премий и надбавок всех видов, в пределах норматива  соответствии с законодательством Республики Беларусь</t>
  </si>
  <si>
    <t>Приложение № 3</t>
  </si>
  <si>
    <t>Арендная плата</t>
  </si>
  <si>
    <t>за тепловую энергию</t>
  </si>
  <si>
    <t>за электрическую энергию</t>
  </si>
  <si>
    <t>за прочие коммунальные услуги</t>
  </si>
  <si>
    <t>Расходы на обеспечение противопожарной и сторожевой охраны</t>
  </si>
  <si>
    <t>Амортизация</t>
  </si>
  <si>
    <t>Расходы на консультационные и информационные услуги</t>
  </si>
  <si>
    <t>Приобретение материалов и предметов для текущих и хозяйственных нужд</t>
  </si>
  <si>
    <t>Расходы на ремонт и техническое обслуживание медицинской техники</t>
  </si>
  <si>
    <t>Расходы на текущий ремонт зданий, сооружений</t>
  </si>
  <si>
    <t>Приложение № 6</t>
  </si>
  <si>
    <t xml:space="preserve"> оклад</t>
  </si>
  <si>
    <t>2-е и кажд. посл. Исследование</t>
  </si>
  <si>
    <t>6.</t>
  </si>
  <si>
    <t>6.1.</t>
  </si>
  <si>
    <t>6.1.1.</t>
  </si>
  <si>
    <t>Микробиологические исследования:</t>
  </si>
  <si>
    <t>общие методы микробиологических исследований:</t>
  </si>
  <si>
    <t>подготовительные работы, отдельные операции:</t>
  </si>
  <si>
    <t>6.1.1.1.</t>
  </si>
  <si>
    <t>Фельдшер-лаборант регистратор</t>
  </si>
  <si>
    <t>прием и регистрация пробы</t>
  </si>
  <si>
    <t>прием пробы в лаборатории, сверка направительной документации и маркировки пробы, запись информации о пробе в журналах или посредством персональной электронной вычислительной техники</t>
  </si>
  <si>
    <t>Врач-бактериолог</t>
  </si>
  <si>
    <t>6.1.1.2.</t>
  </si>
  <si>
    <t>регистрация</t>
  </si>
  <si>
    <t>выписка результата исследования</t>
  </si>
  <si>
    <t>результат</t>
  </si>
  <si>
    <t>ведение рабочих записей, выписка и оформление результата исследования пробы в журналах или посредством персональной электронной вычислительной техники</t>
  </si>
  <si>
    <t>6.1.1.3</t>
  </si>
  <si>
    <t>приготовление плотных и жидких питательных сред на одну емкость (чашку, пробирку)</t>
  </si>
  <si>
    <t>подготовка посуды; приготовление питательной среды (добавление навески в дистиллированную воду, нагревание и растворение, разлив по бутылкам); автоклавирование; добавление дополнительных реагентов; разлив в чашки Петри или пробирки и их маркировка</t>
  </si>
  <si>
    <t>6.1.1.4.</t>
  </si>
  <si>
    <t>отбор проб факторов среды обитания</t>
  </si>
  <si>
    <t>подготовка лабораторной посуды и средств отбора проб, отбор проб, маркировка проб, заполнение сопроводительной документации</t>
  </si>
  <si>
    <t>6.1.2.</t>
  </si>
  <si>
    <t xml:space="preserve">методы контроля питательных сред: </t>
  </si>
  <si>
    <t>6.1.2.1.</t>
  </si>
  <si>
    <t>определение показателя чувствительности (производительности) питательных сред с одним тест-микроорганизмом</t>
  </si>
  <si>
    <t>подготовка контрольных тест-штаммов, приготовление рабочих культур тест-штаммов; приготовление серий разведений; посев взвеси из необходимых разведений на чашки Петри с плотной (в пробирки с жидкой) питательной средой; постановка опыта на испытуемой и эталонной среде; термостатирование в условиях, установленных в НПА; определение скорости роста (времени формирования колоний на плотных или отчетливых признаков роста на жидких питательных средах), учет результатов через установленные периоды инкубирования</t>
  </si>
  <si>
    <t>фельдшер-лаборант</t>
  </si>
  <si>
    <t>6.1.2.2.</t>
  </si>
  <si>
    <t>определение показателя ингибиции (селективности) питательных сред с одним тест-микроорганизмом</t>
  </si>
  <si>
    <t>подготовка контрольных тест-штаммов, приготовление рабочих культур тест-штаммов; приготовление серий разведений; посев взвеси из необходимых разведений на чашки Петри с плотной (в пробирки с жидкой) питательной средой; термостатирование в условиях, установленных в НПА; учет результатов</t>
  </si>
  <si>
    <t>6.1.2.3.</t>
  </si>
  <si>
    <t>6.1.2.4</t>
  </si>
  <si>
    <t>определение специфичности (элективности) питательных сред с одним тест-микроорганизмом</t>
  </si>
  <si>
    <t>подготовка контрольных тест-штаммов, приготовление рабочих культур тест-штаммов; приготовление серий разведений; посев взвеси из необходимых разведений на чашки Петри с плотной (в пробирки с жидкой) питательной средой; термостатирование в условиях, установленных в НПА; учет результатов тестов</t>
  </si>
  <si>
    <t>определение стерильности (микробного загрязнения) питательных сред</t>
  </si>
  <si>
    <t>подготовка испытуемых питательных сред к термостатированию; термостатирование в условиях, установленных в НПА с ежедневным просмотром испытуемых питательных сред на наличие пророста; учет результатов</t>
  </si>
  <si>
    <t>методы контроля дезинфицирующих средств:</t>
  </si>
  <si>
    <t>6.1.3.</t>
  </si>
  <si>
    <t>6.1.3.1.</t>
  </si>
  <si>
    <t xml:space="preserve">определение антимикробной эффективности в качественном эксперименте с суспензией </t>
  </si>
  <si>
    <t>расстановка и маркировка пробирок, приготовление ряда разведений исследуемого образца, получение суточной культуры: посев на соответствующие питательные среды, инкубирование в термостате; изучение морфологии; получение микробиологической взвеси культуры, ее стандартизация, внесение инокулята в подготовленный исследуемый образец, затем в нейтрализатор и посев на питательную среду, инкубация, учет и интерпретация результат, выдача ответа</t>
  </si>
  <si>
    <t>Врач-бактериолог фельшер -лаборант</t>
  </si>
  <si>
    <t>6.1.3.3.</t>
  </si>
  <si>
    <t>определение антимикробной эффективности в качественном эксперименте с использованием тест-носителей:</t>
  </si>
  <si>
    <t>6.1.3.3.1.</t>
  </si>
  <si>
    <t>определение антимикробной эффективности в качественном эксперименте с использованием тест-носителей (E.Coli)</t>
  </si>
  <si>
    <t>расстановка и маркировка пробирок, приготовление разведения исследуемого образца, приготовление и внесение белковой нагрузки, получение суточной культуры: посев на соответствующие питательные среды, инкубирование в термостате; изучение морфологии; получение микробиологической взвеси культуры, ее стандартизация, подготовка и контаминирование тест-объектов, внесение тест-объектов в подготовленный исследуемый образец, затем в нейтрализатор, потом перенос в питательную среду, инкубация, высев на питательные среды, инкубация, учет и интерпретация результат, выдача ответа, параллельная постановка контрольных образцов</t>
  </si>
  <si>
    <t>6.1.3.3.2.</t>
  </si>
  <si>
    <t>определение антимикробной эффективности в качественном эксперименте с использованием тест-носителей (В. cereus, B. subtillis)</t>
  </si>
  <si>
    <t>6.1.3.3.3</t>
  </si>
  <si>
    <t>определение антимикробной эффективности в качественном эксперименте с использованием тест-носителей (St.aureus)</t>
  </si>
  <si>
    <t>6.1.3.3.4</t>
  </si>
  <si>
    <t>6.1.3.3.5.</t>
  </si>
  <si>
    <t>6.1.3.4.</t>
  </si>
  <si>
    <t>6.1.3.5.</t>
  </si>
  <si>
    <t>6.1.3.6.</t>
  </si>
  <si>
    <t>определение антимикробной эффективности в качественном эксперименте с использованием тест-носителей (Ps.aeruginosa)</t>
  </si>
  <si>
    <t>расстановка и маркировка пробирок, приготовление разведения исследуемого образца, приготовление и внесение белковой нагрузки, получение суточной культуры: посев на соответствующие питательные среды, инкубирование в термостате; изучение морфологии; получение микробиологической взвеси культуры, ее стандартизация, подготовка и контаминирование тест-объектов, внесение тест-объектов в подготовленный исследуемый образец, затем в нейтрализатор, потом перенос в питательную среду, инкубация, высев на питательные среды, инкубация, учет и интерпретация результата, выдача ответа, параллельная постановка контрольных образцов</t>
  </si>
  <si>
    <t>определение антимикробной эффективности в качественном эксперименте с использованием тест-носителей (С.albicans)</t>
  </si>
  <si>
    <t>расстановка и маркировка пробирок, приготовление разведения исследуемого образца, приготовление и внесение белковой нагрузки, получение суточной культуры: посев на соответствующие питательные среды, инкубирование в термостате; изучение морфологии; получение микробиологической взвеси культуры, ее стандартизация, подготовка и контаминирование тест-объектов; внесение тест-объектов в подготовленный исследуемый образец, затем в нейтрализатор, потом перенос в питательную среду, инкубация, высев на питательные среды, инкубация, учет и интерпретация результата, выдача ответа, параллельная постановка контрольных образцов</t>
  </si>
  <si>
    <t>определение антимикробной активности исследуемых средств для гигиенической антисептики рук</t>
  </si>
  <si>
    <t>расстановка и маркировка лабораторной посуды, приготовление разведения исследуемого образца, получение суточной культуры: посев на соответствующие питательные среды, инкубирование в термостате; изучение морфологии; получение микробиологической взвеси культуры, ее стандартизация, мытье и сушка рук участников, контаминация пальцев рук, высушивание на воздухе, смыв с пальцев каждой руки в мясо-пептонный бульон (далее – МПБ), высушивание рук, обработка исследуемым средством, смыв в нейтрализатор, обработка антисептиком, приготовление разведений из контрольного и опытного ряда, высев на питательный среды, инкубация, учет и интерпретация результата, выдача ответа</t>
  </si>
  <si>
    <t>определение антимикробной активности исследуемых средств для хирургической антисептики рук</t>
  </si>
  <si>
    <t>расстановка и маркировка лабораторной посуды, приготовление разведения исследуемого образца, мытье и сушка рук участников, смыв с пальцев каждой руки в МПБ, высушивание рук, обработка исследуемым средством, смыв в нейтрализатор, обработка антисептиком, приготовление разведений из контрольного и опытного ряда, высев на питательный среды, инкубация, учет и интерпретация результат, выдача ответа</t>
  </si>
  <si>
    <t>определение антимикробной активности исследуемых средств для дезинфекции кожи</t>
  </si>
  <si>
    <t>расстановка и маркировка лабораторной посуды, приготовление разведения исследуемого образца, выбор экспериментального участка кожи, смыв с него и перенос тампона в пробирку, приготовление разведений и высев с каждого разведения на плотную питательную среду, обработка экспериментального участка кожи исследуемым средством, смыв с него в нейтрализатор, приготовление разведений и высев из каждого разведения на плотную питательную среду, постановка контроля, инкубация, учет и интерпретация результата, выдача ответа</t>
  </si>
  <si>
    <t xml:space="preserve">санитарно-микробиологические исследования: </t>
  </si>
  <si>
    <t>6.3.</t>
  </si>
  <si>
    <t>6.3.1.</t>
  </si>
  <si>
    <t>бактериологические методы исследования продукции и факторов среды обитания</t>
  </si>
  <si>
    <t>6.3.1.1.</t>
  </si>
  <si>
    <t>определение общего количества мезофильных аэробных и факультативно анаэробных микроорганизмов в 1 г (см3) образца</t>
  </si>
  <si>
    <t>подготовка пробы, отбор навески, гомогенизация; приготовление исходного и ряда разведений, посев разведений на чашки Петри, термостатирование посевов; просмотр посевов; подсчет количества выросших колоний; обработка результатов; обеззараживание, уборка рабочего места</t>
  </si>
  <si>
    <t>6.3.1.2.</t>
  </si>
  <si>
    <t>определение наличия патогенных микроорганизмов, в том числе сальмонелл в определенном количества образца:</t>
  </si>
  <si>
    <t>6.3.1.2.1.</t>
  </si>
  <si>
    <t>при отсутствии роста микроорганизмов</t>
  </si>
  <si>
    <t>подготовка пробы, приготовление навески, гомогенизация, посев навески в среду неселективного обогащения, инкубация; пересев из среды обогащения в две среды для селективного обогащения по методике; инкубация; высев на плотные питательные среды; инкубация посевов; просмотр выросших колоний и их оценка; обеззараживание отработанного материала, уборка рабочего места</t>
  </si>
  <si>
    <t>подготовка пробы, приготовление навески, гомогенизация, посев навески в среду неселективного обогащения, инкубация; пересев из среды обогащения в две среды для селективного обогащения по методике; инкубация; высев на плотные питательные среды; инкубация посевов; просмотр выросших колоний и их оценка, отбор их на среду для первичной идентификации, оценка первичной идентификации на среде Клиглера; приготовление и окраска мазков, микроскопия; проведение видовой идентификации микроорганизмов (постановка биохимических тестов, проведение серологической идентификации, определение дополнительных признаков и др.); обеззараживание и уборка рабочего места</t>
  </si>
  <si>
    <t>6.3.1.2.2.</t>
  </si>
  <si>
    <t>при наличии роста микроорганизмов и идентификации классическим методом</t>
  </si>
  <si>
    <t>определение наличия бактерий группы кишечной палочки (далее – БГКП) в определенном количестве образца</t>
  </si>
  <si>
    <t>6.3.1.3.</t>
  </si>
  <si>
    <t>6.3.1.4.</t>
  </si>
  <si>
    <t>приготовление соответствующих навесок продукта; посев образца в селективную среду обогащения, помещение посева в термостат для инкубирования; пересев на подтверждающую среду; инкубирование; просмотр посевов; при необходимости высев на агаризованные среды; при наличии роста приготовление мазков, окраска по Граму, микроскопия; проведение видовой идентификации микроорганизмов (постановка биохимических тестов, определение дополнительных признаков и др.); обеззараживание отработанного материала, уборка рабочего места</t>
  </si>
  <si>
    <t>определение наличия БГКП титрационным методом (соки, напитки)</t>
  </si>
  <si>
    <t>приготовление соответствующих объемов продукта; трехкратный посев 100 мл напитка в 100 мл среды двойной концентрации, трехкратный посев 1 мл напитка в 9 мл среды, термостатирование; просмотр посевов; при наличии роста пересев на среду Эндо, термостатирование; просмотр среды Эндо; при наличии роста приготовление мазков, окраска по Граму, микроскопия; проведение видовой идентификации микроорганизмов (постановка биохимических тестов, определение дополнительных признаков и др.); обеззараживание отработанного материала, уборка рабочего места</t>
  </si>
  <si>
    <t>6.3.1.5.</t>
  </si>
  <si>
    <t>определние сульфитредуцирующих клостридий в определенном количестве образца</t>
  </si>
  <si>
    <t>приготовление соответствующих навесок продукта; приготовление соответствующих разведений; посев на среды; термостатирование; просмотр посевов; приготовление мазков, окраска по Грамму, микроскопия; проведение видовой идентификации микроорганизмов (постановка биохимических тестов, определение дополнительных признаков и др.); обеззараживание отработанного материала, уборка рабочего места</t>
  </si>
  <si>
    <t>6.3.1.6.</t>
  </si>
  <si>
    <t>определение коагулазоположительного стафилококка в определенном количестве образца</t>
  </si>
  <si>
    <t>приготовление соответствующих навесок продукта; приготовление соответствующих разведений; посев на среду предварительного обогащения; инкубация посевов; высев из среды обогащения на агаризованные селективно-диагностические среды; просмотр чашек; окраска по Граму, микроскопия; проведение видовой идентификации микроорганизмов; обеззараживание отработанного материала, уборка рабочего места</t>
  </si>
  <si>
    <t>6.3.1.7.</t>
  </si>
  <si>
    <t>определение количества энтерококков в определенном количестве образца</t>
  </si>
  <si>
    <t>приготовление соответствующих навесок продукта; приготовление соответствующих разведений; посев на среды; инкубация посевов; просмотр выросших колоний и отбор их для первичной идентификации на скошенный мясо-пептонный агар (далее – МПА) или глюкозно-триптонный агар; приготовление мазков, окраска по Граму, микроскопия; проведение видовой идентификации микроорганизмов (определение каталазы, постановка биохимических тестов и др.); обеззараживание отработанного материала, уборка рабочего места</t>
  </si>
  <si>
    <t>6.3.1.8.</t>
  </si>
  <si>
    <t>определение наличия Вас. cereus в определенном количестве образца</t>
  </si>
  <si>
    <t>приготовление соответствующих навесок продукта; приготовление соответствующих разведений; посев на селективный агар для выделения и идентификации, инкубация посевов; просмотр выросших колоний; приготовление мазков, окраска по Граму, микроскопия; проведение видовой идентификации микроорганизмов (определение образования ацетилметилкарбинола, редукции нитратов, постановка биохимических тестов и др.); обеззараживание отработанного материала, уборка рабочего места</t>
  </si>
  <si>
    <t>6.3.1.9.</t>
  </si>
  <si>
    <t>установление промышленной стерильности консервов: подготовка проб к анализу</t>
  </si>
  <si>
    <t>термостатирование консервов группы А с рН 4,4 при 37°С емкостью до 1 л – 5 суток, емкостью более 1 л – 7 суток, термостатирование консервов других групп с рН менее 4,4 при 30°С соответственно 5 и 7 суток; ежедневный просмотр и удаление банок с проявившимися дефектами, выдерживание при комнатной температуре 24 часа</t>
  </si>
  <si>
    <t>6.3.1.10.</t>
  </si>
  <si>
    <t>установление промышленной стерильности консервов: определение мезофильных аэробных, факультативно-анаэробных и анаэробных микроорганизмов в 1г образца</t>
  </si>
  <si>
    <t>приготовление соответствующих навесок продукта; посев навески в пробирки со средами; термостатирование ежедневный просмотр посевов; при проявлении признаков роста окраска по Граму и для обнаружения спор, микроскопия, проведение видовой идентификации микроорганизмов (биохимических тестов и др.); обеззараживание отработанного материала, уборка рабочего места</t>
  </si>
  <si>
    <t>6.3.1.11.</t>
  </si>
  <si>
    <t>определение протея в определенном количестве образца</t>
  </si>
  <si>
    <t>приготовление соответствующих навесок продукта; приготовление соответствующих разведений; посев разведения на среды; инкубация посевов; просмотр посевов; отбор колоний для окраски по Граму, микроскопия, проведение видовой идентификации микроорганизмов; обеззараживание отработанного материала, уборка рабочего места</t>
  </si>
  <si>
    <t>6.3.1.12.</t>
  </si>
  <si>
    <t>определение наличия P. aeruginosa в определенном объеме образца</t>
  </si>
  <si>
    <t>приготовление соответствующих навесок продукта; посев определенного объема продукта в среду; инкубация посевов; высев на плотную среду; просмотр посевов; отбор колоний для окраски по Граму, микроскопия; проведение видовой идентификации (постановка биохимических и др. тестов); обеззараживание отработанного материала, уборка рабочего места</t>
  </si>
  <si>
    <t>6.3.1.13.</t>
  </si>
  <si>
    <t>определение молочнокислых бактерий в определенном объеме образца</t>
  </si>
  <si>
    <t>приготовление соответствующих навесок продукта; посев определенного объема продукта в одну из элективных сред для культивирования лактобактерий; инкубация; просмотр посевов, приготовление мазков для окраски по Граму, микроскопия; проведение видовой идентификации (постановка биохимических и др. тестов); обеззараживание отработанного материала, уборка рабочего места</t>
  </si>
  <si>
    <t>6.3.1.14.</t>
  </si>
  <si>
    <t>определение количества плесневых грибов и дрожжей в определенном количестве образца</t>
  </si>
  <si>
    <t>приготовление соответствующих навесок продукта; приготовление соответствующих разведений; посев на плотные или жидкие элективные питательные среды; термостатирование посевов; просмотр посевов; приготовление мазков, окраска по Граму, микроскопия, проведение видовой идентификации (постановка биохимических и др. тестов); обеззараживание отработанного материала, уборка рабочего места</t>
  </si>
  <si>
    <t>6.3.1.16.</t>
  </si>
  <si>
    <t>контроль стерильности лекарственных средств, изделий медицинского и иного назначения, прочих медицинских препаратов</t>
  </si>
  <si>
    <t>подготовка помещения (бокса) и стерильной специальной одежды; подготовка образцов к исследованию; посев на питательные среды: сахарный бульон, среду для контроля стерильности и среду Сабуро; инкубация в термостате при соответствующих температурах в течение 14 суток с ежедневным просмотром посевов; при наличии видимого роста приготовление мазков с окраской по Граму, микроскопия; обеззараживание отработанного материала, уборка рабочего места</t>
  </si>
  <si>
    <t>6.3.1.17.</t>
  </si>
  <si>
    <t>определение иерсиний в определенном количестве образца</t>
  </si>
  <si>
    <t>посев материала; инкубация в холодильнике 14 суток при температуре равной +4 °C; обработка 4 раза; высев на Эндо 3, 5, 10, 14 сутки; инкубация 48 часов при температуре 37 °С и 22–24 °С; просмотр посевов; приготовление мазков и окраска по Граму, микроскопия; проведение видовой идентификации (отсев на Клиглер, постановка биохимических тестов и др.); обеззараживание отработанного материала, уборка рабочего места</t>
  </si>
  <si>
    <t>6.3.1.18.</t>
  </si>
  <si>
    <t>определение бифидобактерий в исследуемом образце</t>
  </si>
  <si>
    <t xml:space="preserve">приготовление разведений исследуемого материала и посев на питательные среды; инкубация посевов; просмотр посевов; приготовление мазков и окраска по Граму, микроскопия; обеззараживание отработанного материала, уборка рабочего места </t>
  </si>
  <si>
    <t>6.3.1.19.</t>
  </si>
  <si>
    <t xml:space="preserve">выявление Listeria monocytogenes в определенном количестве образца: </t>
  </si>
  <si>
    <t>6.3.1.19.1.</t>
  </si>
  <si>
    <t>подготовка пробы, отбор навески, гомогенизация, посев навески в среду первичного обогащения; термостатирование посевов; пересев в среду вторичного обогащения; термостатирование; пересев на плотные селективные среды; термостатирование; просмотр посевов; обеззараживание отработанного материала, уборка рабочего места</t>
  </si>
  <si>
    <t>6.3.1.19.2.</t>
  </si>
  <si>
    <t>подготовка пробы, отбор навески, гомогенизация, посев навески в среду первичного обогащения; термостатирование посевов; пересев в среду вторичного обогащения; термостатирование; пересев на плотные селективные среды; термостатирование; просмотр посевов, отбор подозрительных колоний для окраски по Граму, микроскопия, проведение родовой и видовой идентификации (постановка биохимических и др. тестов); обеззараживание отработанного материала, уборка рабочего места</t>
  </si>
  <si>
    <t>6.3.1.20.</t>
  </si>
  <si>
    <t>определение наличия микроорганизмов семейства Enterobacteriaceae в определенном количестве образца</t>
  </si>
  <si>
    <t>приготовление соответствующих навесок образца; приготовление соответствующих разведений; посев в среду обогащения, инкубация; пересев обогащенной культуры на среду Эндо, висмут-сульфит агар, инкубация; просмотр посевов; при наличии роста отбор подозрительных колоний для окраски по Граму, микроскопия, проведение видовой идентификации (постановка биохимических и др. тестов); обеззараживание отработанного материала, уборка рабочего места</t>
  </si>
  <si>
    <t>6.3.1.21.</t>
  </si>
  <si>
    <t>определение наличия Escherichia coli в определенном количестве образца</t>
  </si>
  <si>
    <t xml:space="preserve">подготовка фильтровальной установки (фламбирование); подготовка мембранных фильтров; фильтрация пробы; помещение фильтров на поверхность питательной среды; помещение посевов в термостат для инкубирования; просмотр посевов, учет и оценка результатов </t>
  </si>
  <si>
    <t>6.3.1.22.</t>
  </si>
  <si>
    <t>6.3.1.22.1.</t>
  </si>
  <si>
    <t>при отсутствии микроорганизмов</t>
  </si>
  <si>
    <t>6.3.1.22.2.</t>
  </si>
  <si>
    <t>при выделении микроорганизмов с идентификацией Escherichia coli</t>
  </si>
  <si>
    <t xml:space="preserve">подготовка фильтровальной установки (фламбирование); подготовка мембранных фильтров; фильтрация пробы; помещение фильтров на поверхность питательной среды, помещение посевов в термостат для инкубирования; просмотр посевов; подсчет выросших колоний; изучение морфологии (приготовление мазков, окраска по Граму, микроскопия); постановка необходимых тестов (наличие оксидазной активности, ферментация лактозы (глюкозы) до кислоты и газа, определение продукции индола); учет и оценка результатов </t>
  </si>
  <si>
    <t>6.3.1.23.</t>
  </si>
  <si>
    <t>6.3.1.23.1.</t>
  </si>
  <si>
    <t>определение ОКБ, ТКБ в воде титрационным методом:</t>
  </si>
  <si>
    <t>трехкратный посев 100 мл пробы в 100 мл концентрированной среды; трехкратный посев 10 мл в 10 мл концентрированной среды; трехкратный посев 1 мл в 9 мл среды нормальной концентрации; помещение посевов в термостат для инкубирования; просмотр посевов, учет и оценка результатов</t>
  </si>
  <si>
    <t>6.3.1.23.2.</t>
  </si>
  <si>
    <t>трехкратный посев 100 мл пробы в 100 мл концентрированной среды; трехкратный посев 10 мл в 10 мл концентрированной среды; трехкратный посев 1 мл в 9 мл среды нормальной концентрации; помещение посевов в термостат для инкубирования; просмотр посевов; высев петлей на питательную среду из пробирок с помутнением; помещение посевов в термостат для инкубирования; просмотр посевов; подсчет выросших колоний; изучение морфологии (приготовление мазков, окраска по Граму, микроскопия), постановка необходимых тестов (наличие оксидазной активности, ферментация лактозы (глюкозы) до кислоты и газа, определение продукции индола); учет и оценка результатов</t>
  </si>
  <si>
    <t>6.3.1.24.</t>
  </si>
  <si>
    <t>определение общего числа микроорганизмов в воде</t>
  </si>
  <si>
    <t>внесение не менее двух объемов по 1 мл пробы (или разведения) в чашки Петри, добавление расплавленной питательной среды, перемешивание содержимого чашек; помещение посевов в термостат для инкубирования; просмотр посевов через 24 и 48 часов инкубирования; подсчет количества выросших колоний; учет и оценка результатов</t>
  </si>
  <si>
    <t>6.3.1.26.</t>
  </si>
  <si>
    <t>определение колифагов в воде прямым методом</t>
  </si>
  <si>
    <t>подготовка тест-культуры (посев тест-культуры на питательный агар, смыв бактерий с косяка, подготовка взвеси по стандарту мутности); розлив исследуемых 100 мл воды по 20 мл в большие пробирки, нагрев до 35–40 °С, розлив в пять чашек Петри, добавление смеси агара с тест-культурой; постановка контроля со стерильной водопроводной водой; помещение посевов в термостат для инкубирования; просмотр посевов, учет и оценка результатов</t>
  </si>
  <si>
    <t>6.3.1.27.</t>
  </si>
  <si>
    <t>обнаружение спор сульфитредуцирующих клостридий в воде:</t>
  </si>
  <si>
    <t>6.3.1.27.3.</t>
  </si>
  <si>
    <t>прямым посевом</t>
  </si>
  <si>
    <t>прогревание пробы на водяной бане в течение 15 мин.; внесение по 5 мл пробы в 4 пробирки (или по10 мл в 2 пробирки); заливание посевов горячим агаром; охлаждение пробирок с агаром в емкости с холодной водой; помещение посевов в термостат для инкубирования; просмотр посевов, подсчет выросших колоний; учет и оценка результатов</t>
  </si>
  <si>
    <t>6.3.1.28.</t>
  </si>
  <si>
    <t>обнаружение Escherichia coli в воде методом мембранной фильтрации:</t>
  </si>
  <si>
    <t>6.3.1.28.1.</t>
  </si>
  <si>
    <t>подготовка фильтровальной установки (фламбирование); подготовка мембранных фильтров; фильтрация пробы; помещение фильтра на поверхность питательной среды, помещение посевов в термостат для инкубирования; просмотр посевов, учет и оценка результатов</t>
  </si>
  <si>
    <t>6.3.1.28.2.</t>
  </si>
  <si>
    <t>при выделении микроорганизмов</t>
  </si>
  <si>
    <t>подготовка фильтровальной установки (фламбирование); подготовка мембранных фильтров; фильтрация пробы; помещение фильтра на поверхность питательной среды; помещение посевов в термостат для инкубирования; просмотр посевов, подсчет и оценка выросших колоний, постановка теста на оксидазу, постановка теста на индол; учет и оценка результатов</t>
  </si>
  <si>
    <t>6.3.1.29.</t>
  </si>
  <si>
    <t>6.3.1.29.1.</t>
  </si>
  <si>
    <t>обнаружение кишечных энтерококков в воде методом мембранной фильтрации:</t>
  </si>
  <si>
    <t>подготовка фильтровальной установки (фламбирование); подготовка мембранных фильтров; фильтрация пробы; помещение фильтра на поверхность питательной среды; помещение посевов в термостат для инкубирования; просмотр посевов, учет и оценка результатов</t>
  </si>
  <si>
    <t>6.3.1.29.2</t>
  </si>
  <si>
    <t>подготовка фильтровальной установки (фламбирование); подготовка мембранных фильтров; фильтрация пробы; помещение фильтра на поверхность питательной среды; помещение посевов в термостат для инкубирования; просмотр посевов; подсчет типичных колоний; перемещение фильтра на прогретую селективную среду; помещение посевов в термостат для инкубирования; учет и оценка результатов</t>
  </si>
  <si>
    <t>6.3.1.30</t>
  </si>
  <si>
    <t>обнаружение лецитиназоположительных стафилококков в воде методом мембранной фильтрации</t>
  </si>
  <si>
    <t>6.3.1.30.1.</t>
  </si>
  <si>
    <t>подготовка фильтровальной установки (фламбирование); подготовка мембранных фильтров; фильтрация пробы; помещение фильтра на поверхность питательной среды; помещение посевов в термостат для инкубирования; просмотр посевов через 24 и 48 часов инкубирования; учет и оценка результатов</t>
  </si>
  <si>
    <t>6.3.1.30.2.</t>
  </si>
  <si>
    <t>при выделении микроорганизмов с изучением морфологических свойств</t>
  </si>
  <si>
    <t>подготовка фильтровальной установки (фламбирование); подготовка мембранных фильтров; фильтрация пробы; помещение фильтра на поверхность питательной среды, помещение посевов в термостат для инкубирования; просмотр посевов через 24 и 48 часов инкубирования; пересев типичных колоний на косяк МПА для накопления культуры; помещение посевов в термостат для инкубирования; изучение морфологии (приготовление мазков, окраска по Граму, микроскопия); посев уколом в среду с маннитом; помещение посевов в термостат для инкубирования; исследование на наличие фермента плазмокоагулазы (разведение сухой кроличьей плазмы, внесение в пробирку культуры, помещение посевов в термостат для инкубирования); учет и оценка результатов</t>
  </si>
  <si>
    <t>6.3.1.32.</t>
  </si>
  <si>
    <t>Pseudomonas аeruginosa в воде методом мембранной фильтрации:</t>
  </si>
  <si>
    <t>6.3.1.32.1.</t>
  </si>
  <si>
    <t>6.3.1.32.2.</t>
  </si>
  <si>
    <t>подготовка фильтровальной установки (фламбирование); подготовка мембранных фильтров; фильтрация пробы; помещение фильтра на поверхность питательной среды; помещение посевов в термостат для инкубирования; просмотр посевов через 24 и 48 часов инкубирования; подсчет типичных колоний; отсев колоний в пробирки с питательной средой; помещение посевов в термостат для инкубирования; изучение морфологии (приготовление мазков, окраска по Граму, микроскопия), постановка биохимических тестов (теста на оксидазу, исследование на выработку флюоресцеина, аммиака из ацетамида, другие тесты); просмотр посевов; учет и оценка результатов</t>
  </si>
  <si>
    <t>обнаружение бактерий рода Salmonella в воде:</t>
  </si>
  <si>
    <t>6.3.1.34.</t>
  </si>
  <si>
    <t>6.3.1.34.1</t>
  </si>
  <si>
    <t>внесение пробы в 50 мл забуференной пептонной воды (далее – ЗПВ) двойной концентрации (или погружение мембранного фильтра в ЗПВ нормальной концентрации); помещение посевов в термостат для инкубирования; перемещение 0,1 мл в пробирку с RVS бульоном; помещение посевов в термостат для инкубирования; высев на две чашки Петри с плотными питательными средами; учет и оценка результатов; внесение результатов в рабочий и регистрационный журналы.</t>
  </si>
  <si>
    <t>6.3.1.34.2.</t>
  </si>
  <si>
    <t>внесение пробы в 50 мл ЗПВ двойной концентрации (или погружение мембранного фильтра в ЗПВ нормальной концентрации); помещение посевов в термостат для инкубирования; перемещение 0,1 мл в пробирку с RVS бульоном; помещение посевов в термостат для инкубирования; высев на две чашки Петри с плотными питательными средами; просмотр посевов; изучение морфологии (приготовление мазков, окраска по Граму, микроскопия); постановка биохимических тестов (посев на трехсахарный железосодержащий агар, агар с мочевиной, лизиндекарбоксилазную среду) учет и оценка результатов</t>
  </si>
  <si>
    <t>6.3.1.40.</t>
  </si>
  <si>
    <t>определение БГКП методом смыва:</t>
  </si>
  <si>
    <t>6.3.1.40.1</t>
  </si>
  <si>
    <t xml:space="preserve">посев на среду обогащения (Кесслер, Кода); просмотр пробирок через 18–24 часа; учет, оценка результатов испытаний </t>
  </si>
  <si>
    <t>6.3.1.40.2.</t>
  </si>
  <si>
    <t xml:space="preserve">посев на среду обогащения (Кесслер, Кода); просмотр пробирок через 18–24 часа; пересев на среду Эндо; просмотр чашек через 24 часа; оценка морфологических свойств подозрительных (приготовление мазков, окраска по Граму, микроскопия); проведение подтверждающих тестов (тест на оксидазу); пересев на лактозо-пептонную (глюкозо-пептонную) среду с поплавком; учет, оценка результатов испытаний </t>
  </si>
  <si>
    <t>6.3.1.41.</t>
  </si>
  <si>
    <t>определение общей микробной обсемененности методом смыва</t>
  </si>
  <si>
    <t xml:space="preserve">посев смывной жидкости на две параллельные чашки Петри с МПА; просмотр чашек через 48 часов, 72 часа; подсчет колоний, оценка результатов испытаний </t>
  </si>
  <si>
    <t>6.3.1.42.</t>
  </si>
  <si>
    <t>6.3.1.42.1.</t>
  </si>
  <si>
    <t>определение наличия патогенных микроорганизмов, в том числе сальмонелл методом смыва:</t>
  </si>
  <si>
    <t xml:space="preserve">посев на предварительную среду обогащения (забуференная пептонная вода); пересев на среду обогащения (селенитовая, магниевая); пересев на плотные питательные среды (ВСА, среда Плоскирева, Эндо и др.); просмотр чашек через 24 часа, 48 часов; учет, оценка результатов испытаний </t>
  </si>
  <si>
    <t>6.3.1.42.2.</t>
  </si>
  <si>
    <t>при выделении микроорганизмов классическим методом</t>
  </si>
  <si>
    <t xml:space="preserve">посев на предварительную среду обогащения (забуференнаяпептонная вода); пересев на среду обогащения(селенитовая, магниевая); пересев на плотные питательные среды (ВСА, среда Плоскирева, Эндо и др.); просмотр чашек через 24 часа, 48 часов; отсев подозрительных колоний на комбинированную среду (Клиглер); оценка морфологических свойств подозрительных (приготовление мазков, окраска по Граму, микроскопия); постановка биохимических тестов; серологическая идентификация; учет, оценка результатов испытаний </t>
  </si>
  <si>
    <t>6.3.1.43.</t>
  </si>
  <si>
    <t>определение коагулазоположительного стафилококка методом смыва:</t>
  </si>
  <si>
    <t>6.3.1.43.1.</t>
  </si>
  <si>
    <t>посев на среду обогащения (солевой мясо-пептонный бульон); пересев на элективную среду (желточно- или молочно-солевой агар, маннитол-агар и др.); просмотр чашек через 24 часа, 48 часов; учет, оценка результатов испытаний</t>
  </si>
  <si>
    <t>6.3.1.43.2.</t>
  </si>
  <si>
    <t>при выделении микроорганизмов с изучением морфологических свойств и идентификацией до вида</t>
  </si>
  <si>
    <t xml:space="preserve">посев на среду; обогащения (солевой мясо-пептонный бульон); пересев на элективную среду (желточно- или молочно-солевой агар, маннитол-агар и др.); просмотр чашек через 24 часа, 48 часов; оценка морфологических свойств подозрительных колоний (приготовление мазков, окраска по Граму, микроскопия); отсев подозрительных колоний на МПА для накопления чистой культуры, проведение подтверждающих тестов: реакция плазмокоагуляции, постановка теста на каталазу, ферментация маннита в анаэробных условиях; учет, оценка результатов испытаний </t>
  </si>
  <si>
    <t>определение Listeria monocytogenes методом смыва:</t>
  </si>
  <si>
    <t>6.3.1.44</t>
  </si>
  <si>
    <t>6.3.1.44.1.</t>
  </si>
  <si>
    <t xml:space="preserve">селективное первичное обогащение (бульон Фразера); селективное вторичное обогащение (бульон Фразера); пересев на плотные питательные среды (Палкам, ALOA); просмотр чашек через 24 часа ,48 часов; учет, оценка результатов испытаний </t>
  </si>
  <si>
    <t>6.3.1.44.2.</t>
  </si>
  <si>
    <t xml:space="preserve">селективное первичное обогащение (бульон Фразера); селективное вторичное обогащение (бульон Фразера); пересев на плотные питательные среды (Палкам, ALOA); просмотр чашек через 24 часа, 48 часов; оценка морфологических свойств подозрительных колоний (приготовление мазков, окраска по Граму, микроскопия); проведение подтверждающих тестов: постановка реакции на каталазу; определение подвижности, бета-гемолитической активности, лецитиназной активности; определение ферментативных свойств Listeria monocytogenes; (API-система); учет, оценка результатов испытаний </t>
  </si>
  <si>
    <t>определение Pseudomonas aeruginosa методом смыва:</t>
  </si>
  <si>
    <t>6.3.1.45.</t>
  </si>
  <si>
    <t>6.3.1.45.1.</t>
  </si>
  <si>
    <t xml:space="preserve">посев на среду обогащения (Кесслер), пересев на плотную питательную среду (мясопептонный агар с фурагином, агар с цетримидом, Эндо и др.); просмотр чашек через 24 часа; учет, оценка результатов испытаний </t>
  </si>
  <si>
    <t>6.3.1.45.2.</t>
  </si>
  <si>
    <t xml:space="preserve">посев на среду обогащения (Кесслер); пересев на плотную питательную среду (мясопептонный агар с фурагином, агар с цетримидом, Эндо и др.); просмотр чашек через 24 часа; оценка морфологических свойств подозрительных колоний (приготовление мазков, окраска по Граму, микроскопия); проведение подтверждающих тестов (реакция на оксидазу, оксиление глюкозы в анаэробных условиях); учет, оценка результатов испытаний </t>
  </si>
  <si>
    <t>6.3.1.47.</t>
  </si>
  <si>
    <t>определение БГКП в почве</t>
  </si>
  <si>
    <t>пробоподготовка к исследованию почвы; титрование исследуемой пробы в среду Кесслера; пересев на плотную питательную среду (Эндо); просмотр чашек через 24 часа; оценка морфологических свойств характерных колоний (приготовление мазков, окраска по Граму, микроскопия); проведение подтверждающих тестов (тест на оксидазу); пересев на лактозо-пептонную (глюкозо-пептонную) среду с поплавком; подсчет колоний, оценка результатов испытаний</t>
  </si>
  <si>
    <t>6.3.1.48.</t>
  </si>
  <si>
    <t>определение общего микробного числа (далее – ОМЧ) в почве</t>
  </si>
  <si>
    <t xml:space="preserve">пробоподготовка к исследованию почвы; посев почвенного образца на чашки с простым агаром; просмотр чашек через 24 часа; подсчет колоний, оценка результатов испытаний </t>
  </si>
  <si>
    <t>6.3.1.49.</t>
  </si>
  <si>
    <t>определение количества энтерококков в почве</t>
  </si>
  <si>
    <t xml:space="preserve">пробоподготовка к исследованию почвы; титрование исследуемой пробы; пересев на плотную питательную среду (энтерококк агар, среда Сланеца-Бартли и др.); просмотр чашек через 24 часа; оценка морфологических свойств подозрительных колоний (приготовление мазков, окраска по Граму, микроскопия); подсчет колоний, оценка результатов испытаний </t>
  </si>
  <si>
    <t>определение C.perfringens в почве:</t>
  </si>
  <si>
    <t>6.3.1.50.</t>
  </si>
  <si>
    <t>6.3.1.50.1.</t>
  </si>
  <si>
    <t xml:space="preserve">пробоподготовка к исследованию почвы; титрование исследуемой пробы; пересев на питательную среду (железо-сульфитный агар (далее – ЖСС)); просмотр пробирок через 24 часа; учет, оценка результатов испытаний </t>
  </si>
  <si>
    <t>6.3.1.50.2.</t>
  </si>
  <si>
    <t xml:space="preserve">пробоподготовка к исследованию почвы титрование исследуемой пробы; пересев на питательную среду (ЖСС); просмотр пробирок через 24 часа; оценка морфологических свойств характерных колоний (приготовление мазков, окраска по Граму, микроскопия); определение ферментативных свойств (ферментация маннита и дульцита); учет, оценка результатов испытаний </t>
  </si>
  <si>
    <t>6.3.1.51.</t>
  </si>
  <si>
    <t>определение наличия патогенных микроорганизмов, в том числе сальмонелл в почве:</t>
  </si>
  <si>
    <t>6.3.1.51.1.</t>
  </si>
  <si>
    <t xml:space="preserve">посев на предварительную среду обогащения (магниевая); пересев на плотные питательные среды (ВСА, среда Плоскирева, Эндо и др.); просмотр чашек через 24 часа, 48 часов; учет, оценка результатов испытаний </t>
  </si>
  <si>
    <t>6.3.1.51.2.</t>
  </si>
  <si>
    <t xml:space="preserve">посев на предварительную среду обогащения (магниевая); пересев на плотные питательные среды (ВСА, среда Плоскирева, Эндо и др.); просмотр чашек через 24 часа, 48 часов; отсев подозрительных колоний на комбинированную среду (Клиглер); оценка морфологических свойств подозрительных (приготовление мазков, окраска по Граму, микроскопия); потановка биохимических тестов; серологическая идентификация; учет, оценка результатов испытаний </t>
  </si>
  <si>
    <t>6.3.1.52.</t>
  </si>
  <si>
    <t xml:space="preserve">определение ОМЧ в воздухе </t>
  </si>
  <si>
    <t>отбор проб методом протягивания воздуха через прибор с помещенными в него чашками Петри со средой МПА или седиментационным методом; термостатирование, просмотр чашек через 24 часа; подсчет колоний, оценка результатов испытаний</t>
  </si>
  <si>
    <t>6.3.1.53.</t>
  </si>
  <si>
    <t>определение коагулазоположительного стафилококка в воздухе</t>
  </si>
  <si>
    <t>отбор проб методом протягивания воздуха через прибор с помещенными в него чашками или седиментационным методом; термостатирование, просмотр чашек через 24 часа, 48 часов; учет, оценка результатов испытаний</t>
  </si>
  <si>
    <t>6.3.1.54.</t>
  </si>
  <si>
    <t>определение содержания дрожжеподобных и плесневых грибов в воздухе</t>
  </si>
  <si>
    <t>отбор проб методом протягивания воздуха через прибор с помещенными в него чашками или седиментационным методом; термостатирование, просмотр чашек ежедневно в течение 5 суток; оценка морфологических свойств характерных колоний (приготовление мазков, окраска по Граму, микроскопия); подсчет колоний, оценка результатов испытаний</t>
  </si>
  <si>
    <t>6.3.1.61.</t>
  </si>
  <si>
    <t>определение микробиологической чистоты дезинфекционных и антисептических средств</t>
  </si>
  <si>
    <t>подготовка суточных культур тест-штаммов; подготовка фильтровальной установки (фламбирование); подготовка мембранных фильтров; фильтрация пробы; помещение фильтров на поверхность сред; термостатирование посевов; просмотр посевов, подсчет количества выросших микроорганизмов; отбор подозрительных колоний для окраски по Граму, микроскопия, проведение видовой идентификации микроорганизмов (биохимических тестов и др.); обеззараживание отработанного материала, уборка рабочего места</t>
  </si>
  <si>
    <t>6.3.1.63.</t>
  </si>
  <si>
    <t>определение общего количества микроорганизмов (мезофильных аэробных и факультативно-анаэробных) в ПКП</t>
  </si>
  <si>
    <t xml:space="preserve">приготовление исходной суспензии по методике; добавление к суспензии расплавленную агаризованную среду или распределение по поверхности застывшей среды; инкубирование посевов; просмотр посевов, подсчет количества выросших колоний; учет и оценка результатов </t>
  </si>
  <si>
    <t>6.3.1.64.</t>
  </si>
  <si>
    <t>определение дрожжей, дрожжеподобных и плесневых грибов в ПКП</t>
  </si>
  <si>
    <t>приготовление исходной суспензии по методике; добавление к суспензии расплавленной агаризованной средой или распределение по поверхности застывшей среды; инкубирование посевов; просмотр посевов, подсчет количества выросших колоний; учет и оценка результатов</t>
  </si>
  <si>
    <t>6.3.1.65.</t>
  </si>
  <si>
    <t>обнаружение бактерий семейства Enterobacteriaceae в ПКП:</t>
  </si>
  <si>
    <t>6.3.1.65.1.</t>
  </si>
  <si>
    <t xml:space="preserve">подготовка образца к исследованию; внесение подготовленного образца в питательные среды обогащения, перемешивание содержимого; помещение посевов в термостат для инкубирования; пересев на две чашки Петри с плотной средой; помещение посевов в термостат для инкубирования; просмотр посевов; обеззараживание отработанного материала, уборка рабочего места </t>
  </si>
  <si>
    <t>6.3.1.65.2.</t>
  </si>
  <si>
    <t xml:space="preserve">при выделении микроорганизмов </t>
  </si>
  <si>
    <t>подготовка образца к исследованию; внесение подготовленного образца в питательную среды обогащения, перемешивание содержимого; помещение посевов в термостат для инкубирования; пересев на две чашки Петри с плотной средой; помещение посевов в термостат для инкубирования; просмотр посевов; приготовление мазков и окраска по Граму, микроскопия; проведение видовой идентификации (постановка биохимических тестов и др.); обеззараживание отработанного материала, уборка рабочего места</t>
  </si>
  <si>
    <t>6.3.1.66.</t>
  </si>
  <si>
    <t>обнаружение Pseudomonas aeruginosa в ПКП:</t>
  </si>
  <si>
    <t>6.3.1.66.1</t>
  </si>
  <si>
    <t>подготовка образца к исследованию; внесение подготовленного образца в питательные среды обогащения, перемешивание содержимого; помещение посевов в термостат для инкубирования; пересев на чашку Петри с селективным агаром; помещение посевов в термостат для инкубирования; просмотр посевов; обеззараживание отработанного материала, уборка рабочего места</t>
  </si>
  <si>
    <t>6.3.1.66.2.</t>
  </si>
  <si>
    <t xml:space="preserve">подготовка образца к исследованию; внесение подготовленного образца в питательные среды обогащения, перемешивание содержимого; помещение посевов в термостат для инкубирования; пересев на чашку Петри с селективным агаром; помещение посевов в термостат для инкубирования; просмотр посевов; приготовление мазков и окраска по Граму, микроскопия; проведение видовой идентификации (постановка биохимических тестов и др.); обеззараживание отработанного материала, уборка рабочего места </t>
  </si>
  <si>
    <t>обнаружение патогенных стафилококков (Staphylococcus aureus) в ПКП:</t>
  </si>
  <si>
    <t>6.3.1.67.</t>
  </si>
  <si>
    <t>6.3.1.67.1.</t>
  </si>
  <si>
    <t>подготовка образца к исследованию; внесение подготовленного образца в питательную среду обогащения, перемешивание содержимого; помещение посевов в термостат для инкубирования; пересев на чашку Петри с агаром для идентификации бактерий вида Staphylococcus aureus; помещение посевов в термостат для инкубирования; просмотр посевов; обеззараживание отработанного материала, уборка рабочего места</t>
  </si>
  <si>
    <t>6.3.1.67.2.</t>
  </si>
  <si>
    <t>подготовка образца к исследованию; внесение подготовленного образца в питательную среду обогащения, перемешивание содержимого; помещение посевов в термостат для инкубирования; пересев на чашку Петри с агаром для идентификации бактерий вида Staphylococcus aureus; помещение посевов в термостат для инкубирования; просмотр посевов; изучение морфологии подозрительных колоний (приготовление мазков, окраска по Граму, микроскопия); пересев колоний на скошенную питательную среду для накопления культуры; помещение посевов в термостат для инкубирования; посев на среду Гисса с маннитом; помещение посевов в термостат для инкубирования; исследование на наличие фермента плазмокоагулазы (разведение сухой кроличьей плазмы, внесение в пробирку культуры, помещение посевов в термостат для инкубирования); обеззараживание отработанного материала, уборка рабочего места</t>
  </si>
  <si>
    <t>6.3.1.69.</t>
  </si>
  <si>
    <t>определение E. coli в лекарственных средствах</t>
  </si>
  <si>
    <t>приготовление образца, пересев на среды обогащения, инкубирование, пересев на агаризованные среды, отбор подозрительных колоний для окраски по Граму, микроскопия, постановка биохимических и других тестов идентификации; обеззараживание отработанного материала, уборка рабочего места</t>
  </si>
  <si>
    <t>6.3.1.70.</t>
  </si>
  <si>
    <t>определение Staphylococcus aureus в лекарственных средствах</t>
  </si>
  <si>
    <t>6.3.1.73.</t>
  </si>
  <si>
    <t>определение Candida albicans в лекарственных средствах</t>
  </si>
  <si>
    <t>приготовление образца, пересев на среды обогащения, инкубирование, пересев на агаризованные среды, отбор подозрительных колоний для окраски по Граму, микроскопия, постановка биохимических и других тестов идентификации обеззараживание отработанного материала, уборка рабочего места</t>
  </si>
  <si>
    <t>6.3.1.75.</t>
  </si>
  <si>
    <t>контроль работы паровых и воздушных стерилизаторов бактериологическим методом</t>
  </si>
  <si>
    <t>подготовка рабочих культур тест-штаммов из исходной стандартной взвеси: посев, термостатирование, проверка интенсивности спорообразования (приготовление мазков, окраска по Граму, микроскопия), смывание культуры с поверхности агара, прогревание суспензии на водяной бане, центрифугирование, трехкратное промывание осадка, чередуя с центрифугированием, приготовление суспензии спор; определение титра жизнеспособных спор в исходной суспензии: приготовление десятикратных разведений суспензии, высев на три чашки Петри с питательной средой, помещение посевов в термостат, подсчет выросших колоний, расчет титра жизнеспособных спор; приготовление носителя спор: раскапывание суспензии спор на носитель, высушивание; упаковка биотеста; маркировка; определение фактической плотности спор на носителе; контроль устойчивости спор тест-культуры на носителе; посев биотестов в питательную среду; помещение посевов в термостат; ежедневный просмотр посевов в течение 7 суток; учет и оценка результатов; внесение результатов в рабочий и регистрационный журналы</t>
  </si>
  <si>
    <t>6.3.1.76.</t>
  </si>
  <si>
    <t>контроль работы дезкамер бактериологическим методом</t>
  </si>
  <si>
    <t>подготовка тест-культур (золотистого стафилококка, кислотоустойчивых сапрофитов микобактерий): посев культур на скошенную поверхность питательной среды, помещение посевов в термостат для инкубирования, смывание выросших культур сахарозо-желатиновой средой, приготовление взвеси культур требуемой концентрации; проведение испытаний тест-культур на устойчивость к формалину и пару (термоустойчивость); приготовление носителей тест-культур: нанесение взвеси культуры определенного объема на внутреннюю поверхность инсулинового флакона или пробирки Эппендорфа, помещение носителя в термостат для подсушивания; посев биотестов в питательную среду; помещение посевов в термостат; ежедневный просмотр посевов в течение 2-х (золотистый стафилококк) или 7-ми (кислотоустойчивые сапрофиты микобактерий) суток; учет и оценка результатов; внесение результатов в рабочий и регистрационный журналы.</t>
  </si>
  <si>
    <t>6.3.1.77.</t>
  </si>
  <si>
    <t>обнаружение бактерий Vibrio parahaemolyticus в определенном количестве образца:</t>
  </si>
  <si>
    <t>6.3.1.77.1.</t>
  </si>
  <si>
    <t>приготовление соответствующего разведения продукта; помещение в термостат для инкубирования, пересев в селективную среду для первичного обогащения; помещение посева в термостат для инкубирования; пересев в селективную среду для вторичного обогащения; помещение посева в термостат для инкубирования; пересев на селективные плотные питательные среды; помещение посевов в термостат для инкубирования, учет, оценка результатов испытаний с оформлением в журналах; обеззараживание отработанного материала, уборка рабочего места</t>
  </si>
  <si>
    <t>6.3.1.77.2.</t>
  </si>
  <si>
    <t>при выделении микроорганизмов с идентификацией до вида</t>
  </si>
  <si>
    <t>приготовление соответствующего разведения продукта; помещение в термостат для инкубирования; пересев в селективную среду для первичного обогащения; помещение посева в термостат для инкубирования; пересев в селективную среду для вторичного обогащения; помещение посева в термостат для инкубирования; пересев на селективные плотные питательные среды; помещение посевов в термостат для инкубирования; приготовление мазков, окраска по Граму, микроскопия; проведение видовой идентификации микроорганизмов (постановка биохимических тестов, определение дополнительных признаков и др.); учет, оценка результатов испытаний с оформлением в журналах; обеззараживание отработанного материала, уборка рабочего места</t>
  </si>
  <si>
    <t>6.5.</t>
  </si>
  <si>
    <t>6.5.1.</t>
  </si>
  <si>
    <t>6.5.1.1.</t>
  </si>
  <si>
    <t>лабораторные исследования по диагностике и мониторингу инфекционных заболеваний:</t>
  </si>
  <si>
    <t>бактериологические исследования по диагностике и мониторингу инфекционных заболеваний:</t>
  </si>
  <si>
    <t>исследования на аэробные и факультативно-анаэробные микроорганизмы в испражнениях, мазках на патогенную и условно-патогенную кишечную флору:</t>
  </si>
  <si>
    <t>6.5.1.1.1.</t>
  </si>
  <si>
    <t xml:space="preserve">при отсутствии диагностически значимых микроорганизмов </t>
  </si>
  <si>
    <t>посев на плотные и жидкие питательные среды в соответствии с методикой проведения испытаний; инкубирование при температуре и по времени в соответствии с применяемой методикой; просмотр посевов, изучение морфологии выросших колоний, микроскопия препаратов, высев из среды обогащения на плотные питательные среды; инкубирование при температуре и по времени в соответствии с применяемой методикой; просмотр посевов, изучение морфологии выросших колоний, микроскопия препаратов; учет результатов; уборка и дезинфекция рабочего места; обеззараживание (обезвреживание) отработанного биоматериала и расходных материалов</t>
  </si>
  <si>
    <t>6.5.1.2.1.</t>
  </si>
  <si>
    <t>6.5.1.2.</t>
  </si>
  <si>
    <t>при выделении микроорганизмов с изучением морфологических свойств:</t>
  </si>
  <si>
    <t>1–2 культуры</t>
  </si>
  <si>
    <t>посев на плотные и жидкие питательные среды в соответствии с методикой проведения испытаний; инкубирование при температуре и по времени в соответствии с применяемой методикой; просмотр посевов, изучение морфологии выросших колоний, микроскопия препаратов; постановка необходимых биохимических тестов для идентификации микроорганизмов, постановка РА; высев из среды обогащения на среды согласно применяемой методике; изучение морфологии; микроскопия препаратов; постановка РА; постановка необходимых биохимических тестов; инкубирование при температуре и по времени в соответствии с применяемой методикой; учет результатов; уборка и дезинфекция рабочего места; обеззараживание (обезвреживание) отработанного биоматериала и расходных материалов</t>
  </si>
  <si>
    <t>исследования на аэробные и факультативно-анаэробные микроорганизмы в крови:</t>
  </si>
  <si>
    <t>6.5.1.3.</t>
  </si>
  <si>
    <t>6.5.1.3.1.</t>
  </si>
  <si>
    <t>культуральное исследование:</t>
  </si>
  <si>
    <t>6.5.1.3.1.1.</t>
  </si>
  <si>
    <t>посев венозной крови на питательные среды, инкубирование посевов в термостате при температуре и по времени в соответствии с применяемой методикой; ежедневный просмотр посевов с целью выявления роста бактерий; учет результатов; уборка и дезинфекция рабочего места; обеззараживание (обезвреживание) отработанного биоматериала и расходных материалов</t>
  </si>
  <si>
    <t>6.5.1.3.1.2.</t>
  </si>
  <si>
    <t>посев венозной крови на питательные среды, инкубирование посевов в термостате при температуре и по времени в соответствии с применяемой методикой; ежедневный просмотр посевов с целью выявления роста бактерий; при наличии роста – изучение морфологии; микроскопия препаратов; посев на питательные среды; учет результатов; уборка и дезинфекция рабочего места; обеззараживание (обезвреживание) отработанного биоматериала и расходных материалов</t>
  </si>
  <si>
    <t>6.5.1.3.3.</t>
  </si>
  <si>
    <t>исследование с идентификацией до вида:</t>
  </si>
  <si>
    <t>6.5.1.3.3.1.</t>
  </si>
  <si>
    <t>классическим методом</t>
  </si>
  <si>
    <t>изучение морфологии выросших колоний; микроскопия препаратов; пересев микроорганизмов на питательные среды; инкубирование посевов в термостате при температуре и по времени в соответствии с применяемой методикой; постановка необходимых биохимических тестов; постановка РА; учет результатов; уборка и дезинфекция рабочего места; обеззараживание (обезвреживание) отработанного биоматериала и расходных материалов</t>
  </si>
  <si>
    <t>6.5.1.4</t>
  </si>
  <si>
    <t>6.5.1.4.1.</t>
  </si>
  <si>
    <t>исследования на аэробные и факультативно-анаэробные микроорганизмы в спинномозговой жидкости:</t>
  </si>
  <si>
    <t>6.5.1.4.1.1.</t>
  </si>
  <si>
    <t xml:space="preserve">при отсутствии микроорганизмов </t>
  </si>
  <si>
    <t>микроскопия мазков; посев на питательные среды; инкубирование посевов в термостате при температуре и по времени в соответствии с применяемой методикой; просмотр посевов; пересев из среды обогащения на плотные питательные среды; ежедневный просмотр посевов с целью выявления роста бактерий; учет результатов; уборка и дезинфекция рабочего места; обеззараживание (обезвреживание) отработанного биоматериала и расходных материалов</t>
  </si>
  <si>
    <t>6.5.1.4.2.</t>
  </si>
  <si>
    <t>6.5.1.4.2.1.</t>
  </si>
  <si>
    <t>посев на питательные среды; инкубирование посевов в термостате при температуре и по времени в соответствии с применяемой методикой; ежеденевный просмотр посевов; изучение морфологии выросших колоний, отсев колоний для накопления чистой культуры на питательные среды; инкубирование в термостате при температуре и по времени в соответствии с применяемой методикой; постановка биохимических тестов; постановка РА; учет результатов; уборка и дезинфекция рабочего места; обеззараживание (обезвреживание) отработанного биоматериала и расходных материалов</t>
  </si>
  <si>
    <t>6.5.1.5.</t>
  </si>
  <si>
    <t>исследования на аэробные и факультативно-анаэробные микроорганизмы в мокроте и промывных водах бронхов:</t>
  </si>
  <si>
    <t>6.5.1.5.1.</t>
  </si>
  <si>
    <t>культуральное исследование при количестве ниже диагностических титров</t>
  </si>
  <si>
    <t>микроскопическое исследование образца; посев на питательные среды; инкубирование посевов в термостате при температуре и по времени в соответствии с применяемой методикой; ежедневный просмотр посевов с целью выявления роста бактерий; подсчет выросших колоний; учет результатов; уборка и дезинфекция рабочего места; обеззараживание (обезвреживание) отработанного биоматериала и расходных материалов</t>
  </si>
  <si>
    <t>6.5.1.5.3.</t>
  </si>
  <si>
    <t>6.5.1.5.3.1.</t>
  </si>
  <si>
    <t>6.5.1.6.</t>
  </si>
  <si>
    <t>исследования на аэробные и факультативно-анаэробные микроорганизмы в моче (полуколичественный метод):</t>
  </si>
  <si>
    <t>культуральное исследование при отсутствии микроорганизмов или их количестве ниже диагностических титров</t>
  </si>
  <si>
    <t>6.5.1.6.1.</t>
  </si>
  <si>
    <t>посев образца на питательные среды; инкубирование посевов в термостате при температуре и по времени в соответствии с применяемой методикой; ежедневный просмотр посевов с целью выявления роста бактерий; определение степени бактериурии по количеству выделенных колоний; уборка и дезинфекция рабочего места; обеззараживание (обезвреживание) отработанного биоматериала и расходных материалов</t>
  </si>
  <si>
    <t>6.5.1.6.3.</t>
  </si>
  <si>
    <t>6.5.1.6.3.1</t>
  </si>
  <si>
    <t>изучение морфологии выросших колоний; микроскопия препаратов; пересев микроорганизмов на питательные среды для выделения чистой культуры; инкубирование посевов в термостате при температуре и по времени в соответствии с применяемой методикой; просмотр посевов; постановка биохимических тестов; постановка РА; учет результатов; уборка и дезинфекция рабочего места; обеззараживание (обезвреживание) отработанного биоматериала и расходных материалов.</t>
  </si>
  <si>
    <t>6.5.1.7.</t>
  </si>
  <si>
    <t>исследования на аэробные и факультативно-анаэробные микроорганизмы в гное, отделяемом ран, дренажей, абсцессов, в транссудатах, экссудатах:</t>
  </si>
  <si>
    <t>6.5.1.7.1</t>
  </si>
  <si>
    <t xml:space="preserve">культуральное исследование при отсутствии микроорганизмов </t>
  </si>
  <si>
    <t>микроскопическое исследование образца, посев на питательные среды; инкубирование посевов в термостате при температуре и по времени в соответствии с применяемой методикой; ежедневный просмотр посевов; пересев из среды обогащения на плотные питательные среды; учет результатов; уборка и дезинфекция рабочего места; обеззараживание (обезвреживание) отработанного биоматериала и расходных материалов</t>
  </si>
  <si>
    <t>6.5.1.7.3.</t>
  </si>
  <si>
    <t>6.5.1.7.3.1.</t>
  </si>
  <si>
    <t>изучение морфологии выросших колоний; микроскопия препаратов; пересев микроорганизмов на питательные среды для выделения чистой культуры; инкубирование посевов в термостате при температуре и по времени в соответствии с применяемой методикой; просмотр посевов; постановка биохимических тестов; постановка РА; учет результатов; уборка и дезинфекция рабочего места; обеззараживание (обезвреживание) отработанного биоматериала и расходных материалов</t>
  </si>
  <si>
    <t>6.5.1.8.</t>
  </si>
  <si>
    <t>исследования на облигатно-анаэробные микроорганизмы в отделяемом ран, флегмон, половых органов, в крови, транссудатах, экссудатах:</t>
  </si>
  <si>
    <t>6.5.1.8.1.</t>
  </si>
  <si>
    <t>микроскопическое исследование образца, посев на питательные среды; инкубирование посевов в термостате при температуре и по времени в соответствии с применяемой методикой; ежедневный просмотр посевов; пересев из среды обогащения на плотные питательные среды с ежедневным просмотром посевов; уборка и дезинфекция рабочего места; обеззараживание (обезвреживание) отработанного биоматериала и расходных материалов</t>
  </si>
  <si>
    <t>6.5.1.8.3.</t>
  </si>
  <si>
    <t>6.5.1.8.3.1.</t>
  </si>
  <si>
    <t>с использованием коммерческих тест-систем (визуальное считывание)</t>
  </si>
  <si>
    <t>посев на питательные среды; инкубирование в термостате при температуре и по времени в соответствии с применяемой методикой; ежедневный просмотр посевов; высев из среды обогащения на питательные среды; инкубирование в термостате при температуре и по времени в соответствии с применяемой методикой; ежедневный просмотр посевов; подсчет выросших колоний; изучение морфологии; микроскопия препарата; идентификация с использованием стандартных тест-систем и наборов биохимических тестов; учет результатов; уборка и дезинфекция рабочего места; обеззараживание (обезвреживание) отработанного биоматериала и расходных материалов</t>
  </si>
  <si>
    <t>6.5.1.9.</t>
  </si>
  <si>
    <t>6.5.1.9.1.</t>
  </si>
  <si>
    <t>исследование на аэробные и факультативно-анаэробные микроорганизмы в желчи:</t>
  </si>
  <si>
    <t>посев на питательные среды; инкубирование посевов в термостате при температуре и по времени в соответствии с применяемой методикой; ежедневный просмотр посевов; пересев из среды обогащения на плотные питательные среды с ежедневным просмотром посевов; учет результатов; уборка и дезинфекция рабочего места; обеззараживание (обезвреживание) отработанного биоматериала и расходных материалов</t>
  </si>
  <si>
    <t>6.5.1.9.3</t>
  </si>
  <si>
    <t>6.5.1.9.3.1</t>
  </si>
  <si>
    <t>6.5.1.10</t>
  </si>
  <si>
    <t>исследования на аэробные и факультативно-анаэробные микроорганизмы в отделяемом урогенитального тракта (уретра, половые органы):</t>
  </si>
  <si>
    <t>6.5.1.10.1.</t>
  </si>
  <si>
    <t>микроскопия образца; посев на питательные среды; инкубирование посевов в термостате при температуре и по времени в соответствии с применяемой методикой; ежедневный просмотр посевов; пересев из среды обогащения на плотные питательные среды с ежедневным просмотром посевов; учет результатов; уборка и дезинфекция рабочего места; обеззараживание (обезвреживание) отработанного биоматериала и расходных материалов</t>
  </si>
  <si>
    <t>6.5.1.10.3.</t>
  </si>
  <si>
    <t>6.1.5.10.3.1.</t>
  </si>
  <si>
    <t>6.5.1.11</t>
  </si>
  <si>
    <t>6.5.1.11.1.</t>
  </si>
  <si>
    <t>исследования на аэробные и факультативно-анаэробные микроорганизмы в отделяемом органов чувств (глаз, ухо):</t>
  </si>
  <si>
    <t>культуральное исследование при отсутствии микроорганизмов</t>
  </si>
  <si>
    <t>6.5.1.11.3</t>
  </si>
  <si>
    <t>6.5.1.11.3.1.</t>
  </si>
  <si>
    <t>6.5.1.12.</t>
  </si>
  <si>
    <t>6.5.1.12.1</t>
  </si>
  <si>
    <t>исследования на аэробные и факультативно-анаэробные микроорганизмы в отделяемом носоглотки, носа, зева:</t>
  </si>
  <si>
    <t>Посев образца на питательные среды; инкубирование посевов в термостате при температуре и по времени в соответствии с применяемой методикой; ежедневный просмотр посевов; пересев из среды обогащения на плотные питательные среды с ежедневным просмотром посевов; учет результатов; уборка и дезинфекция рабочего места; обеззараживание (обезвреживание) отработанного биоматериала и расходных материалов</t>
  </si>
  <si>
    <t>6.5.1.12.3</t>
  </si>
  <si>
    <t>6.5.1.12.3.1.</t>
  </si>
  <si>
    <t xml:space="preserve">исследование грудного молока </t>
  </si>
  <si>
    <t xml:space="preserve">исследование микробиоценоза кишечника (дисбактериоз) </t>
  </si>
  <si>
    <t>посев образца на питательные среды; инкубирование посевов в термостате при температуре и по времени в соответствии с применяемой методикой; просмотр посевов; подсчет выросших колоний; изучение морфологии; микроскопия препарата; отсев колоний для накопления чистой культуры; инкубирование посевов в термостате при температуре и по времени в соответствии с применяемой методикой; постановка необходимых биохимических тестов; постановка РА; уборка и дезинфекция рабочего места; обеззараживание (обезвреживание) отработанного биоматериала и расходных материалов</t>
  </si>
  <si>
    <t>взвешивание 1 грамма фекалий; приготовление исходных и последующих разведений материала в физиологическом растворе; дозированные посевы на питательные среды для культивирования различных групп микроорганизмов в соответствии с применяемыми методиками; инкубирование посевов в термостатах при температурных режимах и по времени в соответствии с применяемыми методиками, пересевы из сред обогащения на плотные питательные среды; ежедневный просмотр посевов; оценка роста микроорганизмов в аэробных и анаэробных условиях; изучение морфологии выросших колоний; микроскопия препаратов; подсчет выросших колоний, постановка биохимических тестов и реакций агглютинации для идентификации патогенных и условно-патогенных микроорганизмов; учет результатов по качественным и количественным показателям; подсчет количества каждого вида микроорганизмов в 1 г образца испражнений; уборка и дезинфекция рабочего места; обеззараживание (обезвреживание) отработанного биоматериала и расходных материалов</t>
  </si>
  <si>
    <t>6.5.1.15.</t>
  </si>
  <si>
    <t>6.5.1.16.</t>
  </si>
  <si>
    <t>приготовление, окраска и микроскопирование препаратов, биологического материала:</t>
  </si>
  <si>
    <t>6.5.1.17.</t>
  </si>
  <si>
    <t>6.5.1.17.1.</t>
  </si>
  <si>
    <t>метиленовым синим</t>
  </si>
  <si>
    <t>равномерное распределение на предметном стекле взятого материала (культуры); высушивание и окраска мазков при температуре и по времени в соответсвии с инструкцией по применению набора реагентов; микроскопирование с иммерсионной системой (7Х х 90Х); уборка и дезинфекция рабочего места; обеззараживание (обезвреживание) отработанного биоматериала и расходных материалов</t>
  </si>
  <si>
    <t>по Граму</t>
  </si>
  <si>
    <t>6.5.1.17.2.</t>
  </si>
  <si>
    <t>6.5.1.17.5</t>
  </si>
  <si>
    <t>приготовление, окраска и микроскопирование препаратов толстой капли крови на менингококк</t>
  </si>
  <si>
    <t>нанесение на предметное стекло 2–3 капель крови; распределение крови для получения овала диаметром около 1 см или полосы длиной 2–3 см; подсушивание толстых капель путем расположения стекол на горизонтальной поверхности; окрашивание мазка водным раствором метиленового синего при температуре и по времени в соответсвии с инструкцией по применению набора реагентов; микроскопирование с иммерсионной системой (7Х х 90Х); уборка и дезинфекция рабочего места; обеззараживание (обезвреживание) отработанного биоматериала и расходных материалов</t>
  </si>
  <si>
    <t>6.5.1.18.</t>
  </si>
  <si>
    <t>определение чувствительности одного штамма микроорганизма к антибиотикам:</t>
  </si>
  <si>
    <t>6.5.1.18.1.</t>
  </si>
  <si>
    <t>диско-диффузионным методом к 6 препаратам</t>
  </si>
  <si>
    <t>приготовление микробной взвеси в соответствии со стандартом мутности по МакФарланду; посев на питательную среду микробной взвеси, наложение Е-тестов; инкубирование посевов в термостате при температуре и по времени в соответствии с применяемой методикой; уборка и дезинфекция рабочего места; обеззараживание (обезвреживание) отработанного биоматериала и расходных материалов</t>
  </si>
  <si>
    <t>6.5.1.18.3.</t>
  </si>
  <si>
    <t>методом серийных разведений</t>
  </si>
  <si>
    <t>приготовление основного раствора антибиотика в специальном растворителе; приготовление серийных разведений антибиотика в питательной среде; приготовление из бактериальной культуры суспензии стандартной плотности; посев на среды с разной концентрацией антибиотика и на среду без препарата (контроль культуры); инкубирование посевов в термостате при температуре и по времени в соответствии с применяемой методикой; уборка и дезинфекция рабочего места; обеззараживание (обезвреживание) отработанного биоматериала и расходных материалов</t>
  </si>
  <si>
    <t>6.5.2.5.</t>
  </si>
  <si>
    <t>6.5.2.5.1.</t>
  </si>
  <si>
    <t>имРА на стекле:</t>
  </si>
  <si>
    <t>до 10 исследований одновременно</t>
  </si>
  <si>
    <t>проведение исследования в соответствии с инструкцией к набору реагентов: нанесение биоматериала или культуры микроорганизма на стекло при помощи микропипетки либо дозатора с последующим добавлением диагностической сыворотки; размешивание смеси циркулярным покачиванием; учет результата; уборка и дезинфекция рабочего места; обеззараживание (обезвреживание) отработанного биоматериала и расходных материалов</t>
  </si>
  <si>
    <t>6.5.2.5.2.</t>
  </si>
  <si>
    <t>6.5.2.6.</t>
  </si>
  <si>
    <t>6.5.2.7.</t>
  </si>
  <si>
    <t>на каждые последующие</t>
  </si>
  <si>
    <t>РЛА</t>
  </si>
  <si>
    <t>проведение исследования в соответствии с инструкцией к набору реагентов: нанесение биоматериала или культуры микроорганизма на стекло при помощи микропипетки либо дозатора с последующим добавлением латексных частиц, сорбированных антигеном; размешивание смеси циркулярным покачиванием; учет результата; уборка и дезинфекция рабочего места; обеззараживание (обезвреживание) отработанного биоматериала и расходных материалов</t>
  </si>
  <si>
    <t xml:space="preserve">реакция непрямой гемагглютинации (далее – РНГА) с одним антигеном </t>
  </si>
  <si>
    <t>проведение исследования в соответствии с инструкцией к набору реагентов: расстановка и маркировка пробирок, подготовка планшета с U-образным дном для иммунологических реакций; разведение содержимого ампул диагностикума; внесение контрольных проб; приготовление в планшете последовательных разведений биологического материала; внесение в лунки с биологическим материалом содержимого ампул диагностикума; инкубирование; учет результата; уборка и дезинфекция рабочего места; обеззараживание (обезвреживание) отработанного биоматериала и расходных материалов</t>
  </si>
  <si>
    <t>6.5.2.8.</t>
  </si>
  <si>
    <t>6.5.2.10.</t>
  </si>
  <si>
    <t>6.5.2.11.</t>
  </si>
  <si>
    <t>реакция прямой гемагглютинации (далее – РПГА) с одним диагностикумом</t>
  </si>
  <si>
    <t>проведение исследования в соответствии с инструкцией к набору реагентов: расстановка и маркировка пробирок; подготовка планшета с U-образным дном для иммунологических реакций; приготовление разведений исследуемой сыворотки, внесение контрольных проб; внесение разведенной сыворотки в лунки планшета; добавление в паралелельные лунки суспензии тест-эритроцитов и контрольных эритроцитов; параллельная постановка положительного и отрицательного контроля; перемешивание содержимого лунок; инкубация при комнатной температуре, учет и оценка результатов агглютинации; уборка и дезинфекция рабочего места; обеззараживание (обезвреживание) отработанного биоматериала</t>
  </si>
  <si>
    <t>РИФ</t>
  </si>
  <si>
    <t>проведение исследования в соответствии с инструкцией к набору реагентов: приготовление мазка на стекле, фиксация ацетоном; нанесение специфических антител, инкубирование, отмывание несвязавшегося материала, подсушивание мазка; включение и настройка люминесцентного микроскопа с последующей визуализацией микроскопируемого препарата; выключение используемого оборудования, уборка и дезинфекция рабочего места; обеззараживание (обезвреживание) отработанного биоматериала и расходных материалов</t>
  </si>
  <si>
    <t>РНИФ</t>
  </si>
  <si>
    <t>проведение исследования в соответствии с инструкцией к набору реагентов: приготовление мазка на стекле, фиксация ацетоном; нанесение специфических антител, инкубирование, отмывание несвязавшегося материала; нанесение меченных флюорохромами антивидовых антител, инкубирование, отмывание несвязавшегося материала, подсушивание мазка; включение и настройка люминесцентного микроскопа с последующей визуализацией микроскопируемого препарата; выключение используемого оборудования, уборка и дезинфекция рабочего места; обеззараживание (обезвреживание) отработанного биоматериала и расходных материалов</t>
  </si>
  <si>
    <t>паразитологические исследования по диагностике и мониторингу инфекционных заболеваний:</t>
  </si>
  <si>
    <t>6.5.5.</t>
  </si>
  <si>
    <t>6.5.5.1.</t>
  </si>
  <si>
    <t>обнаружение простейших</t>
  </si>
  <si>
    <t>подготовка необходимых реактивов и расходных материалов; размещение на разных сторонах предметного стекла 1 капли изотонического теплого 36–37 °С раствора и 1 капли 1 % раствора Люголя; отбор из пробы фекалий патологических примесей; перенос в каплю физраствора, смешивание до получения равномерной негустой эмульсии, помещение в каплю с Люголем, смешивание; покрытие капли покровным стеклом; микроскопия препарата (объектив – х 8 или х 10, окуляр х 10, затем – объектив х 40)</t>
  </si>
  <si>
    <t>6.5.5.2.</t>
  </si>
  <si>
    <t>6.5.5.2.1.</t>
  </si>
  <si>
    <t>обнаружение яиц гельминтов:</t>
  </si>
  <si>
    <t>методом Като (1 препарат)</t>
  </si>
  <si>
    <t>подготовка целлофановых полосок, выдержка в реактиве Като для готовности к исследованию; распределение небольшого количества кала на предметном стекле, покрытие целлофановой пленкой с реактивом Като; инкубирование при температуре и по времени в сооттветствии с применяемой методикой, микроскопия препатата (объектив х 8 или х 10, окуляр х 7 или х 10 (для уточнения морфологического строения яиц гельминтов объектив х 40)</t>
  </si>
  <si>
    <t>6.5.5.2.2.</t>
  </si>
  <si>
    <t>формалин-эфирным методом</t>
  </si>
  <si>
    <t>подготовка необходимых реактивов и расходных материалов; смешивание в пробирке 10 % раствора формалина и 1 г фекалий до получения однородной смеси; фильтрация; добавление эфира; встряхивание; центрифугирование, подготовка препарата из осадка, микроскопия препарата (объектив х 8 или х 10, окуляр х 7 или х 10 (для уточнения морфологического строения яиц гельминтов объектив х 40)</t>
  </si>
  <si>
    <t>уксусно-эфирным методом</t>
  </si>
  <si>
    <t>6.5.5.2.3.</t>
  </si>
  <si>
    <t>подготовка необходимых реактивов и расходных материалов; смешивание в пробирке 5 % раствора уксусной кислоты и 1 г фекалий до получения однородной смеси; отстаивание; фильтрация; добавление эфира; встряхивание; центрифугирование, подготовка препарата из осадка, микроскопия препарата (объектив х 8 или х 10, окуляр х 7 или х 10 (для уточнения морфологического строения яиц гельминтов объектив х 40)</t>
  </si>
  <si>
    <t>6.5.5.2.5.</t>
  </si>
  <si>
    <t>обнаружение анкилостом</t>
  </si>
  <si>
    <t>6.5.5.2.6.</t>
  </si>
  <si>
    <t>исследование кала на шистосомы</t>
  </si>
  <si>
    <t>6.5.5.2.7.</t>
  </si>
  <si>
    <t>исследование мочи на шистосомы</t>
  </si>
  <si>
    <t>подготовка необходимых реактивов и расходных материалов; ход исследования согласно применяемой методике – отстаивание всей разовой порции мочи, переливание 10–15 мл мочи в центрифужные пробирки, центрифугирование, подготовка препарата из осадка, микроскопия препарата (объектив х 8 или х 10, окуляр х 10)</t>
  </si>
  <si>
    <t>6.5.5.2.8.</t>
  </si>
  <si>
    <t>исследование кала на стронгилоидоз (метод Бермана)</t>
  </si>
  <si>
    <t>подготовка необходимых реактивов и расходных материалов; надевание на узкий конец стеклянной воронки трубки с зажимом, укрепление ее на металлическую сетку; заполнение воронки прогретой до 40–45 °C водой, чтобы нижняя часть сетки с фекалиями была погружена в воду; через 4 часа открытие зажима на трубке, спуск жидкости в центрифужную пробирку; центрифугирование, быстрый слив надосадочной жидкости, перенос осадка на предметное стекло, микроскопия препарата (объектив х 8 или х 10, окуляр х 7 или х 10 (для уточнения морфологического строения яиц гельминтов объектив х 40)</t>
  </si>
  <si>
    <t>6.5.5.2.9.</t>
  </si>
  <si>
    <t>исследование мокроты в нативном и окрашенном препарате (1 препарат)</t>
  </si>
  <si>
    <t>подготовка необходимых реактивов и расходных материалов; приготовление нативного мазка: перенос мокроты на предметное стекло; приготовление мазка путем равномерного растирания между двумя предметными стеклами или нанесения и равномерного растирания палочкой на большом предметном стекле; микроскопия препарата (объектив х8 или х10, окуляр х10 (для уточнения морфологического строения яиц гельминтов объектив х40) приготовление окрашенного препарата: воздействие на материал раствором щелочи, перемешивание, термостатирование, центрифугирование, приготовление препаратов из осадка, перенос осадка на предметное стекло, окраска по Циль-Нильсену, микроскопия под масляной иммерсией (объектив х90 или х100, окуляр х7 или х10); уборка и дезинфекция рабочего места; обеззараживание (обезвреживание) отработанных проб и расходных материалов</t>
  </si>
  <si>
    <t>6.5.5.3.</t>
  </si>
  <si>
    <t>исследование перианального соскоба на яйца остриц и онкосферы тениид:</t>
  </si>
  <si>
    <t>6.5.5.3.1.</t>
  </si>
  <si>
    <t>методом липкой ленты</t>
  </si>
  <si>
    <t>подготовка необходимых реактивов и расходных материалов; прикладывание липкой ленты к анальному отверстию пациента, отклеивание полоски от кожи перианальной области и перенос на предметное стекло липким слоем вниз, равномерное приклеивание к стеклу, для избежания образования воздушных пузырей, мешающих микроскопии; отрезание концов ленты, выходящих за края стекла; микроскопия препарата (объектив х 8 или х 10, окуляр х 7 или х 10)</t>
  </si>
  <si>
    <t>6.5.5.4.</t>
  </si>
  <si>
    <t>исследование кала на криптоспоридии:</t>
  </si>
  <si>
    <t>6.5.5.4.1.</t>
  </si>
  <si>
    <t>исследование кала на криптоспоридии методом микроскопии</t>
  </si>
  <si>
    <t>подготовка необходимых реактивов и расходных материалов: нанесение на предметное стекло небольшого количества фекалий; распределение фекалий тонким слоем; высушивание мазка на воздухе; фиксирование мазка над пламенем горелки; покрытие препарата фильтровальной бумагой и добавление раствора карболового фуксина; нагрев препарата над пламенем горелки до появления паров, охлаждение и повторный нагрев (3 раза); остужение, сброс фильтровальной бумаги; погружение препарата в солянокислый спирт для обесцвечивания; обесцвечивание до полного отхождения окраски; промывание водой; докрашивание препарата метиленовым синим в течение 20–30 сек.; промывание водой и высушивание на воздухе; микроскопия препарата (окуляр х 10, объектив х 90 или х 100) с масляной иммерсией</t>
  </si>
  <si>
    <t>6.5.5.5.</t>
  </si>
  <si>
    <t>исследование кала на лямблиоз:</t>
  </si>
  <si>
    <t>6.5.5.5.1.</t>
  </si>
  <si>
    <t>обнаружение цист лямблий в кале</t>
  </si>
  <si>
    <t>6.5.5.7.</t>
  </si>
  <si>
    <t>6.5.5.7.2.</t>
  </si>
  <si>
    <t>исследование крови на малярийные паразиты:</t>
  </si>
  <si>
    <t>в окрашенном мазке (1 препарат)</t>
  </si>
  <si>
    <t>подготовка необходимых реактивов и расходных материалов; приготовление тонкого мазка крови на предметном стекле; окраска препаратов по методу Романовского; высушивание готовых препаратов на воздухе; подготовка микроскопа к работе; микроскопическое исследование всех препаратов с использованием иммерсионной системы</t>
  </si>
  <si>
    <t>6.5.6.</t>
  </si>
  <si>
    <t>6.5.6.1.</t>
  </si>
  <si>
    <t>отдельные операции:</t>
  </si>
  <si>
    <t>пипетирование:</t>
  </si>
  <si>
    <t>6.5.6.1.1.</t>
  </si>
  <si>
    <t>6.5.6.1.2.</t>
  </si>
  <si>
    <t>6.5.6.2.</t>
  </si>
  <si>
    <t>стеклянными пипетками</t>
  </si>
  <si>
    <t>присоединение резиновой груши к пипетке, сжатие груши, дозирование жидкости, расслабление груши</t>
  </si>
  <si>
    <t>полуавтоматическими дозаторами</t>
  </si>
  <si>
    <t>закрепление наконечника на дозаторе, задание нужного объема, нажим на кнопку до первой остановки, дозирование жидкости, отпуск кнопки, сброс наконечника, дезинфекция</t>
  </si>
  <si>
    <t>прием, регистрация и сортировка проб в централизованных лабораториях (при наличии выделенного участка сортировки проб и регистрации)</t>
  </si>
  <si>
    <t>прием биоматериала, сверка сопроводительных медицинских документов и маркировки пробирки, сортировка по видам исследований, аликвотирование проб во вторичные пробирки, расстановка в штативы, выбраковка дефектных образцов, запись информации о пациенте и результатов исследований в медицинских документах или регистрация этих данных посредством персональной электронной вычислительной машины</t>
  </si>
  <si>
    <t>6.2.</t>
  </si>
  <si>
    <t>6.2.1.</t>
  </si>
  <si>
    <t>паразитологические и энтомологические исследования продукции и факторов среды обитания:</t>
  </si>
  <si>
    <t>паразитологические методы исследования продукции и факторов среды обитания:</t>
  </si>
  <si>
    <t>6.2.1.1.</t>
  </si>
  <si>
    <t>исследование морской рыбы и рыбной продукции (25 экземпляров)</t>
  </si>
  <si>
    <t>подготовка рыбы к обследованию (взвешивание, разделка, потрошение рыбы, внешний осмотр); обследование мускулатуры методом параллельных разрезов: просмотр параллельных разрезов в падающем свете; просмотр мышечной ткани на просвет: просмотр с использованием устройства с подсветкой; компрессионным методом: исследование мышечной ткани в компрессории, просмотр с помощью лупы или бинокуляра; исследование печени, молок, икры: внешний осмотр, исследование тканей внутренних органов компрессионным методом; уборка и дезинфекция рабочего места; обеззараживание (обезвреживание) отработанных проб и расходных материалов</t>
  </si>
  <si>
    <t>6.2.1.2.</t>
  </si>
  <si>
    <t>определение жизнеспособности личинок гельминтов, опасных для человека</t>
  </si>
  <si>
    <t>метод электрического стимулирования: воздействие источника слабого постоянного тока на личинок паразитов, контроль наличие или отсутствие движений; расчет показателя пораженности; уборка и дезинфекция рабочего места; обеззараживание (обезвреживание) отработанных проб и расходных материалов</t>
  </si>
  <si>
    <t>6.2.1.3.</t>
  </si>
  <si>
    <t>исследование рыбы пресных водоемов на зараженность плероцеркоидами дифиллоботриид (25 экземпляров)</t>
  </si>
  <si>
    <t>подготовка рыбы к обследованию (взвешивание, измерение длины, вскрытие исследуемых экземпляров; выделение внутренних органов, наружный осмотр, выявление плероцеркоидов, послойное исследование тканей под контролем бинокуляра; исследование тканей внутренних органов компрессионным методом; исследование мышц: обешкуривание рыбы, осмотр, исследование мышц в компрессории; расчет показателя пораженности; уборка и дезинфекция рабочего места; обеззараживание (обезвреживание) отработанных проб и расходных материалов</t>
  </si>
  <si>
    <t>6.2.1.4</t>
  </si>
  <si>
    <t>исследование рыбы пресных водоемов на зараженность метацеркариями описторхиса (25 экземпляров)</t>
  </si>
  <si>
    <t>подготовка рыбы к обследованию (взвешивание, обесшкуривание, разрезы по средней линии спины, приготовление срезов мышц; исследование методом переваривания: измельчение мышечной ткани, обработка пробы в раствор желудочного сока, термостатирование, фильтрация, исследование осадка, подсчет метацеркариев; расчет показателя пораженности; уборка и дезинфекция рабочего места; обеззараживание (обезвреживание) отработанных проб и расходных материалов</t>
  </si>
  <si>
    <t>6.2.1.5.</t>
  </si>
  <si>
    <t>методы определения жизнеспособности метацеркариев</t>
  </si>
  <si>
    <t>метод физического раздражения: раздражение личинок, наблюдение признаков подвижности; расчет показателя пораженности; уборка и дезинфекция рабочего места; обеззараживание (обезвреживание) отработанных проб и расходных материалов</t>
  </si>
  <si>
    <t>6.2.1.6.</t>
  </si>
  <si>
    <t>исследование 1 пробы сточной воды (экспресс-метод, с использованием концентратора гидробиологического) на яйца гельминтов, цисты лямблий, ооцисты криптоспоридий</t>
  </si>
  <si>
    <t>предварительная обработка пробы: извлечение концентратора из контейнера, сбор содержимого концентратора; воздействие раствором десорбента, перемешивание, отстаивание, осаждение возбудителя, центрифугирование; приготовление серии препаратов: на яйца гельминтов, цисты лямблий, ооцисты криптоспоридий; окраска серии препаратов по Циль-Нильсену; микроскопия, идентификация возбудителя; уборка и дезинфекция рабочего места; обеззараживание (обезвреживание) отработанных проб и расходных материалов</t>
  </si>
  <si>
    <t>6.2.1.7.</t>
  </si>
  <si>
    <t>6.2.1.8</t>
  </si>
  <si>
    <t>исследование 1 пробы питьевой воды, воды открытых водоемов, плавательных бассейнов (экспресс-метод, с использованием концентратора гидробиологического) на яйца гельминтов, цисты лямблий, ооцисты криптоспоридий</t>
  </si>
  <si>
    <t>предварительная обработка пробы: извлечение концентратора из контейнера, сбор содержимого концентратора; воздействие раствором десорбента, перемешивание, отстаивание, осаждение возбудителя, центрифугирование; приготовление серии препаратов: на яйца гельминтов, цисты лямблий, ооцисты криптоспоридий; окраска серии препаратов по Циль-Нильсену; микроскопия, идентификация возбудителя; уборка и дезинфекция рабочего места; обеззараживание (обезвреживание) отработанных проб и расходных материаловпредварительная обработка пробы: извлечение концентратора из контейнера, сбор содержимого концентратора; воздействие раствором десорбента, перемешивание, отстаивание, осаждение возбудителя, центрифугирование; приготовление серии препаратов: на яйца гельминтов, цисты лямблий, ооцисты криптоспоридий; окраска серии препаратов по Циль-Нильсену; микроскопия, идентификация возбудителя; уборка и дезинфекция рабочего места; обеззараживание (обезвреживание) отработанных проб и расходных материалов</t>
  </si>
  <si>
    <t>исследование 1 пробы осадков сточных вод, иловых площадок, почвы (экспресс-метод с использованием концентратора гидробиологического) на яйца гельминтов, цисты лямблий, ооцисты криптоспоридий</t>
  </si>
  <si>
    <t>предварительная обработка пробы: обработка раствором соляной кислоты, встряхивание; осаждение, центрифугирование; погружение концентратора в смесь растворов; воздействие раствором десорбента, перемешивание, отстаивание пробы, осаждение возбудителя, центрифугирование; приготовление серии препаратов: на яйца гельминтов, цисты лямблий, ооцисты криптоспоридий; окраска серии препаратов по Циль-Нильсену; микроскопия, идентификация возбудителя; уборка и дезинфекция рабочего места; обеззараживание (обезвреживание) отработанных проб и расходных материалов</t>
  </si>
  <si>
    <t>6.2.1.9</t>
  </si>
  <si>
    <t>6.2.1.10</t>
  </si>
  <si>
    <t>6.2.1.11.</t>
  </si>
  <si>
    <t>6.2.1.12.</t>
  </si>
  <si>
    <t>6.2.2.</t>
  </si>
  <si>
    <t>6.2.2.1.</t>
  </si>
  <si>
    <t>6.2.2.2.</t>
  </si>
  <si>
    <t>исследование 1 пробы овощей, фруктов, зелени и продуктов их переработки (экспресс-метод с использованием концентратора гидробиологического и другие методы) на яйца гельминтов, цисты лямблий, ооцисты криптоспоридий</t>
  </si>
  <si>
    <t>предварительная обработка пробы: раствором питьевой соды, встряхивание, обработка раствором соляной кислоты, встряхивание, отстаивание, встряхивание; погружение концентратора в смесь растворов; воздействие раствором десорбента, перемешивание, отстаивание пробы, осаждение возбудителя, центрифугирование; приготовление серии: на яйца гельминтов, цисты лямблий, ооцисты криптоспоридий; окраска серии препаратов по Цилю-Нильсену; микроскопия, идентификация возбудителя; уборка и дезинфекция рабочего места; обеззараживание (обезвреживание) отработанных проб и расходных материалов</t>
  </si>
  <si>
    <t>исследование столовой травы, зелени на личинки гельминтов (метод Бермана)</t>
  </si>
  <si>
    <t>подготовка аппарата Бермана; замачивание пробы в аппарате Бермана, центрифугирование, приготовление препаратов; микроскопия, идентификация возбудителя; уборка и дезинфекция рабочего места; обеззараживание (обезвреживание) отработанных проб и расходных материалов</t>
  </si>
  <si>
    <t>исследование 1 пробы почвы на яйца и личинки гельминтов методом ИМП и ТМ (усовершенствованный)</t>
  </si>
  <si>
    <t>обработка пробы раствором щелочи, перемешивание, центрифугирование, промывание осадка; обработка осадка раствором азотнокислого натрия, перемешивание, центрифугирование, отстаивание, снятие поверхностной пленки; замачивание пробы в аппарате Бермана, центрифугирование, приготовление препарата; микроскопия, идентификация возбудителя; уборка и дезинфекция рабочего места; обеззараживание (обезвреживание) отработанных проб и расходных материалов</t>
  </si>
  <si>
    <t>исследование смывов с предметов обихода на яйца и личинки гельминтов, цисты патогенных простейших</t>
  </si>
  <si>
    <t>предварительная обработка пробы: раствором питьевой соды, перемешивание, центрифугирование, приготовление препарата; микроскопия, идентификация возбудителя; уборка и дезинфекция рабочего места; обеззараживание (обезвреживание) отработанных проб и расходных материалов</t>
  </si>
  <si>
    <t>энтомологические исследования:</t>
  </si>
  <si>
    <t>исследование иксодовых клещей на Лайм-боррелиоз методом светопольной микроскопии</t>
  </si>
  <si>
    <t>приготовление препаратов из переносчика, фиксация, окраска по Романовскому-Гимзе; микроскопия, идентификация возбудителя; уборка и дезинфекция рабочего места; обеззараживание (обезвреживание) отработанных проб и расходных материалов</t>
  </si>
  <si>
    <t>исследование иксодовых клещей на Лайм-боррелиоз методом реакции непрямой иммунофлюоресценции (далее – РНИФ)</t>
  </si>
  <si>
    <t>подготовка стекол, обработка исследуемого материала; внесение в лунки стекла раствора антигена; внесение в лунки раствора иммунной сыворотки; внесение в лунки стекла раствора конъюгата; отмывка, высушивание; просмотр в люминисцентном микроскопе, идентификация возбудителя; уборка и дезинфекция рабочего места; обеззараживание (обезвреживание) отработанных проб и расходных материалов</t>
  </si>
  <si>
    <t>Врач-бактерилог</t>
  </si>
  <si>
    <t>6.1.2.4.</t>
  </si>
  <si>
    <t>6.1.3.3.3.</t>
  </si>
  <si>
    <t>6.1.3.3.4.</t>
  </si>
  <si>
    <t>6.2.1.4.</t>
  </si>
  <si>
    <t>6.2.1.8.</t>
  </si>
  <si>
    <t>6.2.1.9.</t>
  </si>
  <si>
    <t>6.2.1.10.</t>
  </si>
  <si>
    <t>6.3.1.9</t>
  </si>
  <si>
    <t>6.3.1.19.1</t>
  </si>
  <si>
    <t>определение ОКБ, ТКБ в воде методом мембранной фильтрации:</t>
  </si>
  <si>
    <t>6.3.1.23.1</t>
  </si>
  <si>
    <t>6.3.1.27.3</t>
  </si>
  <si>
    <t>6.3.1.29.2.</t>
  </si>
  <si>
    <t>6.3.1.30.</t>
  </si>
  <si>
    <t>6.3.1.30.1</t>
  </si>
  <si>
    <t>6.3.1.40</t>
  </si>
  <si>
    <t>6.3.1.40.2</t>
  </si>
  <si>
    <t>6.3.1.42</t>
  </si>
  <si>
    <t>6.3.1.42.1</t>
  </si>
  <si>
    <t>6.3.1.42.2</t>
  </si>
  <si>
    <t>6.3.1.43</t>
  </si>
  <si>
    <t>6.3.1.43.1</t>
  </si>
  <si>
    <t>6.3.1.43.2</t>
  </si>
  <si>
    <t>6.3.1.44.</t>
  </si>
  <si>
    <t>определение ОМЧ в воздухе</t>
  </si>
  <si>
    <t>6.3.1.66.1.</t>
  </si>
  <si>
    <t>6.3.1.77.1</t>
  </si>
  <si>
    <t>при отсутствии диагностически значимых микроорганизмов</t>
  </si>
  <si>
    <t>6.5.1.4.</t>
  </si>
  <si>
    <t>6.5.1.7.1.</t>
  </si>
  <si>
    <t>6.5.1.9</t>
  </si>
  <si>
    <t>6.5.1.9.3.</t>
  </si>
  <si>
    <t>6.5.1.9.3.1.</t>
  </si>
  <si>
    <t>6.5.1.10.</t>
  </si>
  <si>
    <t>6.5.1.10.1</t>
  </si>
  <si>
    <t>6.5.1.10.3.1.</t>
  </si>
  <si>
    <t>6.5.1.11.</t>
  </si>
  <si>
    <t>6.5.1.11.3.</t>
  </si>
  <si>
    <t>6.5.1.12.1.</t>
  </si>
  <si>
    <t>6.5.1.12.3.</t>
  </si>
  <si>
    <t>6.5.1.17.5.</t>
  </si>
  <si>
    <t>6.5.1.18.1</t>
  </si>
  <si>
    <t>6.5.2.6</t>
  </si>
  <si>
    <t>6.5.5.1</t>
  </si>
  <si>
    <t>6.5.5.2.1</t>
  </si>
  <si>
    <t>6.5.5.2.5</t>
  </si>
  <si>
    <t>6.5.5.2.6</t>
  </si>
  <si>
    <t>6.5.5.2.9</t>
  </si>
  <si>
    <t>6.5.6.1.2</t>
  </si>
  <si>
    <t>6.3.1.28.1</t>
  </si>
  <si>
    <t>6.3.1.29.1</t>
  </si>
  <si>
    <t>6.3.1.40.1.</t>
  </si>
  <si>
    <t>6.3.1.45.1</t>
  </si>
  <si>
    <t>6.3.1.69</t>
  </si>
  <si>
    <t>6.5.1.6.3.1.</t>
  </si>
  <si>
    <t>6.5.1.17.1</t>
  </si>
  <si>
    <t>6.5.5.3</t>
  </si>
  <si>
    <t>отдельные операции</t>
  </si>
  <si>
    <t>прием, регистрация и сортировка проб в централизованных лабораториях (при наличии выделенного участка сортировки проб и регистрация)</t>
  </si>
  <si>
    <t>6.5..1.2.1.</t>
  </si>
  <si>
    <t>6.5.1.12</t>
  </si>
  <si>
    <t>6.1.1.2</t>
  </si>
  <si>
    <t>6.1.1.4</t>
  </si>
  <si>
    <t>6.1.3.1</t>
  </si>
  <si>
    <t>6.1.3.3</t>
  </si>
  <si>
    <t>определение антимикробной эффективности в качественном эксперименте с использованием тест-носителей (St.aureus</t>
  </si>
  <si>
    <t>6.2.1.3</t>
  </si>
  <si>
    <t>6.2.1.11</t>
  </si>
  <si>
    <t>6.2.2.1</t>
  </si>
  <si>
    <t>6.3.1.4</t>
  </si>
  <si>
    <t>6.3.1.17</t>
  </si>
  <si>
    <t>6.3.1.20</t>
  </si>
  <si>
    <t>6.3.1.21</t>
  </si>
  <si>
    <t>6.3.1.22.1</t>
  </si>
  <si>
    <t>6.3.1.24</t>
  </si>
  <si>
    <t>6.3.1.26</t>
  </si>
  <si>
    <t>6.3.1.28</t>
  </si>
  <si>
    <t>6.3.1.32</t>
  </si>
  <si>
    <t>6.3.1.32.1</t>
  </si>
  <si>
    <t>6.3.1.44.1</t>
  </si>
  <si>
    <t>6.3.1.45.2</t>
  </si>
  <si>
    <t>6.3.1.47</t>
  </si>
  <si>
    <t>6.3.1.50.1</t>
  </si>
  <si>
    <t>6.3.1.51</t>
  </si>
  <si>
    <t>6.3.1.51.1</t>
  </si>
  <si>
    <t>6.3.1.51.2</t>
  </si>
  <si>
    <t>6.3.1.52</t>
  </si>
  <si>
    <t>6.3.1.53</t>
  </si>
  <si>
    <t>6.3.1.65.1</t>
  </si>
  <si>
    <t>6.3.1.65.2</t>
  </si>
  <si>
    <t>6.3.1.67</t>
  </si>
  <si>
    <t>6.3.1.67.1</t>
  </si>
  <si>
    <t>6.3.1.67.2</t>
  </si>
  <si>
    <t>6.3.1.70</t>
  </si>
  <si>
    <t>6.3.1.73</t>
  </si>
  <si>
    <t>6.3.1.77</t>
  </si>
  <si>
    <t>6.5.1.1.1</t>
  </si>
  <si>
    <t>6.5.1.3</t>
  </si>
  <si>
    <t>6.5.1.3.1</t>
  </si>
  <si>
    <t>6.5.1.6.3</t>
  </si>
  <si>
    <t>6.5.1.10.3</t>
  </si>
  <si>
    <t>6.5.1.12.3.1</t>
  </si>
  <si>
    <t>6.5.1.15</t>
  </si>
  <si>
    <t>исследование микробиоценоза кишечника (дисбактериоз)</t>
  </si>
  <si>
    <t>6.5.1.17</t>
  </si>
  <si>
    <t>6.5.1.17.2</t>
  </si>
  <si>
    <t>6.5.1.18.3</t>
  </si>
  <si>
    <t>6.5.2.5.1</t>
  </si>
  <si>
    <t>6.5.5.2</t>
  </si>
  <si>
    <t>6.5.5.3.1</t>
  </si>
  <si>
    <t>6.5.5.4</t>
  </si>
  <si>
    <t>6.5.5.7.2</t>
  </si>
  <si>
    <t>Врач-бактериолог  2 кат.</t>
  </si>
  <si>
    <t>премия не более 20%</t>
  </si>
  <si>
    <t>6.5.1.5.2</t>
  </si>
  <si>
    <t>6.5.1.5.2.1.</t>
  </si>
  <si>
    <t>изучение морфологии выросших колоний; микроскопия препаратов; пересев микроорганизмов на питательные среды для выделения чистой культуры; инкубирование посевов в термостате при температуре и по времени в соответствии с применяемой методикой; просмотр посевов; учет результатов; уборка и дезинфекция рабочего места; обеззараживание (обезвреживание) отработанного биоматериала и расходных материалов</t>
  </si>
  <si>
    <t>6.5.1.5.2.1</t>
  </si>
  <si>
    <t>Приложение №2</t>
  </si>
  <si>
    <t>Приложение № 4</t>
  </si>
  <si>
    <t>Приложение №7</t>
  </si>
  <si>
    <t>Должность специалиста, оказывающего платную  услугу</t>
  </si>
  <si>
    <t>страховой взнос по обязательному страхованию от несчастных случаев на производстве и  профессиональных заболеваний (0,09%)</t>
  </si>
  <si>
    <t>Нормы времени на платные санитарно-эпидемиологические услуги, оказываемые в установленном порядке организациям, физическим лицам, в том числе индивидуальным предпринимателям»</t>
  </si>
  <si>
    <t>Расчет дополнительного фонда оплаты труда на платные санитарно-эпидемиологические услуги за 2022год</t>
  </si>
  <si>
    <t>Расчет процента накладных расходов на платные санитарно-эпидемиологические услуги за 2022 год</t>
  </si>
  <si>
    <t>Расчет заработной платы специалистов на платные санитарно-эпидемиологические услуги</t>
  </si>
  <si>
    <t xml:space="preserve">Плановая калькуляция на платные санитарно-эпидемиологические услуги </t>
  </si>
  <si>
    <t>Расчет заработной платы специалистов за одну минуту на платные санитарно-эпидемиологические услуги</t>
  </si>
  <si>
    <t>Расчет тарифов на платные санитарно-эпидемиологические услуги</t>
  </si>
  <si>
    <t>Наименование платной санитарно-эпидемиологической услуги</t>
  </si>
  <si>
    <t>Стоимость услуги,(руб)</t>
  </si>
  <si>
    <t>Специалисты, оказывающие платную санитарно-эпидемиологическую услугу</t>
  </si>
  <si>
    <t xml:space="preserve">единичное </t>
  </si>
  <si>
    <t>Скидка на единичное исследование</t>
  </si>
  <si>
    <t>Скидка на каждое последующие исследование</t>
  </si>
  <si>
    <t>Прейскурант №1 по санитарно-гигиеническим,</t>
  </si>
  <si>
    <t xml:space="preserve"> микробиологическим и токсикологическим исследованиям</t>
  </si>
  <si>
    <t>Тариф, руб. на 31.12.2024г.</t>
  </si>
  <si>
    <t>Тариф, руб. с 31.12.2025г.</t>
  </si>
  <si>
    <t>Тариф, руб. с 01.01.2026г.</t>
  </si>
  <si>
    <t>УТВЕРЖДЕНО   
Приказом Кобриского зонального ЦГиЭ  №191 от 10.12.2025г.</t>
  </si>
  <si>
    <t>Примечание: В тарифах  не  учтена  стоимость  лекарственных  средств изделий  медицинского  назначения и других материалов, которые оплачиваются заказчиком дополнительно.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</si>
</sst>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0.0%"/>
    <numFmt numFmtId="167" formatCode="#,##0.000"/>
  </numFmts>
  <fonts count="31"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raditional Arabic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sz val="14"/>
      <name val="Times New Roman"/>
      <family val="1"/>
    </font>
    <font>
      <sz val="10"/>
      <name val="Times New Roman"/>
      <family val="1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 applyFill="1"/>
    <xf numFmtId="164" fontId="2" fillId="0" borderId="0" xfId="0" applyNumberFormat="1" applyFont="1"/>
    <xf numFmtId="164" fontId="2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90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4" xfId="0" applyFont="1" applyBorder="1" applyAlignment="1">
      <alignment vertical="center" wrapText="1"/>
    </xf>
    <xf numFmtId="0" fontId="6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16" fillId="0" borderId="0" xfId="0" applyFont="1" applyAlignment="1">
      <alignment vertical="center"/>
    </xf>
    <xf numFmtId="165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vertical="top" wrapText="1"/>
    </xf>
    <xf numFmtId="49" fontId="9" fillId="3" borderId="3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center" wrapText="1"/>
    </xf>
    <xf numFmtId="167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4" fontId="1" fillId="0" borderId="1" xfId="0" applyNumberFormat="1" applyFont="1" applyBorder="1"/>
    <xf numFmtId="4" fontId="2" fillId="0" borderId="1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2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4" fillId="0" borderId="1" xfId="0" applyNumberFormat="1" applyFont="1" applyFill="1" applyBorder="1" applyAlignment="1">
      <alignment horizontal="center"/>
    </xf>
    <xf numFmtId="4" fontId="0" fillId="0" borderId="0" xfId="0" applyNumberFormat="1" applyFill="1"/>
    <xf numFmtId="4" fontId="5" fillId="0" borderId="0" xfId="0" applyNumberFormat="1" applyFont="1" applyFill="1"/>
    <xf numFmtId="4" fontId="0" fillId="0" borderId="0" xfId="0" applyNumberFormat="1" applyFill="1" applyAlignment="1">
      <alignment vertical="center"/>
    </xf>
    <xf numFmtId="4" fontId="0" fillId="0" borderId="0" xfId="0" applyNumberFormat="1" applyAlignment="1">
      <alignment vertical="center"/>
    </xf>
    <xf numFmtId="4" fontId="9" fillId="0" borderId="0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4" fontId="9" fillId="3" borderId="0" xfId="0" applyNumberFormat="1" applyFont="1" applyFill="1" applyBorder="1" applyAlignment="1">
      <alignment vertical="center" wrapText="1"/>
    </xf>
    <xf numFmtId="4" fontId="5" fillId="3" borderId="0" xfId="0" applyNumberFormat="1" applyFont="1" applyFill="1" applyBorder="1" applyAlignment="1">
      <alignment vertical="center" wrapText="1"/>
    </xf>
    <xf numFmtId="4" fontId="0" fillId="3" borderId="0" xfId="0" applyNumberForma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right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14" fontId="2" fillId="0" borderId="1" xfId="0" applyNumberFormat="1" applyFont="1" applyFill="1" applyBorder="1" applyAlignment="1">
      <alignment horizontal="center" vertical="center"/>
    </xf>
    <xf numFmtId="16" fontId="2" fillId="0" borderId="3" xfId="0" applyNumberFormat="1" applyFont="1" applyFill="1" applyBorder="1" applyAlignment="1">
      <alignment horizontal="center" vertical="center"/>
    </xf>
    <xf numFmtId="14" fontId="2" fillId="0" borderId="10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5" fillId="0" borderId="1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vertical="center"/>
    </xf>
    <xf numFmtId="165" fontId="15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textRotation="90" wrapText="1"/>
    </xf>
    <xf numFmtId="166" fontId="13" fillId="0" borderId="1" xfId="0" applyNumberFormat="1" applyFont="1" applyFill="1" applyBorder="1" applyAlignment="1">
      <alignment horizontal="center" vertical="center" textRotation="90" wrapText="1"/>
    </xf>
    <xf numFmtId="4" fontId="4" fillId="0" borderId="8" xfId="0" applyNumberFormat="1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/>
    </xf>
    <xf numFmtId="4" fontId="15" fillId="0" borderId="11" xfId="0" applyNumberFormat="1" applyFont="1" applyFill="1" applyBorder="1" applyAlignment="1">
      <alignment horizontal="left" vertical="center"/>
    </xf>
    <xf numFmtId="4" fontId="15" fillId="0" borderId="11" xfId="0" applyNumberFormat="1" applyFont="1" applyFill="1" applyBorder="1" applyAlignment="1">
      <alignment horizontal="left" vertical="center" wrapText="1"/>
    </xf>
    <xf numFmtId="4" fontId="15" fillId="0" borderId="2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center" vertical="center" textRotation="90" wrapText="1"/>
    </xf>
    <xf numFmtId="4" fontId="15" fillId="0" borderId="4" xfId="0" applyNumberFormat="1" applyFont="1" applyFill="1" applyBorder="1" applyAlignment="1">
      <alignment horizontal="left" vertical="center"/>
    </xf>
    <xf numFmtId="4" fontId="24" fillId="0" borderId="1" xfId="0" applyNumberFormat="1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textRotation="90" wrapText="1"/>
    </xf>
    <xf numFmtId="4" fontId="24" fillId="0" borderId="3" xfId="0" applyNumberFormat="1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horizontal="center" vertical="center" textRotation="90" wrapText="1"/>
    </xf>
    <xf numFmtId="4" fontId="24" fillId="0" borderId="5" xfId="0" applyNumberFormat="1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/>
    <xf numFmtId="0" fontId="15" fillId="0" borderId="0" xfId="0" applyFont="1" applyFill="1" applyAlignment="1">
      <alignment horizontal="center" vertical="center" wrapText="1"/>
    </xf>
    <xf numFmtId="4" fontId="15" fillId="0" borderId="0" xfId="0" applyNumberFormat="1" applyFont="1" applyFill="1"/>
    <xf numFmtId="4" fontId="15" fillId="0" borderId="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4" fontId="4" fillId="0" borderId="8" xfId="0" applyNumberFormat="1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4" fontId="4" fillId="0" borderId="9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4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4" fontId="10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2" fontId="15" fillId="0" borderId="1" xfId="0" applyNumberFormat="1" applyFon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0" xfId="0" applyBorder="1" applyAlignment="1">
      <alignment textRotation="90" wrapText="1"/>
    </xf>
    <xf numFmtId="0" fontId="0" fillId="0" borderId="5" xfId="0" applyBorder="1" applyAlignment="1">
      <alignment textRotation="90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3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0" fillId="0" borderId="10" xfId="0" applyFill="1" applyBorder="1" applyAlignment="1">
      <alignment horizontal="center" wrapText="1" shrinkToFit="1"/>
    </xf>
    <xf numFmtId="0" fontId="0" fillId="0" borderId="5" xfId="0" applyFill="1" applyBorder="1" applyAlignment="1">
      <alignment horizontal="center" wrapText="1" shrinkToFit="1"/>
    </xf>
    <xf numFmtId="0" fontId="0" fillId="0" borderId="10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21" fillId="0" borderId="8" xfId="0" applyFont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1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10" xfId="0" applyFont="1" applyBorder="1" applyAlignment="1">
      <alignment textRotation="90" wrapText="1"/>
    </xf>
    <xf numFmtId="0" fontId="2" fillId="0" borderId="5" xfId="0" applyFont="1" applyBorder="1" applyAlignment="1">
      <alignment textRotation="90" wrapText="1"/>
    </xf>
    <xf numFmtId="0" fontId="2" fillId="0" borderId="8" xfId="0" applyFont="1" applyBorder="1" applyAlignment="1">
      <alignment horizontal="left" wrapText="1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 textRotation="90"/>
    </xf>
    <xf numFmtId="0" fontId="2" fillId="0" borderId="5" xfId="0" applyFont="1" applyBorder="1" applyAlignment="1">
      <alignment horizontal="left" vertical="center" textRotation="90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18" fillId="0" borderId="8" xfId="0" applyFont="1" applyBorder="1" applyAlignment="1"/>
    <xf numFmtId="0" fontId="0" fillId="0" borderId="11" xfId="0" applyBorder="1" applyAlignment="1"/>
    <xf numFmtId="0" fontId="0" fillId="0" borderId="4" xfId="0" applyBorder="1" applyAlignment="1"/>
    <xf numFmtId="0" fontId="2" fillId="0" borderId="8" xfId="0" applyFont="1" applyBorder="1" applyAlignment="1">
      <alignment horizontal="center" vertical="center" textRotation="90"/>
    </xf>
    <xf numFmtId="0" fontId="0" fillId="0" borderId="1" xfId="0" applyBorder="1"/>
    <xf numFmtId="0" fontId="2" fillId="0" borderId="7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15" fillId="0" borderId="1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3" xfId="0" applyFont="1" applyBorder="1" applyAlignment="1">
      <alignment vertical="center" wrapText="1" shrinkToFit="1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vertical="center" wrapText="1" shrinkToFit="1"/>
    </xf>
    <xf numFmtId="0" fontId="2" fillId="0" borderId="5" xfId="0" applyFont="1" applyBorder="1" applyAlignment="1">
      <alignment vertical="center" wrapText="1" shrinkToFit="1"/>
    </xf>
    <xf numFmtId="0" fontId="0" fillId="0" borderId="10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2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10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textRotation="90" wrapText="1"/>
    </xf>
    <xf numFmtId="0" fontId="19" fillId="0" borderId="1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textRotation="90"/>
    </xf>
    <xf numFmtId="0" fontId="19" fillId="0" borderId="8" xfId="0" applyFont="1" applyBorder="1" applyAlignment="1">
      <alignment horizontal="center" vertical="center" textRotation="90"/>
    </xf>
    <xf numFmtId="0" fontId="19" fillId="0" borderId="7" xfId="0" applyFont="1" applyBorder="1" applyAlignment="1">
      <alignment horizontal="center" vertical="center" textRotation="90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2" fillId="0" borderId="0" xfId="0" applyFont="1" applyFill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5" fillId="0" borderId="8" xfId="0" applyFont="1" applyBorder="1" applyAlignment="1">
      <alignment vertical="center" wrapText="1"/>
    </xf>
    <xf numFmtId="0" fontId="0" fillId="0" borderId="10" xfId="0" applyBorder="1" applyAlignment="1"/>
    <xf numFmtId="0" fontId="0" fillId="0" borderId="5" xfId="0" applyBorder="1" applyAlignment="1"/>
    <xf numFmtId="0" fontId="15" fillId="0" borderId="8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2" fillId="0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5" fillId="0" borderId="1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2" borderId="2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/>
    </xf>
    <xf numFmtId="4" fontId="1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left" vertical="center" wrapText="1"/>
    </xf>
    <xf numFmtId="4" fontId="15" fillId="0" borderId="11" xfId="0" applyNumberFormat="1" applyFont="1" applyFill="1" applyBorder="1" applyAlignment="1">
      <alignment horizontal="left" vertical="center"/>
    </xf>
    <xf numFmtId="4" fontId="2" fillId="0" borderId="11" xfId="0" applyNumberFormat="1" applyFont="1" applyFill="1" applyBorder="1" applyAlignment="1">
      <alignment horizontal="left" vertical="center" wrapText="1"/>
    </xf>
    <xf numFmtId="4" fontId="15" fillId="0" borderId="1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4" fontId="15" fillId="0" borderId="11" xfId="0" applyNumberFormat="1" applyFont="1" applyFill="1" applyBorder="1" applyAlignment="1">
      <alignment vertical="center"/>
    </xf>
    <xf numFmtId="4" fontId="4" fillId="0" borderId="8" xfId="0" applyNumberFormat="1" applyFont="1" applyFill="1" applyBorder="1" applyAlignment="1">
      <alignment horizontal="left" vertical="center" wrapText="1"/>
    </xf>
    <xf numFmtId="4" fontId="15" fillId="0" borderId="11" xfId="0" applyNumberFormat="1" applyFont="1" applyFill="1" applyBorder="1" applyAlignment="1">
      <alignment horizontal="left"/>
    </xf>
    <xf numFmtId="4" fontId="15" fillId="0" borderId="11" xfId="0" applyNumberFormat="1" applyFont="1" applyFill="1" applyBorder="1" applyAlignment="1"/>
    <xf numFmtId="4" fontId="2" fillId="0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/>
    </xf>
    <xf numFmtId="4" fontId="15" fillId="0" borderId="8" xfId="0" applyNumberFormat="1" applyFont="1" applyFill="1" applyBorder="1" applyAlignment="1">
      <alignment vertical="center"/>
    </xf>
    <xf numFmtId="0" fontId="0" fillId="0" borderId="11" xfId="0" applyFill="1" applyBorder="1" applyAlignment="1">
      <alignment horizontal="left" vertical="center"/>
    </xf>
    <xf numFmtId="0" fontId="29" fillId="0" borderId="5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0" fillId="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9" fillId="3" borderId="14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H8969"/>
  <sheetViews>
    <sheetView workbookViewId="0">
      <selection activeCell="B8" sqref="B8:B9"/>
    </sheetView>
  </sheetViews>
  <sheetFormatPr defaultColWidth="9.140625" defaultRowHeight="15.75"/>
  <cols>
    <col min="1" max="1" width="10.140625" style="53" customWidth="1"/>
    <col min="2" max="2" width="18.28515625" style="52" customWidth="1"/>
    <col min="3" max="3" width="11.42578125" style="64" customWidth="1"/>
    <col min="4" max="4" width="42.28515625" style="65" customWidth="1"/>
    <col min="5" max="5" width="16.140625" style="60" customWidth="1"/>
    <col min="6" max="6" width="7.5703125" style="61" customWidth="1"/>
    <col min="7" max="7" width="8.28515625" style="59" customWidth="1"/>
    <col min="8" max="16384" width="9.140625" style="2"/>
  </cols>
  <sheetData>
    <row r="1" spans="1:7">
      <c r="C1" s="62"/>
      <c r="D1" s="63"/>
      <c r="E1" s="405" t="s">
        <v>59</v>
      </c>
      <c r="F1" s="405"/>
      <c r="G1" s="405"/>
    </row>
    <row r="2" spans="1:7" s="12" customFormat="1" ht="15.75" customHeight="1">
      <c r="A2" s="51"/>
      <c r="B2" s="49"/>
      <c r="C2" s="52"/>
      <c r="D2" s="52"/>
      <c r="E2" s="49"/>
      <c r="F2" s="53"/>
      <c r="G2" s="54"/>
    </row>
    <row r="3" spans="1:7" s="12" customFormat="1" ht="18.75" customHeight="1">
      <c r="A3" s="51"/>
      <c r="B3" s="49"/>
      <c r="C3" s="55"/>
      <c r="D3" s="409"/>
      <c r="E3" s="409"/>
      <c r="F3" s="56"/>
      <c r="G3" s="54"/>
    </row>
    <row r="4" spans="1:7" s="12" customFormat="1" ht="15.75" customHeight="1">
      <c r="A4" s="51"/>
      <c r="B4" s="49"/>
      <c r="C4" s="49"/>
      <c r="D4" s="52"/>
      <c r="E4" s="52"/>
      <c r="F4" s="53"/>
      <c r="G4" s="54"/>
    </row>
    <row r="5" spans="1:7" s="12" customFormat="1" ht="33" customHeight="1">
      <c r="A5" s="412" t="s">
        <v>763</v>
      </c>
      <c r="B5" s="412"/>
      <c r="C5" s="412"/>
      <c r="D5" s="412"/>
      <c r="E5" s="412"/>
      <c r="F5" s="412"/>
      <c r="G5" s="412"/>
    </row>
    <row r="6" spans="1:7" s="12" customFormat="1" ht="22.5" customHeight="1">
      <c r="A6" s="413"/>
      <c r="B6" s="413"/>
      <c r="C6" s="413"/>
      <c r="D6" s="413"/>
      <c r="E6" s="413"/>
      <c r="F6" s="413"/>
      <c r="G6" s="413"/>
    </row>
    <row r="7" spans="1:7" s="12" customFormat="1" ht="86.25" customHeight="1">
      <c r="A7" s="414"/>
      <c r="B7" s="414"/>
      <c r="C7" s="414"/>
      <c r="D7" s="414"/>
      <c r="E7" s="414"/>
      <c r="F7" s="414"/>
      <c r="G7" s="414"/>
    </row>
    <row r="8" spans="1:7" s="12" customFormat="1" ht="32.25" customHeight="1">
      <c r="A8" s="347" t="s">
        <v>1</v>
      </c>
      <c r="B8" s="347" t="s">
        <v>770</v>
      </c>
      <c r="C8" s="347" t="s">
        <v>13</v>
      </c>
      <c r="D8" s="347" t="s">
        <v>57</v>
      </c>
      <c r="E8" s="347" t="s">
        <v>772</v>
      </c>
      <c r="F8" s="347" t="s">
        <v>53</v>
      </c>
      <c r="G8" s="347"/>
    </row>
    <row r="9" spans="1:7" ht="95.25" customHeight="1">
      <c r="A9" s="347"/>
      <c r="B9" s="347"/>
      <c r="C9" s="347"/>
      <c r="D9" s="347"/>
      <c r="E9" s="347"/>
      <c r="F9" s="219" t="s">
        <v>773</v>
      </c>
      <c r="G9" s="219" t="s">
        <v>62</v>
      </c>
    </row>
    <row r="10" spans="1:7" s="3" customFormat="1">
      <c r="A10" s="95">
        <v>1</v>
      </c>
      <c r="B10" s="96">
        <v>2</v>
      </c>
      <c r="C10" s="58">
        <v>3</v>
      </c>
      <c r="D10" s="57">
        <v>4</v>
      </c>
      <c r="E10" s="57">
        <v>5</v>
      </c>
      <c r="F10" s="57">
        <v>6</v>
      </c>
      <c r="G10" s="58">
        <v>7</v>
      </c>
    </row>
    <row r="11" spans="1:7" ht="23.25" customHeight="1">
      <c r="A11" s="113" t="s">
        <v>86</v>
      </c>
      <c r="B11" s="406" t="s">
        <v>89</v>
      </c>
      <c r="C11" s="407"/>
      <c r="D11" s="407"/>
      <c r="E11" s="407"/>
      <c r="F11" s="407"/>
      <c r="G11" s="408"/>
    </row>
    <row r="12" spans="1:7" ht="23.25" customHeight="1">
      <c r="A12" s="114" t="s">
        <v>87</v>
      </c>
      <c r="B12" s="406" t="s">
        <v>90</v>
      </c>
      <c r="C12" s="410"/>
      <c r="D12" s="410"/>
      <c r="E12" s="410"/>
      <c r="F12" s="410"/>
      <c r="G12" s="411"/>
    </row>
    <row r="13" spans="1:7" ht="23.25" customHeight="1">
      <c r="A13" s="114" t="s">
        <v>88</v>
      </c>
      <c r="B13" s="406" t="s">
        <v>91</v>
      </c>
      <c r="C13" s="407"/>
      <c r="D13" s="407"/>
      <c r="E13" s="407"/>
      <c r="F13" s="407"/>
      <c r="G13" s="408"/>
    </row>
    <row r="14" spans="1:7" ht="82.5" customHeight="1">
      <c r="A14" s="254" t="s">
        <v>92</v>
      </c>
      <c r="B14" s="241" t="s">
        <v>94</v>
      </c>
      <c r="C14" s="351" t="s">
        <v>98</v>
      </c>
      <c r="D14" s="284" t="s">
        <v>95</v>
      </c>
      <c r="E14" s="271" t="s">
        <v>93</v>
      </c>
      <c r="F14" s="271">
        <v>2</v>
      </c>
      <c r="G14" s="254">
        <v>2</v>
      </c>
    </row>
    <row r="15" spans="1:7" ht="31.5" customHeight="1">
      <c r="A15" s="255"/>
      <c r="B15" s="242"/>
      <c r="C15" s="352"/>
      <c r="D15" s="289"/>
      <c r="E15" s="273"/>
      <c r="F15" s="273"/>
      <c r="G15" s="382"/>
    </row>
    <row r="16" spans="1:7" ht="66" customHeight="1">
      <c r="A16" s="324" t="s">
        <v>97</v>
      </c>
      <c r="B16" s="322" t="s">
        <v>99</v>
      </c>
      <c r="C16" s="364" t="s">
        <v>100</v>
      </c>
      <c r="D16" s="284" t="s">
        <v>101</v>
      </c>
      <c r="E16" s="105" t="s">
        <v>96</v>
      </c>
      <c r="F16" s="97">
        <v>4</v>
      </c>
      <c r="G16" s="98">
        <v>2</v>
      </c>
    </row>
    <row r="17" spans="1:7" ht="30" customHeight="1">
      <c r="A17" s="324"/>
      <c r="B17" s="322"/>
      <c r="C17" s="364"/>
      <c r="D17" s="289"/>
      <c r="E17" s="97" t="s">
        <v>48</v>
      </c>
      <c r="F17" s="97">
        <v>4</v>
      </c>
      <c r="G17" s="98">
        <v>2</v>
      </c>
    </row>
    <row r="18" spans="1:7" ht="49.5" customHeight="1">
      <c r="A18" s="324" t="s">
        <v>102</v>
      </c>
      <c r="B18" s="322" t="s">
        <v>103</v>
      </c>
      <c r="C18" s="357" t="s">
        <v>51</v>
      </c>
      <c r="D18" s="284" t="s">
        <v>104</v>
      </c>
      <c r="E18" s="271" t="s">
        <v>48</v>
      </c>
      <c r="F18" s="271">
        <v>1.5</v>
      </c>
      <c r="G18" s="254">
        <v>1.5</v>
      </c>
    </row>
    <row r="19" spans="1:7" ht="32.25" customHeight="1">
      <c r="A19" s="324"/>
      <c r="B19" s="322"/>
      <c r="C19" s="357"/>
      <c r="D19" s="288"/>
      <c r="E19" s="272"/>
      <c r="F19" s="272"/>
      <c r="G19" s="255"/>
    </row>
    <row r="20" spans="1:7" ht="19.5" customHeight="1">
      <c r="A20" s="324"/>
      <c r="B20" s="322"/>
      <c r="C20" s="357"/>
      <c r="D20" s="288"/>
      <c r="E20" s="272"/>
      <c r="F20" s="272"/>
      <c r="G20" s="381"/>
    </row>
    <row r="21" spans="1:7" ht="34.5" customHeight="1">
      <c r="A21" s="324"/>
      <c r="B21" s="322"/>
      <c r="C21" s="357"/>
      <c r="D21" s="288"/>
      <c r="E21" s="272"/>
      <c r="F21" s="272"/>
      <c r="G21" s="381"/>
    </row>
    <row r="22" spans="1:7" ht="8.25" customHeight="1">
      <c r="A22" s="324"/>
      <c r="B22" s="322"/>
      <c r="C22" s="357"/>
      <c r="D22" s="289"/>
      <c r="E22" s="273"/>
      <c r="F22" s="273"/>
      <c r="G22" s="382"/>
    </row>
    <row r="23" spans="1:7" ht="15" customHeight="1">
      <c r="A23" s="324" t="s">
        <v>105</v>
      </c>
      <c r="B23" s="241" t="s">
        <v>106</v>
      </c>
      <c r="C23" s="357" t="s">
        <v>51</v>
      </c>
      <c r="D23" s="284" t="s">
        <v>107</v>
      </c>
      <c r="E23" s="271" t="s">
        <v>48</v>
      </c>
      <c r="F23" s="271">
        <v>20</v>
      </c>
      <c r="G23" s="254">
        <v>5</v>
      </c>
    </row>
    <row r="24" spans="1:7" ht="30" customHeight="1">
      <c r="A24" s="324"/>
      <c r="B24" s="242"/>
      <c r="C24" s="357"/>
      <c r="D24" s="288"/>
      <c r="E24" s="272"/>
      <c r="F24" s="272"/>
      <c r="G24" s="381"/>
    </row>
    <row r="25" spans="1:7" ht="48" customHeight="1">
      <c r="A25" s="324"/>
      <c r="B25" s="242"/>
      <c r="C25" s="357"/>
      <c r="D25" s="288"/>
      <c r="E25" s="272"/>
      <c r="F25" s="272"/>
      <c r="G25" s="381"/>
    </row>
    <row r="26" spans="1:7" ht="9" hidden="1" customHeight="1">
      <c r="A26" s="324"/>
      <c r="B26" s="242"/>
      <c r="C26" s="357"/>
      <c r="D26" s="288"/>
      <c r="E26" s="272"/>
      <c r="F26" s="272"/>
      <c r="G26" s="381"/>
    </row>
    <row r="27" spans="1:7" ht="24" hidden="1" customHeight="1">
      <c r="A27" s="254"/>
      <c r="B27" s="242"/>
      <c r="C27" s="400"/>
      <c r="D27" s="289"/>
      <c r="E27" s="273"/>
      <c r="F27" s="273"/>
      <c r="G27" s="382"/>
    </row>
    <row r="28" spans="1:7" ht="20.25" customHeight="1">
      <c r="A28" s="145" t="s">
        <v>108</v>
      </c>
      <c r="B28" s="301" t="s">
        <v>109</v>
      </c>
      <c r="C28" s="302"/>
      <c r="D28" s="302"/>
      <c r="E28" s="302"/>
      <c r="F28" s="302"/>
      <c r="G28" s="303"/>
    </row>
    <row r="29" spans="1:7" ht="39.75" customHeight="1">
      <c r="A29" s="254" t="s">
        <v>110</v>
      </c>
      <c r="B29" s="241" t="s">
        <v>111</v>
      </c>
      <c r="C29" s="351" t="s">
        <v>51</v>
      </c>
      <c r="D29" s="284" t="s">
        <v>112</v>
      </c>
      <c r="E29" s="347" t="s">
        <v>96</v>
      </c>
      <c r="F29" s="347">
        <v>12</v>
      </c>
      <c r="G29" s="324">
        <v>12</v>
      </c>
    </row>
    <row r="30" spans="1:7" ht="34.5" customHeight="1">
      <c r="A30" s="255"/>
      <c r="B30" s="242"/>
      <c r="C30" s="352"/>
      <c r="D30" s="285"/>
      <c r="E30" s="350"/>
      <c r="F30" s="350"/>
      <c r="G30" s="340"/>
    </row>
    <row r="31" spans="1:7" ht="81.75" customHeight="1">
      <c r="A31" s="255"/>
      <c r="B31" s="242"/>
      <c r="C31" s="352"/>
      <c r="D31" s="285"/>
      <c r="E31" s="350"/>
      <c r="F31" s="350"/>
      <c r="G31" s="340"/>
    </row>
    <row r="32" spans="1:7" ht="49.5" customHeight="1">
      <c r="A32" s="255"/>
      <c r="B32" s="242"/>
      <c r="C32" s="352"/>
      <c r="D32" s="285"/>
      <c r="E32" s="347" t="s">
        <v>113</v>
      </c>
      <c r="F32" s="347">
        <v>14</v>
      </c>
      <c r="G32" s="324">
        <v>14</v>
      </c>
    </row>
    <row r="33" spans="1:7" ht="33.75" customHeight="1">
      <c r="A33" s="255"/>
      <c r="B33" s="242"/>
      <c r="C33" s="352"/>
      <c r="D33" s="285"/>
      <c r="E33" s="350"/>
      <c r="F33" s="350"/>
      <c r="G33" s="340"/>
    </row>
    <row r="34" spans="1:7" ht="16.5" customHeight="1">
      <c r="A34" s="255"/>
      <c r="B34" s="242"/>
      <c r="C34" s="352"/>
      <c r="D34" s="285"/>
      <c r="E34" s="350"/>
      <c r="F34" s="350"/>
      <c r="G34" s="340"/>
    </row>
    <row r="35" spans="1:7" ht="4.5" customHeight="1">
      <c r="A35" s="255"/>
      <c r="B35" s="242"/>
      <c r="C35" s="352"/>
      <c r="D35" s="285"/>
      <c r="E35" s="350"/>
      <c r="F35" s="350"/>
      <c r="G35" s="340"/>
    </row>
    <row r="36" spans="1:7" ht="33.75" hidden="1" customHeight="1">
      <c r="A36" s="255"/>
      <c r="B36" s="243"/>
      <c r="C36" s="352"/>
      <c r="D36" s="286"/>
      <c r="E36" s="350"/>
      <c r="F36" s="350"/>
      <c r="G36" s="340"/>
    </row>
    <row r="37" spans="1:7" ht="35.25" customHeight="1">
      <c r="A37" s="324" t="s">
        <v>114</v>
      </c>
      <c r="B37" s="257" t="s">
        <v>115</v>
      </c>
      <c r="C37" s="357" t="s">
        <v>51</v>
      </c>
      <c r="D37" s="284" t="s">
        <v>116</v>
      </c>
      <c r="E37" s="347" t="s">
        <v>96</v>
      </c>
      <c r="F37" s="347">
        <v>5</v>
      </c>
      <c r="G37" s="340">
        <v>5</v>
      </c>
    </row>
    <row r="38" spans="1:7" ht="8.25" customHeight="1">
      <c r="A38" s="324"/>
      <c r="B38" s="258"/>
      <c r="C38" s="357"/>
      <c r="D38" s="285"/>
      <c r="E38" s="350"/>
      <c r="F38" s="350"/>
      <c r="G38" s="340"/>
    </row>
    <row r="39" spans="1:7" ht="80.25" customHeight="1">
      <c r="A39" s="324"/>
      <c r="B39" s="258"/>
      <c r="C39" s="357"/>
      <c r="D39" s="285"/>
      <c r="E39" s="350"/>
      <c r="F39" s="350"/>
      <c r="G39" s="340"/>
    </row>
    <row r="40" spans="1:7" ht="46.5" customHeight="1">
      <c r="A40" s="324"/>
      <c r="B40" s="258"/>
      <c r="C40" s="357"/>
      <c r="D40" s="285"/>
      <c r="E40" s="347" t="s">
        <v>113</v>
      </c>
      <c r="F40" s="347">
        <v>3</v>
      </c>
      <c r="G40" s="340">
        <v>3</v>
      </c>
    </row>
    <row r="41" spans="1:7" ht="23.25" customHeight="1">
      <c r="A41" s="324"/>
      <c r="B41" s="258"/>
      <c r="C41" s="357"/>
      <c r="D41" s="285"/>
      <c r="E41" s="350"/>
      <c r="F41" s="350"/>
      <c r="G41" s="340"/>
    </row>
    <row r="42" spans="1:7" ht="17.25" customHeight="1">
      <c r="A42" s="324"/>
      <c r="B42" s="258"/>
      <c r="C42" s="357"/>
      <c r="D42" s="285"/>
      <c r="E42" s="350"/>
      <c r="F42" s="350"/>
      <c r="G42" s="340"/>
    </row>
    <row r="43" spans="1:7" ht="8.25" hidden="1" customHeight="1">
      <c r="A43" s="324"/>
      <c r="B43" s="258"/>
      <c r="C43" s="357"/>
      <c r="D43" s="285"/>
      <c r="E43" s="350"/>
      <c r="F43" s="350"/>
      <c r="G43" s="340"/>
    </row>
    <row r="44" spans="1:7" ht="18" hidden="1" customHeight="1">
      <c r="A44" s="324"/>
      <c r="B44" s="259"/>
      <c r="C44" s="357"/>
      <c r="D44" s="286"/>
      <c r="E44" s="350"/>
      <c r="F44" s="350"/>
      <c r="G44" s="340"/>
    </row>
    <row r="45" spans="1:7" ht="35.25" customHeight="1">
      <c r="A45" s="324" t="s">
        <v>117</v>
      </c>
      <c r="B45" s="241" t="s">
        <v>119</v>
      </c>
      <c r="C45" s="357" t="s">
        <v>51</v>
      </c>
      <c r="D45" s="284" t="s">
        <v>120</v>
      </c>
      <c r="E45" s="347" t="s">
        <v>96</v>
      </c>
      <c r="F45" s="340">
        <v>5</v>
      </c>
      <c r="G45" s="340">
        <v>5</v>
      </c>
    </row>
    <row r="46" spans="1:7">
      <c r="A46" s="324"/>
      <c r="B46" s="242"/>
      <c r="C46" s="357"/>
      <c r="D46" s="288"/>
      <c r="E46" s="350"/>
      <c r="F46" s="340"/>
      <c r="G46" s="340"/>
    </row>
    <row r="47" spans="1:7">
      <c r="A47" s="324"/>
      <c r="B47" s="242"/>
      <c r="C47" s="357"/>
      <c r="D47" s="288"/>
      <c r="E47" s="350"/>
      <c r="F47" s="340"/>
      <c r="G47" s="340"/>
    </row>
    <row r="48" spans="1:7">
      <c r="A48" s="324"/>
      <c r="B48" s="242"/>
      <c r="C48" s="357"/>
      <c r="D48" s="288"/>
      <c r="E48" s="350"/>
      <c r="F48" s="340"/>
      <c r="G48" s="340"/>
    </row>
    <row r="49" spans="1:7">
      <c r="A49" s="324"/>
      <c r="B49" s="242"/>
      <c r="C49" s="357"/>
      <c r="D49" s="288"/>
      <c r="E49" s="350"/>
      <c r="F49" s="340"/>
      <c r="G49" s="340"/>
    </row>
    <row r="50" spans="1:7">
      <c r="A50" s="324"/>
      <c r="B50" s="242"/>
      <c r="C50" s="357"/>
      <c r="D50" s="288"/>
      <c r="E50" s="347" t="s">
        <v>113</v>
      </c>
      <c r="F50" s="340">
        <v>3</v>
      </c>
      <c r="G50" s="340">
        <v>3</v>
      </c>
    </row>
    <row r="51" spans="1:7">
      <c r="A51" s="324"/>
      <c r="B51" s="242"/>
      <c r="C51" s="357"/>
      <c r="D51" s="288"/>
      <c r="E51" s="350"/>
      <c r="F51" s="340"/>
      <c r="G51" s="340"/>
    </row>
    <row r="52" spans="1:7">
      <c r="A52" s="324"/>
      <c r="B52" s="242"/>
      <c r="C52" s="357"/>
      <c r="D52" s="288"/>
      <c r="E52" s="350"/>
      <c r="F52" s="340"/>
      <c r="G52" s="340"/>
    </row>
    <row r="53" spans="1:7">
      <c r="A53" s="324"/>
      <c r="B53" s="242"/>
      <c r="C53" s="357"/>
      <c r="D53" s="288"/>
      <c r="E53" s="350"/>
      <c r="F53" s="340"/>
      <c r="G53" s="340"/>
    </row>
    <row r="54" spans="1:7" ht="3.75" customHeight="1">
      <c r="A54" s="324"/>
      <c r="B54" s="243"/>
      <c r="C54" s="357"/>
      <c r="D54" s="289"/>
      <c r="E54" s="350"/>
      <c r="F54" s="340"/>
      <c r="G54" s="340"/>
    </row>
    <row r="55" spans="1:7" ht="34.5" customHeight="1">
      <c r="A55" s="324" t="s">
        <v>118</v>
      </c>
      <c r="B55" s="241" t="s">
        <v>121</v>
      </c>
      <c r="C55" s="357" t="s">
        <v>51</v>
      </c>
      <c r="D55" s="284" t="s">
        <v>122</v>
      </c>
      <c r="E55" s="347" t="s">
        <v>96</v>
      </c>
      <c r="F55" s="347">
        <v>3</v>
      </c>
      <c r="G55" s="324">
        <v>3</v>
      </c>
    </row>
    <row r="56" spans="1:7" ht="12" customHeight="1">
      <c r="A56" s="324"/>
      <c r="B56" s="242"/>
      <c r="C56" s="357"/>
      <c r="D56" s="288"/>
      <c r="E56" s="350"/>
      <c r="F56" s="350"/>
      <c r="G56" s="340"/>
    </row>
    <row r="57" spans="1:7" ht="1.5" customHeight="1">
      <c r="A57" s="324"/>
      <c r="B57" s="242"/>
      <c r="C57" s="357"/>
      <c r="D57" s="288"/>
      <c r="E57" s="350"/>
      <c r="F57" s="350"/>
      <c r="G57" s="340"/>
    </row>
    <row r="58" spans="1:7" ht="37.5" customHeight="1">
      <c r="A58" s="324"/>
      <c r="B58" s="242"/>
      <c r="C58" s="357"/>
      <c r="D58" s="288"/>
      <c r="E58" s="347" t="s">
        <v>113</v>
      </c>
      <c r="F58" s="347">
        <v>11</v>
      </c>
      <c r="G58" s="324">
        <v>11</v>
      </c>
    </row>
    <row r="59" spans="1:7" ht="38.25" customHeight="1">
      <c r="A59" s="324"/>
      <c r="B59" s="242"/>
      <c r="C59" s="357"/>
      <c r="D59" s="288"/>
      <c r="E59" s="350"/>
      <c r="F59" s="350"/>
      <c r="G59" s="340"/>
    </row>
    <row r="60" spans="1:7" ht="14.25" customHeight="1">
      <c r="A60" s="324"/>
      <c r="B60" s="242"/>
      <c r="C60" s="357"/>
      <c r="D60" s="288"/>
      <c r="E60" s="350"/>
      <c r="F60" s="350"/>
      <c r="G60" s="340"/>
    </row>
    <row r="61" spans="1:7" hidden="1">
      <c r="A61" s="324"/>
      <c r="B61" s="242"/>
      <c r="C61" s="357"/>
      <c r="D61" s="288"/>
      <c r="E61" s="350"/>
      <c r="F61" s="350"/>
      <c r="G61" s="340"/>
    </row>
    <row r="62" spans="1:7" ht="6" hidden="1" customHeight="1">
      <c r="A62" s="324"/>
      <c r="B62" s="242"/>
      <c r="C62" s="357"/>
      <c r="D62" s="288"/>
      <c r="E62" s="350"/>
      <c r="F62" s="350"/>
      <c r="G62" s="340"/>
    </row>
    <row r="63" spans="1:7" ht="15.75" hidden="1" customHeight="1">
      <c r="A63" s="324"/>
      <c r="B63" s="242"/>
      <c r="C63" s="357"/>
      <c r="D63" s="288"/>
      <c r="E63" s="350"/>
      <c r="F63" s="350"/>
      <c r="G63" s="340"/>
    </row>
    <row r="64" spans="1:7" ht="15.75" hidden="1" customHeight="1">
      <c r="A64" s="324"/>
      <c r="B64" s="243"/>
      <c r="C64" s="357"/>
      <c r="D64" s="289"/>
      <c r="E64" s="350"/>
      <c r="F64" s="350"/>
      <c r="G64" s="340"/>
    </row>
    <row r="65" spans="1:7">
      <c r="A65" s="149" t="s">
        <v>124</v>
      </c>
      <c r="B65" s="354" t="s">
        <v>123</v>
      </c>
      <c r="C65" s="355"/>
      <c r="D65" s="355"/>
      <c r="E65" s="355"/>
      <c r="F65" s="355"/>
      <c r="G65" s="356"/>
    </row>
    <row r="66" spans="1:7" ht="35.25" customHeight="1">
      <c r="A66" s="324" t="s">
        <v>125</v>
      </c>
      <c r="B66" s="241" t="s">
        <v>126</v>
      </c>
      <c r="C66" s="357" t="s">
        <v>51</v>
      </c>
      <c r="D66" s="284" t="s">
        <v>127</v>
      </c>
      <c r="E66" s="271" t="s">
        <v>128</v>
      </c>
      <c r="F66" s="379">
        <v>10</v>
      </c>
      <c r="G66" s="379">
        <v>8</v>
      </c>
    </row>
    <row r="67" spans="1:7" ht="51.75" customHeight="1">
      <c r="A67" s="324"/>
      <c r="B67" s="242"/>
      <c r="C67" s="357"/>
      <c r="D67" s="288"/>
      <c r="E67" s="272"/>
      <c r="F67" s="381"/>
      <c r="G67" s="381"/>
    </row>
    <row r="68" spans="1:7">
      <c r="A68" s="324"/>
      <c r="B68" s="242"/>
      <c r="C68" s="357"/>
      <c r="D68" s="288"/>
      <c r="E68" s="272"/>
      <c r="F68" s="381"/>
      <c r="G68" s="381"/>
    </row>
    <row r="69" spans="1:7">
      <c r="A69" s="324"/>
      <c r="B69" s="242"/>
      <c r="C69" s="357"/>
      <c r="D69" s="288"/>
      <c r="E69" s="272"/>
      <c r="F69" s="381"/>
      <c r="G69" s="381"/>
    </row>
    <row r="70" spans="1:7">
      <c r="A70" s="324"/>
      <c r="B70" s="242"/>
      <c r="C70" s="357"/>
      <c r="D70" s="288"/>
      <c r="E70" s="272"/>
      <c r="F70" s="381"/>
      <c r="G70" s="381"/>
    </row>
    <row r="71" spans="1:7">
      <c r="A71" s="324"/>
      <c r="B71" s="242"/>
      <c r="C71" s="357"/>
      <c r="D71" s="288"/>
      <c r="E71" s="272"/>
      <c r="F71" s="381"/>
      <c r="G71" s="381"/>
    </row>
    <row r="72" spans="1:7" ht="16.5" customHeight="1">
      <c r="A72" s="324"/>
      <c r="B72" s="242"/>
      <c r="C72" s="357"/>
      <c r="D72" s="288"/>
      <c r="E72" s="272"/>
      <c r="F72" s="381"/>
      <c r="G72" s="381"/>
    </row>
    <row r="73" spans="1:7" ht="16.5" customHeight="1">
      <c r="A73" s="324"/>
      <c r="B73" s="242"/>
      <c r="C73" s="357"/>
      <c r="D73" s="288"/>
      <c r="E73" s="272"/>
      <c r="F73" s="381"/>
      <c r="G73" s="381"/>
    </row>
    <row r="74" spans="1:7" ht="46.5" customHeight="1">
      <c r="A74" s="324"/>
      <c r="B74" s="242"/>
      <c r="C74" s="357"/>
      <c r="D74" s="288"/>
      <c r="E74" s="272"/>
      <c r="F74" s="381"/>
      <c r="G74" s="381"/>
    </row>
    <row r="75" spans="1:7" ht="18.75" customHeight="1">
      <c r="A75" s="254"/>
      <c r="B75" s="243"/>
      <c r="C75" s="400"/>
      <c r="D75" s="288"/>
      <c r="E75" s="272"/>
      <c r="F75" s="382"/>
      <c r="G75" s="382"/>
    </row>
    <row r="76" spans="1:7" ht="43.5" customHeight="1">
      <c r="A76" s="145" t="s">
        <v>129</v>
      </c>
      <c r="B76" s="301" t="s">
        <v>130</v>
      </c>
      <c r="C76" s="331"/>
      <c r="D76" s="331"/>
      <c r="E76" s="331"/>
      <c r="F76" s="331"/>
      <c r="G76" s="332"/>
    </row>
    <row r="77" spans="1:7">
      <c r="A77" s="324" t="s">
        <v>131</v>
      </c>
      <c r="B77" s="241" t="s">
        <v>132</v>
      </c>
      <c r="C77" s="357" t="s">
        <v>51</v>
      </c>
      <c r="D77" s="284" t="s">
        <v>133</v>
      </c>
      <c r="E77" s="347" t="s">
        <v>96</v>
      </c>
      <c r="F77" s="340">
        <v>20</v>
      </c>
      <c r="G77" s="340">
        <v>20</v>
      </c>
    </row>
    <row r="78" spans="1:7">
      <c r="A78" s="324"/>
      <c r="B78" s="242"/>
      <c r="C78" s="357"/>
      <c r="D78" s="288"/>
      <c r="E78" s="350"/>
      <c r="F78" s="340"/>
      <c r="G78" s="340"/>
    </row>
    <row r="79" spans="1:7">
      <c r="A79" s="324"/>
      <c r="B79" s="242"/>
      <c r="C79" s="357"/>
      <c r="D79" s="288"/>
      <c r="E79" s="350"/>
      <c r="F79" s="340"/>
      <c r="G79" s="340"/>
    </row>
    <row r="80" spans="1:7">
      <c r="A80" s="324"/>
      <c r="B80" s="242"/>
      <c r="C80" s="357"/>
      <c r="D80" s="288"/>
      <c r="E80" s="350"/>
      <c r="F80" s="340"/>
      <c r="G80" s="340"/>
    </row>
    <row r="81" spans="1:7">
      <c r="A81" s="324"/>
      <c r="B81" s="242"/>
      <c r="C81" s="357"/>
      <c r="D81" s="288"/>
      <c r="E81" s="350"/>
      <c r="F81" s="340"/>
      <c r="G81" s="340"/>
    </row>
    <row r="82" spans="1:7">
      <c r="A82" s="324"/>
      <c r="B82" s="242"/>
      <c r="C82" s="357"/>
      <c r="D82" s="288"/>
      <c r="E82" s="350"/>
      <c r="F82" s="340"/>
      <c r="G82" s="340"/>
    </row>
    <row r="83" spans="1:7" ht="45" customHeight="1">
      <c r="A83" s="324"/>
      <c r="B83" s="242"/>
      <c r="C83" s="357"/>
      <c r="D83" s="288"/>
      <c r="E83" s="347" t="s">
        <v>113</v>
      </c>
      <c r="F83" s="340">
        <v>10</v>
      </c>
      <c r="G83" s="340">
        <v>10</v>
      </c>
    </row>
    <row r="84" spans="1:7" ht="43.5" customHeight="1">
      <c r="A84" s="324"/>
      <c r="B84" s="242"/>
      <c r="C84" s="357"/>
      <c r="D84" s="288"/>
      <c r="E84" s="350"/>
      <c r="F84" s="340"/>
      <c r="G84" s="340"/>
    </row>
    <row r="85" spans="1:7" ht="105" customHeight="1">
      <c r="A85" s="324"/>
      <c r="B85" s="242"/>
      <c r="C85" s="357"/>
      <c r="D85" s="288"/>
      <c r="E85" s="350"/>
      <c r="F85" s="340"/>
      <c r="G85" s="340"/>
    </row>
    <row r="86" spans="1:7" ht="24" customHeight="1">
      <c r="A86" s="324"/>
      <c r="B86" s="243"/>
      <c r="C86" s="357"/>
      <c r="D86" s="289"/>
      <c r="E86" s="350"/>
      <c r="F86" s="340"/>
      <c r="G86" s="340"/>
    </row>
    <row r="87" spans="1:7">
      <c r="A87" s="324" t="s">
        <v>134</v>
      </c>
      <c r="B87" s="397" t="s">
        <v>135</v>
      </c>
      <c r="C87" s="357" t="s">
        <v>51</v>
      </c>
      <c r="D87" s="284" t="s">
        <v>135</v>
      </c>
      <c r="E87" s="347" t="s">
        <v>96</v>
      </c>
      <c r="F87" s="340">
        <v>30</v>
      </c>
      <c r="G87" s="340">
        <v>20</v>
      </c>
    </row>
    <row r="88" spans="1:7">
      <c r="A88" s="324"/>
      <c r="B88" s="398"/>
      <c r="C88" s="357"/>
      <c r="D88" s="288"/>
      <c r="E88" s="358"/>
      <c r="F88" s="358"/>
      <c r="G88" s="358"/>
    </row>
    <row r="89" spans="1:7">
      <c r="A89" s="324"/>
      <c r="B89" s="398"/>
      <c r="C89" s="357"/>
      <c r="D89" s="288"/>
      <c r="E89" s="358"/>
      <c r="F89" s="358"/>
      <c r="G89" s="358"/>
    </row>
    <row r="90" spans="1:7">
      <c r="A90" s="324"/>
      <c r="B90" s="398"/>
      <c r="C90" s="357"/>
      <c r="D90" s="288"/>
      <c r="E90" s="358"/>
      <c r="F90" s="358"/>
      <c r="G90" s="358"/>
    </row>
    <row r="91" spans="1:7">
      <c r="A91" s="324"/>
      <c r="B91" s="398"/>
      <c r="C91" s="357"/>
      <c r="D91" s="288"/>
      <c r="E91" s="358"/>
      <c r="F91" s="358"/>
      <c r="G91" s="358"/>
    </row>
    <row r="92" spans="1:7">
      <c r="A92" s="324"/>
      <c r="B92" s="398"/>
      <c r="C92" s="357"/>
      <c r="D92" s="288"/>
      <c r="E92" s="347" t="s">
        <v>113</v>
      </c>
      <c r="F92" s="340">
        <v>15</v>
      </c>
      <c r="G92" s="340">
        <v>10</v>
      </c>
    </row>
    <row r="93" spans="1:7">
      <c r="A93" s="324"/>
      <c r="B93" s="398"/>
      <c r="C93" s="357"/>
      <c r="D93" s="288"/>
      <c r="E93" s="358"/>
      <c r="F93" s="358"/>
      <c r="G93" s="358"/>
    </row>
    <row r="94" spans="1:7">
      <c r="A94" s="324"/>
      <c r="B94" s="398"/>
      <c r="C94" s="357"/>
      <c r="D94" s="288"/>
      <c r="E94" s="358"/>
      <c r="F94" s="358"/>
      <c r="G94" s="358"/>
    </row>
    <row r="95" spans="1:7">
      <c r="A95" s="324"/>
      <c r="B95" s="398"/>
      <c r="C95" s="357"/>
      <c r="D95" s="288"/>
      <c r="E95" s="358"/>
      <c r="F95" s="358"/>
      <c r="G95" s="358"/>
    </row>
    <row r="96" spans="1:7">
      <c r="A96" s="324"/>
      <c r="B96" s="399"/>
      <c r="C96" s="357"/>
      <c r="D96" s="289"/>
      <c r="E96" s="358"/>
      <c r="F96" s="358"/>
      <c r="G96" s="358"/>
    </row>
    <row r="97" spans="1:7">
      <c r="A97" s="324" t="s">
        <v>136</v>
      </c>
      <c r="B97" s="241" t="s">
        <v>137</v>
      </c>
      <c r="C97" s="357" t="s">
        <v>51</v>
      </c>
      <c r="D97" s="284" t="s">
        <v>133</v>
      </c>
      <c r="E97" s="347" t="s">
        <v>96</v>
      </c>
      <c r="F97" s="340">
        <v>20</v>
      </c>
      <c r="G97" s="340">
        <v>20</v>
      </c>
    </row>
    <row r="98" spans="1:7" ht="32.25" customHeight="1">
      <c r="A98" s="324"/>
      <c r="B98" s="242"/>
      <c r="C98" s="357"/>
      <c r="D98" s="288"/>
      <c r="E98" s="350"/>
      <c r="F98" s="340"/>
      <c r="G98" s="340"/>
    </row>
    <row r="99" spans="1:7" ht="78" customHeight="1">
      <c r="A99" s="324"/>
      <c r="B99" s="242"/>
      <c r="C99" s="357"/>
      <c r="D99" s="288"/>
      <c r="E99" s="350"/>
      <c r="F99" s="340"/>
      <c r="G99" s="340"/>
    </row>
    <row r="100" spans="1:7" ht="51" customHeight="1">
      <c r="A100" s="324"/>
      <c r="B100" s="242"/>
      <c r="C100" s="357"/>
      <c r="D100" s="288"/>
      <c r="E100" s="350"/>
      <c r="F100" s="340"/>
      <c r="G100" s="340"/>
    </row>
    <row r="101" spans="1:7" ht="59.25" customHeight="1">
      <c r="A101" s="324"/>
      <c r="B101" s="242"/>
      <c r="C101" s="357"/>
      <c r="D101" s="288"/>
      <c r="E101" s="347" t="s">
        <v>113</v>
      </c>
      <c r="F101" s="340">
        <v>10</v>
      </c>
      <c r="G101" s="340">
        <v>10</v>
      </c>
    </row>
    <row r="102" spans="1:7" ht="18.75" customHeight="1">
      <c r="A102" s="324"/>
      <c r="B102" s="242"/>
      <c r="C102" s="357"/>
      <c r="D102" s="288"/>
      <c r="E102" s="350"/>
      <c r="F102" s="340"/>
      <c r="G102" s="340"/>
    </row>
    <row r="103" spans="1:7" ht="19.5" customHeight="1">
      <c r="A103" s="324"/>
      <c r="B103" s="242"/>
      <c r="C103" s="357"/>
      <c r="D103" s="288"/>
      <c r="E103" s="350"/>
      <c r="F103" s="340"/>
      <c r="G103" s="340"/>
    </row>
    <row r="104" spans="1:7" ht="33.75" customHeight="1">
      <c r="A104" s="324"/>
      <c r="B104" s="242"/>
      <c r="C104" s="357"/>
      <c r="D104" s="288"/>
      <c r="E104" s="350"/>
      <c r="F104" s="340"/>
      <c r="G104" s="340"/>
    </row>
    <row r="105" spans="1:7" ht="36" hidden="1" customHeight="1">
      <c r="A105" s="324"/>
      <c r="B105" s="242"/>
      <c r="C105" s="357"/>
      <c r="D105" s="288"/>
      <c r="E105" s="350"/>
      <c r="F105" s="340"/>
      <c r="G105" s="340"/>
    </row>
    <row r="106" spans="1:7" hidden="1">
      <c r="A106" s="324"/>
      <c r="B106" s="243"/>
      <c r="C106" s="357"/>
      <c r="D106" s="289"/>
      <c r="E106" s="350"/>
      <c r="F106" s="340"/>
      <c r="G106" s="340"/>
    </row>
    <row r="107" spans="1:7" ht="30" customHeight="1">
      <c r="A107" s="324" t="s">
        <v>138</v>
      </c>
      <c r="B107" s="241" t="s">
        <v>143</v>
      </c>
      <c r="C107" s="357" t="s">
        <v>51</v>
      </c>
      <c r="D107" s="284" t="s">
        <v>144</v>
      </c>
      <c r="E107" s="347" t="s">
        <v>96</v>
      </c>
      <c r="F107" s="340">
        <v>20</v>
      </c>
      <c r="G107" s="340">
        <v>20</v>
      </c>
    </row>
    <row r="108" spans="1:7" ht="52.5" customHeight="1">
      <c r="A108" s="324"/>
      <c r="B108" s="242"/>
      <c r="C108" s="357"/>
      <c r="D108" s="288"/>
      <c r="E108" s="350"/>
      <c r="F108" s="340"/>
      <c r="G108" s="340"/>
    </row>
    <row r="109" spans="1:7">
      <c r="A109" s="324"/>
      <c r="B109" s="242"/>
      <c r="C109" s="357"/>
      <c r="D109" s="288"/>
      <c r="E109" s="350"/>
      <c r="F109" s="340"/>
      <c r="G109" s="340"/>
    </row>
    <row r="110" spans="1:7">
      <c r="A110" s="324"/>
      <c r="B110" s="242"/>
      <c r="C110" s="357"/>
      <c r="D110" s="288"/>
      <c r="E110" s="350"/>
      <c r="F110" s="340"/>
      <c r="G110" s="340"/>
    </row>
    <row r="111" spans="1:7">
      <c r="A111" s="324"/>
      <c r="B111" s="242"/>
      <c r="C111" s="357"/>
      <c r="D111" s="288"/>
      <c r="E111" s="350"/>
      <c r="F111" s="340"/>
      <c r="G111" s="340"/>
    </row>
    <row r="112" spans="1:7">
      <c r="A112" s="324"/>
      <c r="B112" s="242"/>
      <c r="C112" s="357"/>
      <c r="D112" s="288"/>
      <c r="E112" s="347" t="s">
        <v>113</v>
      </c>
      <c r="F112" s="340">
        <v>10</v>
      </c>
      <c r="G112" s="340">
        <v>10</v>
      </c>
    </row>
    <row r="113" spans="1:7">
      <c r="A113" s="324"/>
      <c r="B113" s="242"/>
      <c r="C113" s="357"/>
      <c r="D113" s="288"/>
      <c r="E113" s="350"/>
      <c r="F113" s="340"/>
      <c r="G113" s="340"/>
    </row>
    <row r="114" spans="1:7" ht="69" customHeight="1">
      <c r="A114" s="324"/>
      <c r="B114" s="242"/>
      <c r="C114" s="357"/>
      <c r="D114" s="288"/>
      <c r="E114" s="350"/>
      <c r="F114" s="340"/>
      <c r="G114" s="340"/>
    </row>
    <row r="115" spans="1:7" ht="68.25" customHeight="1">
      <c r="A115" s="324"/>
      <c r="B115" s="242"/>
      <c r="C115" s="357"/>
      <c r="D115" s="288"/>
      <c r="E115" s="350"/>
      <c r="F115" s="340"/>
      <c r="G115" s="340"/>
    </row>
    <row r="116" spans="1:7" ht="66" hidden="1" customHeight="1">
      <c r="A116" s="324"/>
      <c r="B116" s="243"/>
      <c r="C116" s="357"/>
      <c r="D116" s="289"/>
      <c r="E116" s="350"/>
      <c r="F116" s="340"/>
      <c r="G116" s="340"/>
    </row>
    <row r="117" spans="1:7" ht="73.5" customHeight="1">
      <c r="A117" s="324" t="s">
        <v>139</v>
      </c>
      <c r="B117" s="241" t="s">
        <v>145</v>
      </c>
      <c r="C117" s="357" t="s">
        <v>51</v>
      </c>
      <c r="D117" s="284" t="s">
        <v>146</v>
      </c>
      <c r="E117" s="347" t="s">
        <v>96</v>
      </c>
      <c r="F117" s="340">
        <v>20</v>
      </c>
      <c r="G117" s="340">
        <v>20</v>
      </c>
    </row>
    <row r="118" spans="1:7" ht="56.25" customHeight="1">
      <c r="A118" s="324"/>
      <c r="B118" s="242"/>
      <c r="C118" s="357"/>
      <c r="D118" s="288"/>
      <c r="E118" s="350"/>
      <c r="F118" s="340"/>
      <c r="G118" s="340"/>
    </row>
    <row r="119" spans="1:7">
      <c r="A119" s="324"/>
      <c r="B119" s="242"/>
      <c r="C119" s="357"/>
      <c r="D119" s="288"/>
      <c r="E119" s="350"/>
      <c r="F119" s="340"/>
      <c r="G119" s="340"/>
    </row>
    <row r="120" spans="1:7">
      <c r="A120" s="324"/>
      <c r="B120" s="242"/>
      <c r="C120" s="357"/>
      <c r="D120" s="288"/>
      <c r="E120" s="350"/>
      <c r="F120" s="340"/>
      <c r="G120" s="340"/>
    </row>
    <row r="121" spans="1:7">
      <c r="A121" s="324"/>
      <c r="B121" s="242"/>
      <c r="C121" s="357"/>
      <c r="D121" s="288"/>
      <c r="E121" s="350"/>
      <c r="F121" s="340"/>
      <c r="G121" s="340"/>
    </row>
    <row r="122" spans="1:7">
      <c r="A122" s="324"/>
      <c r="B122" s="242"/>
      <c r="C122" s="357"/>
      <c r="D122" s="288"/>
      <c r="E122" s="347" t="s">
        <v>113</v>
      </c>
      <c r="F122" s="340">
        <v>10</v>
      </c>
      <c r="G122" s="340">
        <v>10</v>
      </c>
    </row>
    <row r="123" spans="1:7">
      <c r="A123" s="324"/>
      <c r="B123" s="242"/>
      <c r="C123" s="357"/>
      <c r="D123" s="288"/>
      <c r="E123" s="350"/>
      <c r="F123" s="340"/>
      <c r="G123" s="340"/>
    </row>
    <row r="124" spans="1:7" ht="60.75" customHeight="1">
      <c r="A124" s="324"/>
      <c r="B124" s="242"/>
      <c r="C124" s="357"/>
      <c r="D124" s="288"/>
      <c r="E124" s="350"/>
      <c r="F124" s="340"/>
      <c r="G124" s="340"/>
    </row>
    <row r="125" spans="1:7" ht="64.5" customHeight="1">
      <c r="A125" s="324"/>
      <c r="B125" s="242"/>
      <c r="C125" s="357"/>
      <c r="D125" s="288"/>
      <c r="E125" s="350"/>
      <c r="F125" s="340"/>
      <c r="G125" s="340"/>
    </row>
    <row r="126" spans="1:7" ht="5.25" customHeight="1">
      <c r="A126" s="324"/>
      <c r="B126" s="243"/>
      <c r="C126" s="357"/>
      <c r="D126" s="289"/>
      <c r="E126" s="350"/>
      <c r="F126" s="340"/>
      <c r="G126" s="340"/>
    </row>
    <row r="127" spans="1:7">
      <c r="A127" s="324" t="s">
        <v>140</v>
      </c>
      <c r="B127" s="241" t="s">
        <v>147</v>
      </c>
      <c r="C127" s="357" t="s">
        <v>51</v>
      </c>
      <c r="D127" s="284" t="s">
        <v>148</v>
      </c>
      <c r="E127" s="347" t="s">
        <v>96</v>
      </c>
      <c r="F127" s="340">
        <v>10</v>
      </c>
      <c r="G127" s="340">
        <v>10</v>
      </c>
    </row>
    <row r="128" spans="1:7">
      <c r="A128" s="324"/>
      <c r="B128" s="242"/>
      <c r="C128" s="357"/>
      <c r="D128" s="288"/>
      <c r="E128" s="350"/>
      <c r="F128" s="340"/>
      <c r="G128" s="340"/>
    </row>
    <row r="129" spans="1:7">
      <c r="A129" s="324"/>
      <c r="B129" s="242"/>
      <c r="C129" s="357"/>
      <c r="D129" s="288"/>
      <c r="E129" s="350"/>
      <c r="F129" s="340"/>
      <c r="G129" s="340"/>
    </row>
    <row r="130" spans="1:7">
      <c r="A130" s="324"/>
      <c r="B130" s="242"/>
      <c r="C130" s="357"/>
      <c r="D130" s="288"/>
      <c r="E130" s="350"/>
      <c r="F130" s="340"/>
      <c r="G130" s="340"/>
    </row>
    <row r="131" spans="1:7">
      <c r="A131" s="324"/>
      <c r="B131" s="242"/>
      <c r="C131" s="357"/>
      <c r="D131" s="288"/>
      <c r="E131" s="350"/>
      <c r="F131" s="340"/>
      <c r="G131" s="340"/>
    </row>
    <row r="132" spans="1:7">
      <c r="A132" s="324"/>
      <c r="B132" s="242"/>
      <c r="C132" s="357"/>
      <c r="D132" s="288"/>
      <c r="E132" s="347" t="s">
        <v>113</v>
      </c>
      <c r="F132" s="340">
        <v>60</v>
      </c>
      <c r="G132" s="340">
        <v>60</v>
      </c>
    </row>
    <row r="133" spans="1:7" ht="6.75" customHeight="1">
      <c r="A133" s="324"/>
      <c r="B133" s="242"/>
      <c r="C133" s="357"/>
      <c r="D133" s="288"/>
      <c r="E133" s="350"/>
      <c r="F133" s="340"/>
      <c r="G133" s="340"/>
    </row>
    <row r="134" spans="1:7" ht="82.5" customHeight="1">
      <c r="A134" s="324"/>
      <c r="B134" s="242"/>
      <c r="C134" s="357"/>
      <c r="D134" s="288"/>
      <c r="E134" s="350"/>
      <c r="F134" s="340"/>
      <c r="G134" s="340"/>
    </row>
    <row r="135" spans="1:7" ht="75" customHeight="1">
      <c r="A135" s="324"/>
      <c r="B135" s="242"/>
      <c r="C135" s="357"/>
      <c r="D135" s="288"/>
      <c r="E135" s="350"/>
      <c r="F135" s="340"/>
      <c r="G135" s="340"/>
    </row>
    <row r="136" spans="1:7" ht="80.25" customHeight="1">
      <c r="A136" s="324"/>
      <c r="B136" s="243"/>
      <c r="C136" s="357"/>
      <c r="D136" s="289"/>
      <c r="E136" s="350"/>
      <c r="F136" s="340"/>
      <c r="G136" s="340"/>
    </row>
    <row r="137" spans="1:7" ht="65.25" customHeight="1">
      <c r="A137" s="254" t="s">
        <v>141</v>
      </c>
      <c r="B137" s="241" t="s">
        <v>149</v>
      </c>
      <c r="C137" s="351" t="s">
        <v>51</v>
      </c>
      <c r="D137" s="284" t="s">
        <v>150</v>
      </c>
      <c r="E137" s="347" t="s">
        <v>96</v>
      </c>
      <c r="F137" s="340">
        <v>10</v>
      </c>
      <c r="G137" s="340">
        <v>10</v>
      </c>
    </row>
    <row r="138" spans="1:7">
      <c r="A138" s="255"/>
      <c r="B138" s="242"/>
      <c r="C138" s="352"/>
      <c r="D138" s="288"/>
      <c r="E138" s="350"/>
      <c r="F138" s="340"/>
      <c r="G138" s="340"/>
    </row>
    <row r="139" spans="1:7">
      <c r="A139" s="255"/>
      <c r="B139" s="242"/>
      <c r="C139" s="352"/>
      <c r="D139" s="288"/>
      <c r="E139" s="350"/>
      <c r="F139" s="340"/>
      <c r="G139" s="340"/>
    </row>
    <row r="140" spans="1:7" ht="35.25" customHeight="1">
      <c r="A140" s="255"/>
      <c r="B140" s="242"/>
      <c r="C140" s="352"/>
      <c r="D140" s="288"/>
      <c r="E140" s="350"/>
      <c r="F140" s="340"/>
      <c r="G140" s="340"/>
    </row>
    <row r="141" spans="1:7">
      <c r="A141" s="255"/>
      <c r="B141" s="242"/>
      <c r="C141" s="352"/>
      <c r="D141" s="288"/>
      <c r="E141" s="350"/>
      <c r="F141" s="340"/>
      <c r="G141" s="340"/>
    </row>
    <row r="142" spans="1:7">
      <c r="A142" s="255"/>
      <c r="B142" s="242"/>
      <c r="C142" s="352"/>
      <c r="D142" s="288"/>
      <c r="E142" s="347" t="s">
        <v>113</v>
      </c>
      <c r="F142" s="340">
        <v>60</v>
      </c>
      <c r="G142" s="340">
        <v>60</v>
      </c>
    </row>
    <row r="143" spans="1:7">
      <c r="A143" s="255"/>
      <c r="B143" s="242"/>
      <c r="C143" s="352"/>
      <c r="D143" s="288"/>
      <c r="E143" s="350"/>
      <c r="F143" s="340"/>
      <c r="G143" s="340"/>
    </row>
    <row r="144" spans="1:7" ht="13.5" customHeight="1">
      <c r="A144" s="255"/>
      <c r="B144" s="242"/>
      <c r="C144" s="352"/>
      <c r="D144" s="288"/>
      <c r="E144" s="350"/>
      <c r="F144" s="340"/>
      <c r="G144" s="340"/>
    </row>
    <row r="145" spans="1:7" ht="18" hidden="1" customHeight="1">
      <c r="A145" s="255"/>
      <c r="B145" s="242"/>
      <c r="C145" s="352"/>
      <c r="D145" s="288"/>
      <c r="E145" s="350"/>
      <c r="F145" s="340"/>
      <c r="G145" s="340"/>
    </row>
    <row r="146" spans="1:7" ht="50.25" hidden="1" customHeight="1">
      <c r="A146" s="256"/>
      <c r="B146" s="243"/>
      <c r="C146" s="353"/>
      <c r="D146" s="289"/>
      <c r="E146" s="350"/>
      <c r="F146" s="340"/>
      <c r="G146" s="340"/>
    </row>
    <row r="147" spans="1:7" ht="57" customHeight="1">
      <c r="A147" s="324" t="s">
        <v>142</v>
      </c>
      <c r="B147" s="241" t="s">
        <v>151</v>
      </c>
      <c r="C147" s="357" t="s">
        <v>51</v>
      </c>
      <c r="D147" s="284" t="s">
        <v>152</v>
      </c>
      <c r="E147" s="347" t="s">
        <v>96</v>
      </c>
      <c r="F147" s="340">
        <v>10</v>
      </c>
      <c r="G147" s="340">
        <v>10</v>
      </c>
    </row>
    <row r="148" spans="1:7">
      <c r="A148" s="324"/>
      <c r="B148" s="242"/>
      <c r="C148" s="357"/>
      <c r="D148" s="288"/>
      <c r="E148" s="350"/>
      <c r="F148" s="340"/>
      <c r="G148" s="340"/>
    </row>
    <row r="149" spans="1:7" ht="15" customHeight="1">
      <c r="A149" s="324"/>
      <c r="B149" s="242"/>
      <c r="C149" s="357"/>
      <c r="D149" s="288"/>
      <c r="E149" s="350"/>
      <c r="F149" s="340"/>
      <c r="G149" s="340"/>
    </row>
    <row r="150" spans="1:7">
      <c r="A150" s="324"/>
      <c r="B150" s="242"/>
      <c r="C150" s="357"/>
      <c r="D150" s="288"/>
      <c r="E150" s="350"/>
      <c r="F150" s="340"/>
      <c r="G150" s="340"/>
    </row>
    <row r="151" spans="1:7">
      <c r="A151" s="324"/>
      <c r="B151" s="242"/>
      <c r="C151" s="357"/>
      <c r="D151" s="288"/>
      <c r="E151" s="350"/>
      <c r="F151" s="340"/>
      <c r="G151" s="340"/>
    </row>
    <row r="152" spans="1:7">
      <c r="A152" s="324"/>
      <c r="B152" s="242"/>
      <c r="C152" s="357"/>
      <c r="D152" s="288"/>
      <c r="E152" s="350"/>
      <c r="F152" s="340"/>
      <c r="G152" s="340"/>
    </row>
    <row r="153" spans="1:7">
      <c r="A153" s="324"/>
      <c r="B153" s="242"/>
      <c r="C153" s="357"/>
      <c r="D153" s="288"/>
      <c r="E153" s="347" t="s">
        <v>113</v>
      </c>
      <c r="F153" s="340">
        <v>60</v>
      </c>
      <c r="G153" s="340">
        <v>60</v>
      </c>
    </row>
    <row r="154" spans="1:7" ht="42.75" customHeight="1">
      <c r="A154" s="324"/>
      <c r="B154" s="242"/>
      <c r="C154" s="357"/>
      <c r="D154" s="288"/>
      <c r="E154" s="350"/>
      <c r="F154" s="340"/>
      <c r="G154" s="340"/>
    </row>
    <row r="155" spans="1:7" ht="36.75" customHeight="1">
      <c r="A155" s="324"/>
      <c r="B155" s="242"/>
      <c r="C155" s="357"/>
      <c r="D155" s="288"/>
      <c r="E155" s="350"/>
      <c r="F155" s="340"/>
      <c r="G155" s="340"/>
    </row>
    <row r="156" spans="1:7" ht="48.75" customHeight="1">
      <c r="A156" s="324"/>
      <c r="B156" s="243"/>
      <c r="C156" s="400"/>
      <c r="D156" s="288"/>
      <c r="E156" s="277"/>
      <c r="F156" s="379"/>
      <c r="G156" s="379"/>
    </row>
    <row r="157" spans="1:7" ht="23.25" customHeight="1">
      <c r="A157" s="150" t="s">
        <v>591</v>
      </c>
      <c r="B157" s="301" t="s">
        <v>593</v>
      </c>
      <c r="C157" s="331"/>
      <c r="D157" s="331"/>
      <c r="E157" s="331"/>
      <c r="F157" s="331"/>
      <c r="G157" s="332"/>
    </row>
    <row r="158" spans="1:7" ht="31.5" customHeight="1">
      <c r="A158" s="141" t="s">
        <v>592</v>
      </c>
      <c r="B158" s="301" t="s">
        <v>594</v>
      </c>
      <c r="C158" s="331"/>
      <c r="D158" s="331"/>
      <c r="E158" s="331"/>
      <c r="F158" s="331"/>
      <c r="G158" s="332"/>
    </row>
    <row r="159" spans="1:7" ht="53.25" customHeight="1">
      <c r="A159" s="254" t="s">
        <v>595</v>
      </c>
      <c r="B159" s="257" t="s">
        <v>596</v>
      </c>
      <c r="C159" s="238" t="s">
        <v>51</v>
      </c>
      <c r="D159" s="241" t="s">
        <v>597</v>
      </c>
      <c r="E159" s="244" t="s">
        <v>96</v>
      </c>
      <c r="F159" s="246">
        <v>50</v>
      </c>
      <c r="G159" s="248">
        <v>50</v>
      </c>
    </row>
    <row r="160" spans="1:7" ht="17.25" customHeight="1">
      <c r="A160" s="255"/>
      <c r="B160" s="258"/>
      <c r="C160" s="239"/>
      <c r="D160" s="242"/>
      <c r="E160" s="245"/>
      <c r="F160" s="247"/>
      <c r="G160" s="249"/>
    </row>
    <row r="161" spans="1:7" ht="75.75" customHeight="1">
      <c r="A161" s="255"/>
      <c r="B161" s="258"/>
      <c r="C161" s="239"/>
      <c r="D161" s="242"/>
      <c r="E161" s="244" t="s">
        <v>113</v>
      </c>
      <c r="F161" s="328">
        <v>60</v>
      </c>
      <c r="G161" s="328">
        <v>60</v>
      </c>
    </row>
    <row r="162" spans="1:7" ht="64.5" customHeight="1">
      <c r="A162" s="255"/>
      <c r="B162" s="258"/>
      <c r="C162" s="239"/>
      <c r="D162" s="242"/>
      <c r="E162" s="250"/>
      <c r="F162" s="329"/>
      <c r="G162" s="329"/>
    </row>
    <row r="163" spans="1:7" ht="67.5" customHeight="1">
      <c r="A163" s="255"/>
      <c r="B163" s="258"/>
      <c r="C163" s="239"/>
      <c r="D163" s="242"/>
      <c r="E163" s="250"/>
      <c r="F163" s="329"/>
      <c r="G163" s="329"/>
    </row>
    <row r="164" spans="1:7" ht="41.25" customHeight="1">
      <c r="A164" s="256"/>
      <c r="B164" s="259"/>
      <c r="C164" s="240"/>
      <c r="D164" s="243"/>
      <c r="E164" s="245"/>
      <c r="F164" s="330"/>
      <c r="G164" s="330"/>
    </row>
    <row r="165" spans="1:7" ht="36.75" customHeight="1">
      <c r="A165" s="254" t="s">
        <v>598</v>
      </c>
      <c r="B165" s="257" t="s">
        <v>599</v>
      </c>
      <c r="C165" s="238" t="s">
        <v>51</v>
      </c>
      <c r="D165" s="241" t="s">
        <v>600</v>
      </c>
      <c r="E165" s="244" t="s">
        <v>96</v>
      </c>
      <c r="F165" s="246">
        <v>15</v>
      </c>
      <c r="G165" s="248">
        <v>15</v>
      </c>
    </row>
    <row r="166" spans="1:7" ht="24.75" customHeight="1">
      <c r="A166" s="255"/>
      <c r="B166" s="258"/>
      <c r="C166" s="239"/>
      <c r="D166" s="242"/>
      <c r="E166" s="245"/>
      <c r="F166" s="247"/>
      <c r="G166" s="249"/>
    </row>
    <row r="167" spans="1:7">
      <c r="A167" s="255"/>
      <c r="B167" s="258"/>
      <c r="C167" s="239"/>
      <c r="D167" s="242"/>
      <c r="E167" s="244" t="s">
        <v>113</v>
      </c>
      <c r="F167" s="328">
        <v>15</v>
      </c>
      <c r="G167" s="328">
        <v>15</v>
      </c>
    </row>
    <row r="168" spans="1:7" ht="27.75" customHeight="1">
      <c r="A168" s="255"/>
      <c r="B168" s="258"/>
      <c r="C168" s="239"/>
      <c r="D168" s="242"/>
      <c r="E168" s="250"/>
      <c r="F168" s="329"/>
      <c r="G168" s="329"/>
    </row>
    <row r="169" spans="1:7" ht="25.5" customHeight="1">
      <c r="A169" s="255"/>
      <c r="B169" s="258"/>
      <c r="C169" s="239"/>
      <c r="D169" s="242"/>
      <c r="E169" s="250"/>
      <c r="F169" s="329"/>
      <c r="G169" s="329"/>
    </row>
    <row r="170" spans="1:7" ht="29.25" customHeight="1">
      <c r="A170" s="256"/>
      <c r="B170" s="259"/>
      <c r="C170" s="240"/>
      <c r="D170" s="243"/>
      <c r="E170" s="245"/>
      <c r="F170" s="330"/>
      <c r="G170" s="330"/>
    </row>
    <row r="171" spans="1:7" ht="48.75" customHeight="1">
      <c r="A171" s="254" t="s">
        <v>601</v>
      </c>
      <c r="B171" s="257" t="s">
        <v>602</v>
      </c>
      <c r="C171" s="238" t="s">
        <v>51</v>
      </c>
      <c r="D171" s="284" t="s">
        <v>603</v>
      </c>
      <c r="E171" s="244" t="s">
        <v>96</v>
      </c>
      <c r="F171" s="246">
        <v>35</v>
      </c>
      <c r="G171" s="248">
        <v>35</v>
      </c>
    </row>
    <row r="172" spans="1:7" ht="22.5" customHeight="1">
      <c r="A172" s="255"/>
      <c r="B172" s="258"/>
      <c r="C172" s="239"/>
      <c r="D172" s="345"/>
      <c r="E172" s="245"/>
      <c r="F172" s="247"/>
      <c r="G172" s="249"/>
    </row>
    <row r="173" spans="1:7" ht="64.5" customHeight="1">
      <c r="A173" s="255"/>
      <c r="B173" s="258"/>
      <c r="C173" s="239"/>
      <c r="D173" s="345"/>
      <c r="E173" s="244" t="s">
        <v>113</v>
      </c>
      <c r="F173" s="328">
        <v>35</v>
      </c>
      <c r="G173" s="328">
        <v>35</v>
      </c>
    </row>
    <row r="174" spans="1:7" ht="60" customHeight="1">
      <c r="A174" s="255"/>
      <c r="B174" s="258"/>
      <c r="C174" s="239"/>
      <c r="D174" s="345"/>
      <c r="E174" s="250"/>
      <c r="F174" s="329"/>
      <c r="G174" s="329"/>
    </row>
    <row r="175" spans="1:7" ht="42" customHeight="1">
      <c r="A175" s="255"/>
      <c r="B175" s="258"/>
      <c r="C175" s="239"/>
      <c r="D175" s="345"/>
      <c r="E175" s="250"/>
      <c r="F175" s="329"/>
      <c r="G175" s="329"/>
    </row>
    <row r="176" spans="1:7" ht="37.5" customHeight="1">
      <c r="A176" s="256"/>
      <c r="B176" s="259"/>
      <c r="C176" s="240"/>
      <c r="D176" s="346"/>
      <c r="E176" s="245"/>
      <c r="F176" s="330"/>
      <c r="G176" s="330"/>
    </row>
    <row r="177" spans="1:7" ht="33.75" customHeight="1">
      <c r="A177" s="254" t="s">
        <v>604</v>
      </c>
      <c r="B177" s="257" t="s">
        <v>605</v>
      </c>
      <c r="C177" s="238" t="s">
        <v>51</v>
      </c>
      <c r="D177" s="241" t="s">
        <v>606</v>
      </c>
      <c r="E177" s="244" t="s">
        <v>96</v>
      </c>
      <c r="F177" s="246">
        <v>8</v>
      </c>
      <c r="G177" s="248">
        <v>8</v>
      </c>
    </row>
    <row r="178" spans="1:7" ht="36.75" customHeight="1">
      <c r="A178" s="255"/>
      <c r="B178" s="258"/>
      <c r="C178" s="239"/>
      <c r="D178" s="242"/>
      <c r="E178" s="245"/>
      <c r="F178" s="247"/>
      <c r="G178" s="249"/>
    </row>
    <row r="179" spans="1:7" ht="42.75" customHeight="1">
      <c r="A179" s="255"/>
      <c r="B179" s="258"/>
      <c r="C179" s="239"/>
      <c r="D179" s="242"/>
      <c r="E179" s="244" t="s">
        <v>113</v>
      </c>
      <c r="F179" s="251">
        <v>20</v>
      </c>
      <c r="G179" s="251">
        <v>20</v>
      </c>
    </row>
    <row r="180" spans="1:7" ht="47.25" customHeight="1">
      <c r="A180" s="255"/>
      <c r="B180" s="258"/>
      <c r="C180" s="239"/>
      <c r="D180" s="242"/>
      <c r="E180" s="250"/>
      <c r="F180" s="252"/>
      <c r="G180" s="252"/>
    </row>
    <row r="181" spans="1:7" ht="49.5" customHeight="1">
      <c r="A181" s="255"/>
      <c r="B181" s="258"/>
      <c r="C181" s="239"/>
      <c r="D181" s="242"/>
      <c r="E181" s="250"/>
      <c r="F181" s="252"/>
      <c r="G181" s="252"/>
    </row>
    <row r="182" spans="1:7" s="104" customFormat="1" ht="26.25" customHeight="1">
      <c r="A182" s="256"/>
      <c r="B182" s="259"/>
      <c r="C182" s="240"/>
      <c r="D182" s="243"/>
      <c r="E182" s="245"/>
      <c r="F182" s="253"/>
      <c r="G182" s="253"/>
    </row>
    <row r="183" spans="1:7" s="104" customFormat="1" ht="44.25" customHeight="1">
      <c r="A183" s="254" t="s">
        <v>607</v>
      </c>
      <c r="B183" s="257" t="s">
        <v>608</v>
      </c>
      <c r="C183" s="238" t="s">
        <v>51</v>
      </c>
      <c r="D183" s="241" t="s">
        <v>609</v>
      </c>
      <c r="E183" s="244" t="s">
        <v>96</v>
      </c>
      <c r="F183" s="246">
        <v>7</v>
      </c>
      <c r="G183" s="248">
        <v>7</v>
      </c>
    </row>
    <row r="184" spans="1:7" s="104" customFormat="1" ht="22.5" customHeight="1">
      <c r="A184" s="255"/>
      <c r="B184" s="258"/>
      <c r="C184" s="239"/>
      <c r="D184" s="242"/>
      <c r="E184" s="245"/>
      <c r="F184" s="247"/>
      <c r="G184" s="249"/>
    </row>
    <row r="185" spans="1:7" s="104" customFormat="1" ht="28.5" customHeight="1">
      <c r="A185" s="255"/>
      <c r="B185" s="258"/>
      <c r="C185" s="239"/>
      <c r="D185" s="242"/>
      <c r="E185" s="244" t="s">
        <v>113</v>
      </c>
      <c r="F185" s="251">
        <v>7</v>
      </c>
      <c r="G185" s="251">
        <v>7</v>
      </c>
    </row>
    <row r="186" spans="1:7" s="104" customFormat="1" ht="28.5" customHeight="1">
      <c r="A186" s="255"/>
      <c r="B186" s="258"/>
      <c r="C186" s="239"/>
      <c r="D186" s="242"/>
      <c r="E186" s="250"/>
      <c r="F186" s="252"/>
      <c r="G186" s="252"/>
    </row>
    <row r="187" spans="1:7" s="104" customFormat="1" ht="28.5" customHeight="1">
      <c r="A187" s="255"/>
      <c r="B187" s="258"/>
      <c r="C187" s="239"/>
      <c r="D187" s="242"/>
      <c r="E187" s="250"/>
      <c r="F187" s="252"/>
      <c r="G187" s="252"/>
    </row>
    <row r="188" spans="1:7" ht="2.25" customHeight="1">
      <c r="A188" s="256"/>
      <c r="B188" s="259"/>
      <c r="C188" s="240"/>
      <c r="D188" s="243"/>
      <c r="E188" s="245"/>
      <c r="F188" s="253"/>
      <c r="G188" s="253"/>
    </row>
    <row r="189" spans="1:7">
      <c r="A189" s="254" t="s">
        <v>610</v>
      </c>
      <c r="B189" s="257" t="s">
        <v>611</v>
      </c>
      <c r="C189" s="238" t="s">
        <v>51</v>
      </c>
      <c r="D189" s="241" t="s">
        <v>612</v>
      </c>
      <c r="E189" s="244" t="s">
        <v>96</v>
      </c>
      <c r="F189" s="246">
        <v>15</v>
      </c>
      <c r="G189" s="248">
        <v>15</v>
      </c>
    </row>
    <row r="190" spans="1:7" ht="24" customHeight="1">
      <c r="A190" s="255"/>
      <c r="B190" s="258"/>
      <c r="C190" s="239"/>
      <c r="D190" s="242"/>
      <c r="E190" s="245"/>
      <c r="F190" s="247"/>
      <c r="G190" s="249"/>
    </row>
    <row r="191" spans="1:7" ht="57" customHeight="1">
      <c r="A191" s="255"/>
      <c r="B191" s="258"/>
      <c r="C191" s="239"/>
      <c r="D191" s="242"/>
      <c r="E191" s="244" t="s">
        <v>113</v>
      </c>
      <c r="F191" s="251">
        <v>40</v>
      </c>
      <c r="G191" s="251">
        <v>40</v>
      </c>
    </row>
    <row r="192" spans="1:7" ht="63.75" customHeight="1">
      <c r="A192" s="255"/>
      <c r="B192" s="258"/>
      <c r="C192" s="239"/>
      <c r="D192" s="242"/>
      <c r="E192" s="250"/>
      <c r="F192" s="252"/>
      <c r="G192" s="252"/>
    </row>
    <row r="193" spans="1:7" ht="38.25" customHeight="1">
      <c r="A193" s="255"/>
      <c r="B193" s="258"/>
      <c r="C193" s="239"/>
      <c r="D193" s="242"/>
      <c r="E193" s="250"/>
      <c r="F193" s="252"/>
      <c r="G193" s="252"/>
    </row>
    <row r="194" spans="1:7" ht="72.75" customHeight="1">
      <c r="A194" s="256"/>
      <c r="B194" s="259"/>
      <c r="C194" s="240"/>
      <c r="D194" s="243"/>
      <c r="E194" s="245"/>
      <c r="F194" s="253"/>
      <c r="G194" s="253"/>
    </row>
    <row r="195" spans="1:7" ht="33.75" customHeight="1">
      <c r="A195" s="254" t="s">
        <v>613</v>
      </c>
      <c r="B195" s="257" t="s">
        <v>615</v>
      </c>
      <c r="C195" s="238" t="s">
        <v>51</v>
      </c>
      <c r="D195" s="241" t="s">
        <v>616</v>
      </c>
      <c r="E195" s="244" t="s">
        <v>96</v>
      </c>
      <c r="F195" s="246">
        <v>15</v>
      </c>
      <c r="G195" s="248">
        <v>15</v>
      </c>
    </row>
    <row r="196" spans="1:7" ht="73.5" customHeight="1">
      <c r="A196" s="255"/>
      <c r="B196" s="258"/>
      <c r="C196" s="239"/>
      <c r="D196" s="242"/>
      <c r="E196" s="245"/>
      <c r="F196" s="247"/>
      <c r="G196" s="249"/>
    </row>
    <row r="197" spans="1:7" ht="38.25" customHeight="1">
      <c r="A197" s="255"/>
      <c r="B197" s="258"/>
      <c r="C197" s="239"/>
      <c r="D197" s="242"/>
      <c r="E197" s="244" t="s">
        <v>113</v>
      </c>
      <c r="F197" s="328">
        <v>40</v>
      </c>
      <c r="G197" s="328">
        <v>40</v>
      </c>
    </row>
    <row r="198" spans="1:7" ht="153.75" customHeight="1">
      <c r="A198" s="255"/>
      <c r="B198" s="258"/>
      <c r="C198" s="239"/>
      <c r="D198" s="242"/>
      <c r="E198" s="250"/>
      <c r="F198" s="329"/>
      <c r="G198" s="329"/>
    </row>
    <row r="199" spans="1:7" ht="111" customHeight="1">
      <c r="A199" s="255"/>
      <c r="B199" s="258"/>
      <c r="C199" s="239"/>
      <c r="D199" s="242"/>
      <c r="E199" s="250"/>
      <c r="F199" s="329"/>
      <c r="G199" s="329"/>
    </row>
    <row r="200" spans="1:7" ht="81" customHeight="1">
      <c r="A200" s="256"/>
      <c r="B200" s="259"/>
      <c r="C200" s="240"/>
      <c r="D200" s="243"/>
      <c r="E200" s="245"/>
      <c r="F200" s="330"/>
      <c r="G200" s="330"/>
    </row>
    <row r="201" spans="1:7" ht="34.5" customHeight="1">
      <c r="A201" s="254" t="s">
        <v>614</v>
      </c>
      <c r="B201" s="257" t="s">
        <v>617</v>
      </c>
      <c r="C201" s="238" t="s">
        <v>51</v>
      </c>
      <c r="D201" s="241" t="s">
        <v>618</v>
      </c>
      <c r="E201" s="244" t="s">
        <v>96</v>
      </c>
      <c r="F201" s="246">
        <v>15</v>
      </c>
      <c r="G201" s="248">
        <v>15</v>
      </c>
    </row>
    <row r="202" spans="1:7" ht="52.5" customHeight="1">
      <c r="A202" s="255"/>
      <c r="B202" s="258"/>
      <c r="C202" s="239"/>
      <c r="D202" s="242"/>
      <c r="E202" s="245"/>
      <c r="F202" s="247"/>
      <c r="G202" s="249"/>
    </row>
    <row r="203" spans="1:7" ht="35.25" customHeight="1">
      <c r="A203" s="255"/>
      <c r="B203" s="258"/>
      <c r="C203" s="239"/>
      <c r="D203" s="242"/>
      <c r="E203" s="244" t="s">
        <v>113</v>
      </c>
      <c r="F203" s="251">
        <v>45</v>
      </c>
      <c r="G203" s="251">
        <v>45</v>
      </c>
    </row>
    <row r="204" spans="1:7" ht="29.25" customHeight="1">
      <c r="A204" s="255"/>
      <c r="B204" s="258"/>
      <c r="C204" s="239"/>
      <c r="D204" s="242"/>
      <c r="E204" s="250"/>
      <c r="F204" s="252"/>
      <c r="G204" s="252"/>
    </row>
    <row r="205" spans="1:7" ht="61.5" customHeight="1">
      <c r="A205" s="255"/>
      <c r="B205" s="258"/>
      <c r="C205" s="239"/>
      <c r="D205" s="242"/>
      <c r="E205" s="250"/>
      <c r="F205" s="252"/>
      <c r="G205" s="252"/>
    </row>
    <row r="206" spans="1:7" ht="101.25" customHeight="1">
      <c r="A206" s="256"/>
      <c r="B206" s="259"/>
      <c r="C206" s="240"/>
      <c r="D206" s="243"/>
      <c r="E206" s="245"/>
      <c r="F206" s="253"/>
      <c r="G206" s="253"/>
    </row>
    <row r="207" spans="1:7" ht="78" customHeight="1">
      <c r="A207" s="254" t="s">
        <v>619</v>
      </c>
      <c r="B207" s="257" t="s">
        <v>626</v>
      </c>
      <c r="C207" s="238" t="s">
        <v>51</v>
      </c>
      <c r="D207" s="241" t="s">
        <v>627</v>
      </c>
      <c r="E207" s="244" t="s">
        <v>96</v>
      </c>
      <c r="F207" s="246">
        <v>15</v>
      </c>
      <c r="G207" s="248">
        <v>15</v>
      </c>
    </row>
    <row r="208" spans="1:7" ht="47.25" customHeight="1">
      <c r="A208" s="255"/>
      <c r="B208" s="258"/>
      <c r="C208" s="239"/>
      <c r="D208" s="242"/>
      <c r="E208" s="245"/>
      <c r="F208" s="247"/>
      <c r="G208" s="249"/>
    </row>
    <row r="209" spans="1:7" ht="50.25" customHeight="1">
      <c r="A209" s="255"/>
      <c r="B209" s="258"/>
      <c r="C209" s="239"/>
      <c r="D209" s="242"/>
      <c r="E209" s="244" t="s">
        <v>113</v>
      </c>
      <c r="F209" s="251">
        <v>40</v>
      </c>
      <c r="G209" s="251">
        <v>40</v>
      </c>
    </row>
    <row r="210" spans="1:7">
      <c r="A210" s="255"/>
      <c r="B210" s="258"/>
      <c r="C210" s="239"/>
      <c r="D210" s="242"/>
      <c r="E210" s="250"/>
      <c r="F210" s="252"/>
      <c r="G210" s="252"/>
    </row>
    <row r="211" spans="1:7" ht="87.75" customHeight="1">
      <c r="A211" s="255"/>
      <c r="B211" s="258"/>
      <c r="C211" s="239"/>
      <c r="D211" s="242"/>
      <c r="E211" s="250"/>
      <c r="F211" s="252"/>
      <c r="G211" s="252"/>
    </row>
    <row r="212" spans="1:7" ht="18" customHeight="1">
      <c r="A212" s="256"/>
      <c r="B212" s="259"/>
      <c r="C212" s="240"/>
      <c r="D212" s="243"/>
      <c r="E212" s="245"/>
      <c r="F212" s="253"/>
      <c r="G212" s="253"/>
    </row>
    <row r="213" spans="1:7" ht="27.75" customHeight="1">
      <c r="A213" s="254" t="s">
        <v>620</v>
      </c>
      <c r="B213" s="257" t="s">
        <v>628</v>
      </c>
      <c r="C213" s="238" t="s">
        <v>51</v>
      </c>
      <c r="D213" s="241" t="s">
        <v>629</v>
      </c>
      <c r="E213" s="244" t="s">
        <v>96</v>
      </c>
      <c r="F213" s="246">
        <v>15</v>
      </c>
      <c r="G213" s="248">
        <v>15</v>
      </c>
    </row>
    <row r="214" spans="1:7" ht="15" customHeight="1">
      <c r="A214" s="255"/>
      <c r="B214" s="258"/>
      <c r="C214" s="239"/>
      <c r="D214" s="242"/>
      <c r="E214" s="245"/>
      <c r="F214" s="247"/>
      <c r="G214" s="249"/>
    </row>
    <row r="215" spans="1:7" ht="36" customHeight="1">
      <c r="A215" s="255"/>
      <c r="B215" s="258"/>
      <c r="C215" s="239"/>
      <c r="D215" s="242"/>
      <c r="E215" s="244" t="s">
        <v>113</v>
      </c>
      <c r="F215" s="251">
        <v>25</v>
      </c>
      <c r="G215" s="251">
        <v>25</v>
      </c>
    </row>
    <row r="216" spans="1:7" ht="34.5" customHeight="1">
      <c r="A216" s="255"/>
      <c r="B216" s="258"/>
      <c r="C216" s="239"/>
      <c r="D216" s="242"/>
      <c r="E216" s="250"/>
      <c r="F216" s="252"/>
      <c r="G216" s="252"/>
    </row>
    <row r="217" spans="1:7" ht="31.5" customHeight="1">
      <c r="A217" s="255"/>
      <c r="B217" s="258"/>
      <c r="C217" s="239"/>
      <c r="D217" s="242"/>
      <c r="E217" s="250"/>
      <c r="F217" s="252"/>
      <c r="G217" s="252"/>
    </row>
    <row r="218" spans="1:7" ht="23.25" customHeight="1">
      <c r="A218" s="256"/>
      <c r="B218" s="259"/>
      <c r="C218" s="240"/>
      <c r="D218" s="243"/>
      <c r="E218" s="245"/>
      <c r="F218" s="253"/>
      <c r="G218" s="253"/>
    </row>
    <row r="219" spans="1:7" ht="15.75" customHeight="1">
      <c r="A219" s="254" t="s">
        <v>621</v>
      </c>
      <c r="B219" s="257" t="s">
        <v>630</v>
      </c>
      <c r="C219" s="238" t="s">
        <v>51</v>
      </c>
      <c r="D219" s="241" t="s">
        <v>631</v>
      </c>
      <c r="E219" s="244" t="s">
        <v>96</v>
      </c>
      <c r="F219" s="246">
        <v>20</v>
      </c>
      <c r="G219" s="248">
        <v>20</v>
      </c>
    </row>
    <row r="220" spans="1:7" ht="54.75" customHeight="1">
      <c r="A220" s="255"/>
      <c r="B220" s="258"/>
      <c r="C220" s="239"/>
      <c r="D220" s="242"/>
      <c r="E220" s="245"/>
      <c r="F220" s="247"/>
      <c r="G220" s="249"/>
    </row>
    <row r="221" spans="1:7" ht="55.5" customHeight="1">
      <c r="A221" s="255"/>
      <c r="B221" s="258"/>
      <c r="C221" s="239"/>
      <c r="D221" s="242"/>
      <c r="E221" s="244" t="s">
        <v>113</v>
      </c>
      <c r="F221" s="251">
        <v>40</v>
      </c>
      <c r="G221" s="251">
        <v>40</v>
      </c>
    </row>
    <row r="222" spans="1:7" ht="48.75" customHeight="1">
      <c r="A222" s="255"/>
      <c r="B222" s="258"/>
      <c r="C222" s="239"/>
      <c r="D222" s="242"/>
      <c r="E222" s="250"/>
      <c r="F222" s="252"/>
      <c r="G222" s="252"/>
    </row>
    <row r="223" spans="1:7" ht="60.75" customHeight="1">
      <c r="A223" s="255"/>
      <c r="B223" s="258"/>
      <c r="C223" s="239"/>
      <c r="D223" s="242"/>
      <c r="E223" s="250"/>
      <c r="F223" s="252"/>
      <c r="G223" s="252"/>
    </row>
    <row r="224" spans="1:7" ht="15" customHeight="1">
      <c r="A224" s="256"/>
      <c r="B224" s="259"/>
      <c r="C224" s="240"/>
      <c r="D224" s="243"/>
      <c r="E224" s="245"/>
      <c r="F224" s="253"/>
      <c r="G224" s="253"/>
    </row>
    <row r="225" spans="1:7" ht="75" customHeight="1">
      <c r="A225" s="254" t="s">
        <v>622</v>
      </c>
      <c r="B225" s="257" t="s">
        <v>632</v>
      </c>
      <c r="C225" s="238" t="s">
        <v>51</v>
      </c>
      <c r="D225" s="241" t="s">
        <v>633</v>
      </c>
      <c r="E225" s="244" t="s">
        <v>96</v>
      </c>
      <c r="F225" s="246">
        <v>5</v>
      </c>
      <c r="G225" s="248">
        <v>5</v>
      </c>
    </row>
    <row r="226" spans="1:7">
      <c r="A226" s="255"/>
      <c r="B226" s="258"/>
      <c r="C226" s="239"/>
      <c r="D226" s="242"/>
      <c r="E226" s="245"/>
      <c r="F226" s="247"/>
      <c r="G226" s="249"/>
    </row>
    <row r="227" spans="1:7" ht="33" customHeight="1">
      <c r="A227" s="255"/>
      <c r="B227" s="258"/>
      <c r="C227" s="239"/>
      <c r="D227" s="242"/>
      <c r="E227" s="244" t="s">
        <v>113</v>
      </c>
      <c r="F227" s="251">
        <v>10</v>
      </c>
      <c r="G227" s="251">
        <v>10</v>
      </c>
    </row>
    <row r="228" spans="1:7" ht="44.25" customHeight="1">
      <c r="A228" s="255"/>
      <c r="B228" s="258"/>
      <c r="C228" s="239"/>
      <c r="D228" s="242"/>
      <c r="E228" s="250"/>
      <c r="F228" s="252"/>
      <c r="G228" s="252"/>
    </row>
    <row r="229" spans="1:7">
      <c r="A229" s="255"/>
      <c r="B229" s="258"/>
      <c r="C229" s="239"/>
      <c r="D229" s="242"/>
      <c r="E229" s="250"/>
      <c r="F229" s="252"/>
      <c r="G229" s="252"/>
    </row>
    <row r="230" spans="1:7">
      <c r="A230" s="256"/>
      <c r="B230" s="259"/>
      <c r="C230" s="240"/>
      <c r="D230" s="243"/>
      <c r="E230" s="245"/>
      <c r="F230" s="253"/>
      <c r="G230" s="253"/>
    </row>
    <row r="231" spans="1:7">
      <c r="A231" s="151" t="s">
        <v>623</v>
      </c>
      <c r="B231" s="260" t="s">
        <v>634</v>
      </c>
      <c r="C231" s="261"/>
      <c r="D231" s="261"/>
      <c r="E231" s="261"/>
      <c r="F231" s="261"/>
      <c r="G231" s="262"/>
    </row>
    <row r="232" spans="1:7" ht="15.75" customHeight="1">
      <c r="A232" s="254" t="s">
        <v>624</v>
      </c>
      <c r="B232" s="257" t="s">
        <v>635</v>
      </c>
      <c r="C232" s="238" t="s">
        <v>51</v>
      </c>
      <c r="D232" s="241" t="s">
        <v>636</v>
      </c>
      <c r="E232" s="244" t="s">
        <v>96</v>
      </c>
      <c r="F232" s="246">
        <v>20</v>
      </c>
      <c r="G232" s="248">
        <v>20</v>
      </c>
    </row>
    <row r="233" spans="1:7" ht="31.5" customHeight="1">
      <c r="A233" s="255"/>
      <c r="B233" s="258"/>
      <c r="C233" s="239"/>
      <c r="D233" s="242"/>
      <c r="E233" s="245"/>
      <c r="F233" s="247"/>
      <c r="G233" s="249"/>
    </row>
    <row r="234" spans="1:7" ht="27.75" customHeight="1">
      <c r="A234" s="255"/>
      <c r="B234" s="258"/>
      <c r="C234" s="239"/>
      <c r="D234" s="242"/>
      <c r="E234" s="244" t="s">
        <v>113</v>
      </c>
      <c r="F234" s="251">
        <v>15</v>
      </c>
      <c r="G234" s="251">
        <v>15</v>
      </c>
    </row>
    <row r="235" spans="1:7" ht="30" customHeight="1">
      <c r="A235" s="255"/>
      <c r="B235" s="258"/>
      <c r="C235" s="239"/>
      <c r="D235" s="242"/>
      <c r="E235" s="250"/>
      <c r="F235" s="252"/>
      <c r="G235" s="252"/>
    </row>
    <row r="236" spans="1:7" ht="24.75" customHeight="1">
      <c r="A236" s="255"/>
      <c r="B236" s="258"/>
      <c r="C236" s="239"/>
      <c r="D236" s="242"/>
      <c r="E236" s="250"/>
      <c r="F236" s="252"/>
      <c r="G236" s="252"/>
    </row>
    <row r="237" spans="1:7" ht="24" customHeight="1">
      <c r="A237" s="256"/>
      <c r="B237" s="259"/>
      <c r="C237" s="240"/>
      <c r="D237" s="243"/>
      <c r="E237" s="245"/>
      <c r="F237" s="253"/>
      <c r="G237" s="253"/>
    </row>
    <row r="238" spans="1:7" ht="36" customHeight="1">
      <c r="A238" s="254" t="s">
        <v>625</v>
      </c>
      <c r="B238" s="257" t="s">
        <v>637</v>
      </c>
      <c r="C238" s="238" t="s">
        <v>51</v>
      </c>
      <c r="D238" s="241" t="s">
        <v>638</v>
      </c>
      <c r="E238" s="244" t="s">
        <v>96</v>
      </c>
      <c r="F238" s="246">
        <v>15</v>
      </c>
      <c r="G238" s="248">
        <v>15</v>
      </c>
    </row>
    <row r="239" spans="1:7" ht="62.25" customHeight="1">
      <c r="A239" s="255"/>
      <c r="B239" s="258"/>
      <c r="C239" s="239"/>
      <c r="D239" s="242"/>
      <c r="E239" s="245"/>
      <c r="F239" s="247"/>
      <c r="G239" s="249"/>
    </row>
    <row r="240" spans="1:7">
      <c r="A240" s="255"/>
      <c r="B240" s="258"/>
      <c r="C240" s="239"/>
      <c r="D240" s="242"/>
      <c r="E240" s="244" t="s">
        <v>113</v>
      </c>
      <c r="F240" s="251">
        <v>35</v>
      </c>
      <c r="G240" s="251">
        <v>35</v>
      </c>
    </row>
    <row r="241" spans="1:7" ht="20.25" customHeight="1">
      <c r="A241" s="255"/>
      <c r="B241" s="258"/>
      <c r="C241" s="239"/>
      <c r="D241" s="242"/>
      <c r="E241" s="250"/>
      <c r="F241" s="252"/>
      <c r="G241" s="252"/>
    </row>
    <row r="242" spans="1:7" ht="38.25" customHeight="1">
      <c r="A242" s="255"/>
      <c r="B242" s="258"/>
      <c r="C242" s="239"/>
      <c r="D242" s="242"/>
      <c r="E242" s="250"/>
      <c r="F242" s="252"/>
      <c r="G242" s="252"/>
    </row>
    <row r="243" spans="1:7" ht="51" customHeight="1">
      <c r="A243" s="256"/>
      <c r="B243" s="259"/>
      <c r="C243" s="240"/>
      <c r="D243" s="243"/>
      <c r="E243" s="245"/>
      <c r="F243" s="253"/>
      <c r="G243" s="253"/>
    </row>
    <row r="244" spans="1:7" ht="25.5" customHeight="1">
      <c r="A244" s="145" t="s">
        <v>154</v>
      </c>
      <c r="B244" s="301" t="s">
        <v>153</v>
      </c>
      <c r="C244" s="331"/>
      <c r="D244" s="331"/>
      <c r="E244" s="331"/>
      <c r="F244" s="331"/>
      <c r="G244" s="332"/>
    </row>
    <row r="245" spans="1:7" ht="24.75" customHeight="1">
      <c r="A245" s="145" t="s">
        <v>155</v>
      </c>
      <c r="B245" s="301" t="s">
        <v>156</v>
      </c>
      <c r="C245" s="331"/>
      <c r="D245" s="331"/>
      <c r="E245" s="331"/>
      <c r="F245" s="331"/>
      <c r="G245" s="332"/>
    </row>
    <row r="246" spans="1:7" ht="28.5" customHeight="1">
      <c r="A246" s="324" t="s">
        <v>157</v>
      </c>
      <c r="B246" s="241" t="s">
        <v>158</v>
      </c>
      <c r="C246" s="357" t="s">
        <v>51</v>
      </c>
      <c r="D246" s="284" t="s">
        <v>159</v>
      </c>
      <c r="E246" s="347" t="s">
        <v>96</v>
      </c>
      <c r="F246" s="340">
        <v>10</v>
      </c>
      <c r="G246" s="340">
        <v>6</v>
      </c>
    </row>
    <row r="247" spans="1:7" ht="15.75" customHeight="1">
      <c r="A247" s="324"/>
      <c r="B247" s="242"/>
      <c r="C247" s="357"/>
      <c r="D247" s="288"/>
      <c r="E247" s="350"/>
      <c r="F247" s="340"/>
      <c r="G247" s="340"/>
    </row>
    <row r="248" spans="1:7" ht="10.5" customHeight="1">
      <c r="A248" s="324"/>
      <c r="B248" s="242"/>
      <c r="C248" s="357"/>
      <c r="D248" s="288"/>
      <c r="E248" s="350"/>
      <c r="F248" s="340"/>
      <c r="G248" s="340"/>
    </row>
    <row r="249" spans="1:7" ht="15.75" hidden="1" customHeight="1">
      <c r="A249" s="324"/>
      <c r="B249" s="242"/>
      <c r="C249" s="357"/>
      <c r="D249" s="288"/>
      <c r="E249" s="350"/>
      <c r="F249" s="340"/>
      <c r="G249" s="340"/>
    </row>
    <row r="250" spans="1:7" ht="15.75" hidden="1" customHeight="1">
      <c r="A250" s="324"/>
      <c r="B250" s="242"/>
      <c r="C250" s="357"/>
      <c r="D250" s="288"/>
      <c r="E250" s="350"/>
      <c r="F250" s="340"/>
      <c r="G250" s="340"/>
    </row>
    <row r="251" spans="1:7" ht="36.75" customHeight="1">
      <c r="A251" s="324"/>
      <c r="B251" s="242"/>
      <c r="C251" s="357"/>
      <c r="D251" s="288"/>
      <c r="E251" s="347" t="s">
        <v>113</v>
      </c>
      <c r="F251" s="340">
        <v>15</v>
      </c>
      <c r="G251" s="340">
        <v>9</v>
      </c>
    </row>
    <row r="252" spans="1:7" ht="19.5" customHeight="1">
      <c r="A252" s="324"/>
      <c r="B252" s="242"/>
      <c r="C252" s="357"/>
      <c r="D252" s="288"/>
      <c r="E252" s="350"/>
      <c r="F252" s="340"/>
      <c r="G252" s="340"/>
    </row>
    <row r="253" spans="1:7" ht="75.75" customHeight="1">
      <c r="A253" s="324"/>
      <c r="B253" s="242"/>
      <c r="C253" s="357"/>
      <c r="D253" s="288"/>
      <c r="E253" s="350"/>
      <c r="F253" s="340"/>
      <c r="G253" s="340"/>
    </row>
    <row r="254" spans="1:7" ht="0.75" customHeight="1">
      <c r="A254" s="324"/>
      <c r="B254" s="242"/>
      <c r="C254" s="357"/>
      <c r="D254" s="288"/>
      <c r="E254" s="350"/>
      <c r="F254" s="340"/>
      <c r="G254" s="340"/>
    </row>
    <row r="255" spans="1:7" ht="1.5" hidden="1" customHeight="1">
      <c r="A255" s="324"/>
      <c r="B255" s="242"/>
      <c r="C255" s="400"/>
      <c r="D255" s="288"/>
      <c r="E255" s="277"/>
      <c r="F255" s="379"/>
      <c r="G255" s="379"/>
    </row>
    <row r="256" spans="1:7" ht="36.75" customHeight="1">
      <c r="A256" s="145" t="s">
        <v>160</v>
      </c>
      <c r="B256" s="322" t="s">
        <v>161</v>
      </c>
      <c r="C256" s="380"/>
      <c r="D256" s="380"/>
      <c r="E256" s="380"/>
      <c r="F256" s="380"/>
      <c r="G256" s="380"/>
    </row>
    <row r="257" spans="1:7">
      <c r="A257" s="324" t="s">
        <v>162</v>
      </c>
      <c r="B257" s="257" t="s">
        <v>163</v>
      </c>
      <c r="C257" s="357" t="s">
        <v>51</v>
      </c>
      <c r="D257" s="284" t="s">
        <v>164</v>
      </c>
      <c r="E257" s="347" t="s">
        <v>96</v>
      </c>
      <c r="F257" s="340">
        <v>15</v>
      </c>
      <c r="G257" s="340">
        <v>9</v>
      </c>
    </row>
    <row r="258" spans="1:7">
      <c r="A258" s="324"/>
      <c r="B258" s="258"/>
      <c r="C258" s="357"/>
      <c r="D258" s="288"/>
      <c r="E258" s="350"/>
      <c r="F258" s="340"/>
      <c r="G258" s="340"/>
    </row>
    <row r="259" spans="1:7">
      <c r="A259" s="324"/>
      <c r="B259" s="258"/>
      <c r="C259" s="357"/>
      <c r="D259" s="288"/>
      <c r="E259" s="350"/>
      <c r="F259" s="340"/>
      <c r="G259" s="340"/>
    </row>
    <row r="260" spans="1:7">
      <c r="A260" s="324"/>
      <c r="B260" s="258"/>
      <c r="C260" s="357"/>
      <c r="D260" s="288"/>
      <c r="E260" s="350"/>
      <c r="F260" s="340"/>
      <c r="G260" s="340"/>
    </row>
    <row r="261" spans="1:7">
      <c r="A261" s="324"/>
      <c r="B261" s="258"/>
      <c r="C261" s="357"/>
      <c r="D261" s="288"/>
      <c r="E261" s="350"/>
      <c r="F261" s="340"/>
      <c r="G261" s="340"/>
    </row>
    <row r="262" spans="1:7">
      <c r="A262" s="324"/>
      <c r="B262" s="258"/>
      <c r="C262" s="357"/>
      <c r="D262" s="288"/>
      <c r="E262" s="347" t="s">
        <v>113</v>
      </c>
      <c r="F262" s="340">
        <v>20</v>
      </c>
      <c r="G262" s="340">
        <v>12</v>
      </c>
    </row>
    <row r="263" spans="1:7">
      <c r="A263" s="324"/>
      <c r="B263" s="258"/>
      <c r="C263" s="357"/>
      <c r="D263" s="288"/>
      <c r="E263" s="350"/>
      <c r="F263" s="340"/>
      <c r="G263" s="340"/>
    </row>
    <row r="264" spans="1:7">
      <c r="A264" s="324"/>
      <c r="B264" s="258"/>
      <c r="C264" s="357"/>
      <c r="D264" s="288"/>
      <c r="E264" s="350"/>
      <c r="F264" s="340"/>
      <c r="G264" s="340"/>
    </row>
    <row r="265" spans="1:7">
      <c r="A265" s="324"/>
      <c r="B265" s="258"/>
      <c r="C265" s="357"/>
      <c r="D265" s="288"/>
      <c r="E265" s="350"/>
      <c r="F265" s="340"/>
      <c r="G265" s="340"/>
    </row>
    <row r="266" spans="1:7" ht="59.25" customHeight="1">
      <c r="A266" s="324"/>
      <c r="B266" s="258"/>
      <c r="C266" s="400"/>
      <c r="D266" s="289"/>
      <c r="E266" s="350"/>
      <c r="F266" s="340"/>
      <c r="G266" s="340"/>
    </row>
    <row r="267" spans="1:7" ht="31.5">
      <c r="A267" s="386" t="s">
        <v>166</v>
      </c>
      <c r="B267" s="403" t="s">
        <v>167</v>
      </c>
      <c r="C267" s="391" t="s">
        <v>51</v>
      </c>
      <c r="D267" s="383" t="s">
        <v>165</v>
      </c>
      <c r="E267" s="110" t="s">
        <v>96</v>
      </c>
      <c r="F267" s="106">
        <v>20</v>
      </c>
      <c r="G267" s="106">
        <v>12</v>
      </c>
    </row>
    <row r="268" spans="1:7" ht="288.75" customHeight="1">
      <c r="A268" s="386"/>
      <c r="B268" s="403"/>
      <c r="C268" s="393"/>
      <c r="D268" s="385"/>
      <c r="E268" s="110" t="s">
        <v>113</v>
      </c>
      <c r="F268" s="106">
        <v>25</v>
      </c>
      <c r="G268" s="106">
        <v>15</v>
      </c>
    </row>
    <row r="269" spans="1:7" ht="37.9" customHeight="1">
      <c r="A269" s="395" t="s">
        <v>169</v>
      </c>
      <c r="B269" s="383" t="s">
        <v>168</v>
      </c>
      <c r="C269" s="391" t="s">
        <v>51</v>
      </c>
      <c r="D269" s="383" t="s">
        <v>171</v>
      </c>
      <c r="E269" s="110" t="s">
        <v>96</v>
      </c>
      <c r="F269" s="106">
        <v>15</v>
      </c>
      <c r="G269" s="106">
        <v>9</v>
      </c>
    </row>
    <row r="270" spans="1:7">
      <c r="A270" s="387"/>
      <c r="B270" s="384"/>
      <c r="C270" s="392"/>
      <c r="D270" s="384"/>
      <c r="E270" s="383" t="s">
        <v>48</v>
      </c>
      <c r="F270" s="388">
        <v>20</v>
      </c>
      <c r="G270" s="388">
        <v>12</v>
      </c>
    </row>
    <row r="271" spans="1:7">
      <c r="A271" s="387"/>
      <c r="B271" s="384"/>
      <c r="C271" s="392"/>
      <c r="D271" s="384"/>
      <c r="E271" s="384"/>
      <c r="F271" s="389"/>
      <c r="G271" s="389"/>
    </row>
    <row r="272" spans="1:7" ht="183.75" customHeight="1">
      <c r="A272" s="396"/>
      <c r="B272" s="385"/>
      <c r="C272" s="393"/>
      <c r="D272" s="385"/>
      <c r="E272" s="385"/>
      <c r="F272" s="390"/>
      <c r="G272" s="390"/>
    </row>
    <row r="273" spans="1:7" ht="45.75" customHeight="1">
      <c r="A273" s="404" t="s">
        <v>170</v>
      </c>
      <c r="B273" s="383" t="s">
        <v>172</v>
      </c>
      <c r="C273" s="401" t="s">
        <v>51</v>
      </c>
      <c r="D273" s="415" t="s">
        <v>173</v>
      </c>
      <c r="E273" s="347" t="s">
        <v>96</v>
      </c>
      <c r="F273" s="386">
        <v>15</v>
      </c>
      <c r="G273" s="404">
        <v>9</v>
      </c>
    </row>
    <row r="274" spans="1:7" ht="52.5" customHeight="1">
      <c r="A274" s="404"/>
      <c r="B274" s="384"/>
      <c r="C274" s="401"/>
      <c r="D274" s="416"/>
      <c r="E274" s="347"/>
      <c r="F274" s="386"/>
      <c r="G274" s="404"/>
    </row>
    <row r="275" spans="1:7" ht="42.75" customHeight="1">
      <c r="A275" s="404"/>
      <c r="B275" s="384"/>
      <c r="C275" s="401"/>
      <c r="D275" s="416"/>
      <c r="E275" s="347"/>
      <c r="F275" s="386"/>
      <c r="G275" s="404"/>
    </row>
    <row r="276" spans="1:7" ht="57.75" customHeight="1">
      <c r="A276" s="404"/>
      <c r="B276" s="384"/>
      <c r="C276" s="401"/>
      <c r="D276" s="416"/>
      <c r="E276" s="387" t="s">
        <v>48</v>
      </c>
      <c r="F276" s="387">
        <v>20</v>
      </c>
      <c r="G276" s="394">
        <v>12</v>
      </c>
    </row>
    <row r="277" spans="1:7" ht="30.75" customHeight="1">
      <c r="A277" s="404"/>
      <c r="B277" s="384"/>
      <c r="C277" s="401"/>
      <c r="D277" s="416"/>
      <c r="E277" s="387"/>
      <c r="F277" s="387"/>
      <c r="G277" s="394"/>
    </row>
    <row r="278" spans="1:7" ht="36" customHeight="1">
      <c r="A278" s="404"/>
      <c r="B278" s="385"/>
      <c r="C278" s="402"/>
      <c r="D278" s="417"/>
      <c r="E278" s="387"/>
      <c r="F278" s="387"/>
      <c r="G278" s="394"/>
    </row>
    <row r="279" spans="1:7" ht="31.5" customHeight="1">
      <c r="A279" s="324" t="s">
        <v>174</v>
      </c>
      <c r="B279" s="241" t="s">
        <v>175</v>
      </c>
      <c r="C279" s="364" t="s">
        <v>51</v>
      </c>
      <c r="D279" s="284" t="s">
        <v>176</v>
      </c>
      <c r="E279" s="347" t="s">
        <v>96</v>
      </c>
      <c r="F279" s="347">
        <v>15</v>
      </c>
      <c r="G279" s="324">
        <v>9</v>
      </c>
    </row>
    <row r="280" spans="1:7" ht="7.5" customHeight="1">
      <c r="A280" s="324"/>
      <c r="B280" s="242"/>
      <c r="C280" s="364"/>
      <c r="D280" s="288"/>
      <c r="E280" s="347"/>
      <c r="F280" s="347"/>
      <c r="G280" s="324"/>
    </row>
    <row r="281" spans="1:7" ht="51.75" customHeight="1">
      <c r="A281" s="324"/>
      <c r="B281" s="242"/>
      <c r="C281" s="364"/>
      <c r="D281" s="288"/>
      <c r="E281" s="347"/>
      <c r="F281" s="347"/>
      <c r="G281" s="324"/>
    </row>
    <row r="282" spans="1:7" ht="54" customHeight="1">
      <c r="A282" s="324"/>
      <c r="B282" s="242"/>
      <c r="C282" s="364"/>
      <c r="D282" s="288"/>
      <c r="E282" s="347" t="s">
        <v>48</v>
      </c>
      <c r="F282" s="347">
        <v>20</v>
      </c>
      <c r="G282" s="324">
        <v>12</v>
      </c>
    </row>
    <row r="283" spans="1:7" ht="36.75" customHeight="1">
      <c r="A283" s="324"/>
      <c r="B283" s="242"/>
      <c r="C283" s="364"/>
      <c r="D283" s="288"/>
      <c r="E283" s="347"/>
      <c r="F283" s="347"/>
      <c r="G283" s="324"/>
    </row>
    <row r="284" spans="1:7" ht="30.75" customHeight="1">
      <c r="A284" s="324"/>
      <c r="B284" s="242"/>
      <c r="C284" s="364"/>
      <c r="D284" s="288"/>
      <c r="E284" s="347"/>
      <c r="F284" s="347"/>
      <c r="G284" s="324"/>
    </row>
    <row r="285" spans="1:7" ht="25.5" hidden="1" customHeight="1">
      <c r="A285" s="324"/>
      <c r="B285" s="242"/>
      <c r="C285" s="364"/>
      <c r="D285" s="288"/>
      <c r="E285" s="347"/>
      <c r="F285" s="347"/>
      <c r="G285" s="324"/>
    </row>
    <row r="286" spans="1:7" ht="42.75" hidden="1" customHeight="1">
      <c r="A286" s="324"/>
      <c r="B286" s="243"/>
      <c r="C286" s="364"/>
      <c r="D286" s="289"/>
      <c r="E286" s="347"/>
      <c r="F286" s="347"/>
      <c r="G286" s="324"/>
    </row>
    <row r="287" spans="1:7" ht="36" customHeight="1">
      <c r="A287" s="254" t="s">
        <v>177</v>
      </c>
      <c r="B287" s="241" t="s">
        <v>178</v>
      </c>
      <c r="C287" s="351" t="s">
        <v>51</v>
      </c>
      <c r="D287" s="284" t="s">
        <v>179</v>
      </c>
      <c r="E287" s="347" t="s">
        <v>96</v>
      </c>
      <c r="F287" s="347">
        <v>15</v>
      </c>
      <c r="G287" s="324">
        <v>9</v>
      </c>
    </row>
    <row r="288" spans="1:7" ht="25.5" customHeight="1">
      <c r="A288" s="255"/>
      <c r="B288" s="242"/>
      <c r="C288" s="352"/>
      <c r="D288" s="288"/>
      <c r="E288" s="347"/>
      <c r="F288" s="347"/>
      <c r="G288" s="324"/>
    </row>
    <row r="289" spans="1:7" ht="13.5" customHeight="1">
      <c r="A289" s="255"/>
      <c r="B289" s="242"/>
      <c r="C289" s="352"/>
      <c r="D289" s="288"/>
      <c r="E289" s="347"/>
      <c r="F289" s="347"/>
      <c r="G289" s="324"/>
    </row>
    <row r="290" spans="1:7" ht="54" hidden="1" customHeight="1">
      <c r="A290" s="255"/>
      <c r="B290" s="242"/>
      <c r="C290" s="352"/>
      <c r="D290" s="288"/>
      <c r="E290" s="347"/>
      <c r="F290" s="347"/>
      <c r="G290" s="324"/>
    </row>
    <row r="291" spans="1:7" ht="48.75" customHeight="1">
      <c r="A291" s="255"/>
      <c r="B291" s="242"/>
      <c r="C291" s="352"/>
      <c r="D291" s="288"/>
      <c r="E291" s="347" t="s">
        <v>48</v>
      </c>
      <c r="F291" s="347">
        <v>20</v>
      </c>
      <c r="G291" s="324">
        <v>12</v>
      </c>
    </row>
    <row r="292" spans="1:7" ht="50.25" customHeight="1">
      <c r="A292" s="255"/>
      <c r="B292" s="242"/>
      <c r="C292" s="352"/>
      <c r="D292" s="288"/>
      <c r="E292" s="347"/>
      <c r="F292" s="347"/>
      <c r="G292" s="324"/>
    </row>
    <row r="293" spans="1:7" ht="38.25" customHeight="1">
      <c r="A293" s="255"/>
      <c r="B293" s="242"/>
      <c r="C293" s="352"/>
      <c r="D293" s="288"/>
      <c r="E293" s="347"/>
      <c r="F293" s="347"/>
      <c r="G293" s="324"/>
    </row>
    <row r="294" spans="1:7" ht="2.25" customHeight="1">
      <c r="A294" s="256"/>
      <c r="B294" s="243"/>
      <c r="C294" s="353"/>
      <c r="D294" s="289"/>
      <c r="E294" s="347"/>
      <c r="F294" s="347"/>
      <c r="G294" s="324"/>
    </row>
    <row r="295" spans="1:7" ht="29.25" customHeight="1">
      <c r="A295" s="254" t="s">
        <v>180</v>
      </c>
      <c r="B295" s="241" t="s">
        <v>181</v>
      </c>
      <c r="C295" s="351" t="s">
        <v>51</v>
      </c>
      <c r="D295" s="284" t="s">
        <v>182</v>
      </c>
      <c r="E295" s="271" t="s">
        <v>96</v>
      </c>
      <c r="F295" s="271">
        <v>10</v>
      </c>
      <c r="G295" s="254">
        <v>6</v>
      </c>
    </row>
    <row r="296" spans="1:7" ht="29.25" customHeight="1">
      <c r="A296" s="255"/>
      <c r="B296" s="242"/>
      <c r="C296" s="352"/>
      <c r="D296" s="288"/>
      <c r="E296" s="348"/>
      <c r="F296" s="348"/>
      <c r="G296" s="255"/>
    </row>
    <row r="297" spans="1:7">
      <c r="A297" s="255"/>
      <c r="B297" s="242"/>
      <c r="C297" s="352"/>
      <c r="D297" s="288"/>
      <c r="E297" s="348"/>
      <c r="F297" s="348"/>
      <c r="G297" s="255"/>
    </row>
    <row r="298" spans="1:7">
      <c r="A298" s="255"/>
      <c r="B298" s="242"/>
      <c r="C298" s="352"/>
      <c r="D298" s="288"/>
      <c r="E298" s="349"/>
      <c r="F298" s="349"/>
      <c r="G298" s="256"/>
    </row>
    <row r="299" spans="1:7">
      <c r="A299" s="255"/>
      <c r="B299" s="242"/>
      <c r="C299" s="352"/>
      <c r="D299" s="288"/>
      <c r="E299" s="347" t="s">
        <v>48</v>
      </c>
      <c r="F299" s="271">
        <v>15</v>
      </c>
      <c r="G299" s="254">
        <v>9</v>
      </c>
    </row>
    <row r="300" spans="1:7" ht="44.25" customHeight="1">
      <c r="A300" s="255"/>
      <c r="B300" s="242"/>
      <c r="C300" s="352"/>
      <c r="D300" s="288"/>
      <c r="E300" s="347"/>
      <c r="F300" s="348"/>
      <c r="G300" s="255"/>
    </row>
    <row r="301" spans="1:7" ht="30" customHeight="1">
      <c r="A301" s="255"/>
      <c r="B301" s="242"/>
      <c r="C301" s="352"/>
      <c r="D301" s="288"/>
      <c r="E301" s="347"/>
      <c r="F301" s="348"/>
      <c r="G301" s="255"/>
    </row>
    <row r="302" spans="1:7" ht="36" customHeight="1">
      <c r="A302" s="255"/>
      <c r="B302" s="242"/>
      <c r="C302" s="352"/>
      <c r="D302" s="288"/>
      <c r="E302" s="347"/>
      <c r="F302" s="348"/>
      <c r="G302" s="255"/>
    </row>
    <row r="303" spans="1:7" ht="35.25" customHeight="1">
      <c r="A303" s="256"/>
      <c r="B303" s="243"/>
      <c r="C303" s="353"/>
      <c r="D303" s="289"/>
      <c r="E303" s="347"/>
      <c r="F303" s="349"/>
      <c r="G303" s="256"/>
    </row>
    <row r="304" spans="1:7" ht="19.5" customHeight="1">
      <c r="A304" s="254" t="s">
        <v>183</v>
      </c>
      <c r="B304" s="241" t="s">
        <v>184</v>
      </c>
      <c r="C304" s="351" t="s">
        <v>51</v>
      </c>
      <c r="D304" s="284" t="s">
        <v>185</v>
      </c>
      <c r="E304" s="347" t="s">
        <v>96</v>
      </c>
      <c r="F304" s="271">
        <v>15</v>
      </c>
      <c r="G304" s="254">
        <v>9</v>
      </c>
    </row>
    <row r="305" spans="1:7" ht="32.25" customHeight="1">
      <c r="A305" s="255"/>
      <c r="B305" s="242"/>
      <c r="C305" s="352"/>
      <c r="D305" s="288"/>
      <c r="E305" s="347"/>
      <c r="F305" s="348"/>
      <c r="G305" s="255"/>
    </row>
    <row r="306" spans="1:7" ht="30.75" customHeight="1">
      <c r="A306" s="255"/>
      <c r="B306" s="242"/>
      <c r="C306" s="352"/>
      <c r="D306" s="288"/>
      <c r="E306" s="347"/>
      <c r="F306" s="348"/>
      <c r="G306" s="255"/>
    </row>
    <row r="307" spans="1:7" ht="45.75" customHeight="1">
      <c r="A307" s="255"/>
      <c r="B307" s="242"/>
      <c r="C307" s="352"/>
      <c r="D307" s="288"/>
      <c r="E307" s="347" t="s">
        <v>48</v>
      </c>
      <c r="F307" s="271">
        <v>25</v>
      </c>
      <c r="G307" s="254">
        <v>15</v>
      </c>
    </row>
    <row r="308" spans="1:7" ht="54" customHeight="1">
      <c r="A308" s="255"/>
      <c r="B308" s="242"/>
      <c r="C308" s="352"/>
      <c r="D308" s="288"/>
      <c r="E308" s="347"/>
      <c r="F308" s="348"/>
      <c r="G308" s="255"/>
    </row>
    <row r="309" spans="1:7" ht="60" customHeight="1">
      <c r="A309" s="255"/>
      <c r="B309" s="242"/>
      <c r="C309" s="352"/>
      <c r="D309" s="288"/>
      <c r="E309" s="347"/>
      <c r="F309" s="348"/>
      <c r="G309" s="255"/>
    </row>
    <row r="310" spans="1:7" ht="12.75" customHeight="1">
      <c r="A310" s="256"/>
      <c r="B310" s="243"/>
      <c r="C310" s="353"/>
      <c r="D310" s="289"/>
      <c r="E310" s="347"/>
      <c r="F310" s="349"/>
      <c r="G310" s="256"/>
    </row>
    <row r="311" spans="1:7" ht="33" customHeight="1">
      <c r="A311" s="254" t="s">
        <v>186</v>
      </c>
      <c r="B311" s="241" t="s">
        <v>187</v>
      </c>
      <c r="C311" s="351" t="s">
        <v>51</v>
      </c>
      <c r="D311" s="284" t="s">
        <v>188</v>
      </c>
      <c r="E311" s="271" t="s">
        <v>48</v>
      </c>
      <c r="F311" s="271">
        <v>10</v>
      </c>
      <c r="G311" s="254">
        <v>6</v>
      </c>
    </row>
    <row r="312" spans="1:7" ht="1.5" customHeight="1">
      <c r="A312" s="255"/>
      <c r="B312" s="242"/>
      <c r="C312" s="352"/>
      <c r="D312" s="288"/>
      <c r="E312" s="272"/>
      <c r="F312" s="272"/>
      <c r="G312" s="381"/>
    </row>
    <row r="313" spans="1:7" ht="7.5" customHeight="1">
      <c r="A313" s="255"/>
      <c r="B313" s="242"/>
      <c r="C313" s="352"/>
      <c r="D313" s="288"/>
      <c r="E313" s="272"/>
      <c r="F313" s="272"/>
      <c r="G313" s="381"/>
    </row>
    <row r="314" spans="1:7" ht="22.5" customHeight="1">
      <c r="A314" s="255"/>
      <c r="B314" s="242"/>
      <c r="C314" s="352"/>
      <c r="D314" s="288"/>
      <c r="E314" s="272"/>
      <c r="F314" s="272"/>
      <c r="G314" s="381"/>
    </row>
    <row r="315" spans="1:7" ht="26.25" customHeight="1">
      <c r="A315" s="255"/>
      <c r="B315" s="242"/>
      <c r="C315" s="352"/>
      <c r="D315" s="288"/>
      <c r="E315" s="272"/>
      <c r="F315" s="272"/>
      <c r="G315" s="381"/>
    </row>
    <row r="316" spans="1:7" ht="27" customHeight="1">
      <c r="A316" s="255"/>
      <c r="B316" s="242"/>
      <c r="C316" s="352"/>
      <c r="D316" s="288"/>
      <c r="E316" s="272"/>
      <c r="F316" s="272"/>
      <c r="G316" s="381"/>
    </row>
    <row r="317" spans="1:7" ht="33.75" customHeight="1">
      <c r="A317" s="255"/>
      <c r="B317" s="242"/>
      <c r="C317" s="352"/>
      <c r="D317" s="288"/>
      <c r="E317" s="272"/>
      <c r="F317" s="272"/>
      <c r="G317" s="381"/>
    </row>
    <row r="318" spans="1:7" ht="24" customHeight="1">
      <c r="A318" s="255"/>
      <c r="B318" s="242"/>
      <c r="C318" s="352"/>
      <c r="D318" s="288"/>
      <c r="E318" s="272"/>
      <c r="F318" s="272"/>
      <c r="G318" s="381"/>
    </row>
    <row r="319" spans="1:7" hidden="1">
      <c r="A319" s="255"/>
      <c r="B319" s="242"/>
      <c r="C319" s="352"/>
      <c r="D319" s="288"/>
      <c r="E319" s="272"/>
      <c r="F319" s="272"/>
      <c r="G319" s="381"/>
    </row>
    <row r="320" spans="1:7" ht="4.5" hidden="1" customHeight="1">
      <c r="A320" s="256"/>
      <c r="B320" s="243"/>
      <c r="C320" s="353"/>
      <c r="D320" s="289"/>
      <c r="E320" s="273"/>
      <c r="F320" s="273"/>
      <c r="G320" s="382"/>
    </row>
    <row r="321" spans="1:7">
      <c r="A321" s="254" t="s">
        <v>189</v>
      </c>
      <c r="B321" s="241" t="s">
        <v>190</v>
      </c>
      <c r="C321" s="351" t="s">
        <v>51</v>
      </c>
      <c r="D321" s="284" t="s">
        <v>191</v>
      </c>
      <c r="E321" s="271" t="s">
        <v>96</v>
      </c>
      <c r="F321" s="271">
        <v>35</v>
      </c>
      <c r="G321" s="254">
        <v>21</v>
      </c>
    </row>
    <row r="322" spans="1:7">
      <c r="A322" s="255"/>
      <c r="B322" s="242"/>
      <c r="C322" s="352"/>
      <c r="D322" s="288"/>
      <c r="E322" s="348"/>
      <c r="F322" s="348"/>
      <c r="G322" s="255"/>
    </row>
    <row r="323" spans="1:7">
      <c r="A323" s="255"/>
      <c r="B323" s="242"/>
      <c r="C323" s="352"/>
      <c r="D323" s="288"/>
      <c r="E323" s="348"/>
      <c r="F323" s="348"/>
      <c r="G323" s="255"/>
    </row>
    <row r="324" spans="1:7">
      <c r="A324" s="255"/>
      <c r="B324" s="242"/>
      <c r="C324" s="352"/>
      <c r="D324" s="288"/>
      <c r="E324" s="348"/>
      <c r="F324" s="348"/>
      <c r="G324" s="255"/>
    </row>
    <row r="325" spans="1:7">
      <c r="A325" s="255"/>
      <c r="B325" s="242"/>
      <c r="C325" s="352"/>
      <c r="D325" s="288"/>
      <c r="E325" s="349"/>
      <c r="F325" s="349"/>
      <c r="G325" s="256"/>
    </row>
    <row r="326" spans="1:7">
      <c r="A326" s="255"/>
      <c r="B326" s="242"/>
      <c r="C326" s="352"/>
      <c r="D326" s="288"/>
      <c r="E326" s="347" t="s">
        <v>48</v>
      </c>
      <c r="F326" s="271">
        <v>25</v>
      </c>
      <c r="G326" s="254">
        <v>15</v>
      </c>
    </row>
    <row r="327" spans="1:7">
      <c r="A327" s="255"/>
      <c r="B327" s="242"/>
      <c r="C327" s="352"/>
      <c r="D327" s="288"/>
      <c r="E327" s="347"/>
      <c r="F327" s="348"/>
      <c r="G327" s="255"/>
    </row>
    <row r="328" spans="1:7">
      <c r="A328" s="255"/>
      <c r="B328" s="242"/>
      <c r="C328" s="352"/>
      <c r="D328" s="288"/>
      <c r="E328" s="347"/>
      <c r="F328" s="348"/>
      <c r="G328" s="255"/>
    </row>
    <row r="329" spans="1:7">
      <c r="A329" s="255"/>
      <c r="B329" s="242"/>
      <c r="C329" s="352"/>
      <c r="D329" s="288"/>
      <c r="E329" s="347"/>
      <c r="F329" s="348"/>
      <c r="G329" s="255"/>
    </row>
    <row r="330" spans="1:7" ht="48" customHeight="1">
      <c r="A330" s="256"/>
      <c r="B330" s="243"/>
      <c r="C330" s="353"/>
      <c r="D330" s="289"/>
      <c r="E330" s="347"/>
      <c r="F330" s="349"/>
      <c r="G330" s="256"/>
    </row>
    <row r="331" spans="1:7">
      <c r="A331" s="254" t="s">
        <v>192</v>
      </c>
      <c r="B331" s="241" t="s">
        <v>193</v>
      </c>
      <c r="C331" s="351" t="s">
        <v>51</v>
      </c>
      <c r="D331" s="284" t="s">
        <v>194</v>
      </c>
      <c r="E331" s="347" t="s">
        <v>96</v>
      </c>
      <c r="F331" s="271">
        <v>7</v>
      </c>
      <c r="G331" s="254">
        <v>4</v>
      </c>
    </row>
    <row r="332" spans="1:7">
      <c r="A332" s="255"/>
      <c r="B332" s="242"/>
      <c r="C332" s="352"/>
      <c r="D332" s="288"/>
      <c r="E332" s="347"/>
      <c r="F332" s="348"/>
      <c r="G332" s="255"/>
    </row>
    <row r="333" spans="1:7">
      <c r="A333" s="255"/>
      <c r="B333" s="242"/>
      <c r="C333" s="352"/>
      <c r="D333" s="288"/>
      <c r="E333" s="347"/>
      <c r="F333" s="348"/>
      <c r="G333" s="255"/>
    </row>
    <row r="334" spans="1:7">
      <c r="A334" s="255"/>
      <c r="B334" s="242"/>
      <c r="C334" s="352"/>
      <c r="D334" s="288"/>
      <c r="E334" s="347" t="s">
        <v>48</v>
      </c>
      <c r="F334" s="271">
        <v>10</v>
      </c>
      <c r="G334" s="254">
        <v>6</v>
      </c>
    </row>
    <row r="335" spans="1:7">
      <c r="A335" s="255"/>
      <c r="B335" s="242"/>
      <c r="C335" s="352"/>
      <c r="D335" s="288"/>
      <c r="E335" s="347"/>
      <c r="F335" s="348"/>
      <c r="G335" s="255"/>
    </row>
    <row r="336" spans="1:7" ht="53.25" customHeight="1">
      <c r="A336" s="255"/>
      <c r="B336" s="242"/>
      <c r="C336" s="352"/>
      <c r="D336" s="288"/>
      <c r="E336" s="347"/>
      <c r="F336" s="348"/>
      <c r="G336" s="255"/>
    </row>
    <row r="337" spans="1:7" ht="32.25" customHeight="1">
      <c r="A337" s="256"/>
      <c r="B337" s="243"/>
      <c r="C337" s="353"/>
      <c r="D337" s="289"/>
      <c r="E337" s="347"/>
      <c r="F337" s="349"/>
      <c r="G337" s="256"/>
    </row>
    <row r="338" spans="1:7" ht="20.25" customHeight="1">
      <c r="A338" s="254" t="s">
        <v>195</v>
      </c>
      <c r="B338" s="241" t="s">
        <v>196</v>
      </c>
      <c r="C338" s="351" t="s">
        <v>51</v>
      </c>
      <c r="D338" s="284" t="s">
        <v>197</v>
      </c>
      <c r="E338" s="271" t="s">
        <v>96</v>
      </c>
      <c r="F338" s="271">
        <v>10</v>
      </c>
      <c r="G338" s="254">
        <v>6</v>
      </c>
    </row>
    <row r="339" spans="1:7">
      <c r="A339" s="255"/>
      <c r="B339" s="242"/>
      <c r="C339" s="352"/>
      <c r="D339" s="288"/>
      <c r="E339" s="348"/>
      <c r="F339" s="348"/>
      <c r="G339" s="255"/>
    </row>
    <row r="340" spans="1:7">
      <c r="A340" s="255"/>
      <c r="B340" s="242"/>
      <c r="C340" s="352"/>
      <c r="D340" s="288"/>
      <c r="E340" s="348"/>
      <c r="F340" s="348"/>
      <c r="G340" s="255"/>
    </row>
    <row r="341" spans="1:7">
      <c r="A341" s="255"/>
      <c r="B341" s="242"/>
      <c r="C341" s="352"/>
      <c r="D341" s="288"/>
      <c r="E341" s="348"/>
      <c r="F341" s="348"/>
      <c r="G341" s="255"/>
    </row>
    <row r="342" spans="1:7" ht="15.75" customHeight="1">
      <c r="A342" s="255"/>
      <c r="B342" s="242"/>
      <c r="C342" s="352"/>
      <c r="D342" s="288"/>
      <c r="E342" s="349"/>
      <c r="F342" s="349"/>
      <c r="G342" s="256"/>
    </row>
    <row r="343" spans="1:7" ht="42" customHeight="1">
      <c r="A343" s="255"/>
      <c r="B343" s="242"/>
      <c r="C343" s="352"/>
      <c r="D343" s="288"/>
      <c r="E343" s="347" t="s">
        <v>48</v>
      </c>
      <c r="F343" s="271">
        <v>20</v>
      </c>
      <c r="G343" s="254">
        <v>12</v>
      </c>
    </row>
    <row r="344" spans="1:7" ht="32.25" customHeight="1">
      <c r="A344" s="255"/>
      <c r="B344" s="242"/>
      <c r="C344" s="352"/>
      <c r="D344" s="288"/>
      <c r="E344" s="347"/>
      <c r="F344" s="348"/>
      <c r="G344" s="255"/>
    </row>
    <row r="345" spans="1:7" ht="31.5" customHeight="1">
      <c r="A345" s="255"/>
      <c r="B345" s="242"/>
      <c r="C345" s="352"/>
      <c r="D345" s="288"/>
      <c r="E345" s="347"/>
      <c r="F345" s="348"/>
      <c r="G345" s="255"/>
    </row>
    <row r="346" spans="1:7" ht="0.75" customHeight="1">
      <c r="A346" s="255"/>
      <c r="B346" s="242"/>
      <c r="C346" s="352"/>
      <c r="D346" s="288"/>
      <c r="E346" s="347"/>
      <c r="F346" s="348"/>
      <c r="G346" s="255"/>
    </row>
    <row r="347" spans="1:7" ht="15" hidden="1" customHeight="1">
      <c r="A347" s="255"/>
      <c r="B347" s="242"/>
      <c r="C347" s="352"/>
      <c r="D347" s="288"/>
      <c r="E347" s="347"/>
      <c r="F347" s="348"/>
      <c r="G347" s="255"/>
    </row>
    <row r="348" spans="1:7" ht="15.75" hidden="1" customHeight="1">
      <c r="A348" s="256"/>
      <c r="B348" s="243"/>
      <c r="C348" s="353"/>
      <c r="D348" s="289"/>
      <c r="E348" s="347"/>
      <c r="F348" s="349"/>
      <c r="G348" s="256"/>
    </row>
    <row r="349" spans="1:7" ht="82.5" customHeight="1">
      <c r="A349" s="324" t="s">
        <v>198</v>
      </c>
      <c r="B349" s="241" t="s">
        <v>199</v>
      </c>
      <c r="C349" s="364" t="s">
        <v>51</v>
      </c>
      <c r="D349" s="284" t="s">
        <v>200</v>
      </c>
      <c r="E349" s="347" t="s">
        <v>96</v>
      </c>
      <c r="F349" s="347">
        <v>15</v>
      </c>
      <c r="G349" s="324">
        <v>9</v>
      </c>
    </row>
    <row r="350" spans="1:7">
      <c r="A350" s="324"/>
      <c r="B350" s="242"/>
      <c r="C350" s="364"/>
      <c r="D350" s="345"/>
      <c r="E350" s="347"/>
      <c r="F350" s="347"/>
      <c r="G350" s="324"/>
    </row>
    <row r="351" spans="1:7">
      <c r="A351" s="324"/>
      <c r="B351" s="242"/>
      <c r="C351" s="364"/>
      <c r="D351" s="345"/>
      <c r="E351" s="347"/>
      <c r="F351" s="347"/>
      <c r="G351" s="324"/>
    </row>
    <row r="352" spans="1:7">
      <c r="A352" s="324"/>
      <c r="B352" s="242"/>
      <c r="C352" s="364"/>
      <c r="D352" s="345"/>
      <c r="E352" s="347"/>
      <c r="F352" s="347"/>
      <c r="G352" s="324"/>
    </row>
    <row r="353" spans="1:7">
      <c r="A353" s="324"/>
      <c r="B353" s="242"/>
      <c r="C353" s="364"/>
      <c r="D353" s="345"/>
      <c r="E353" s="347"/>
      <c r="F353" s="347"/>
      <c r="G353" s="324"/>
    </row>
    <row r="354" spans="1:7" ht="15.75" customHeight="1">
      <c r="A354" s="324"/>
      <c r="B354" s="242"/>
      <c r="C354" s="364"/>
      <c r="D354" s="345"/>
      <c r="E354" s="347" t="s">
        <v>48</v>
      </c>
      <c r="F354" s="347">
        <v>25</v>
      </c>
      <c r="G354" s="324">
        <v>15</v>
      </c>
    </row>
    <row r="355" spans="1:7">
      <c r="A355" s="324"/>
      <c r="B355" s="242"/>
      <c r="C355" s="364"/>
      <c r="D355" s="345"/>
      <c r="E355" s="347"/>
      <c r="F355" s="347"/>
      <c r="G355" s="324"/>
    </row>
    <row r="356" spans="1:7">
      <c r="A356" s="324"/>
      <c r="B356" s="242"/>
      <c r="C356" s="364"/>
      <c r="D356" s="345"/>
      <c r="E356" s="347"/>
      <c r="F356" s="347"/>
      <c r="G356" s="324"/>
    </row>
    <row r="357" spans="1:7" ht="10.5" customHeight="1">
      <c r="A357" s="324"/>
      <c r="B357" s="242"/>
      <c r="C357" s="364"/>
      <c r="D357" s="345"/>
      <c r="E357" s="347"/>
      <c r="F357" s="347"/>
      <c r="G357" s="324"/>
    </row>
    <row r="358" spans="1:7" hidden="1">
      <c r="A358" s="324"/>
      <c r="B358" s="243"/>
      <c r="C358" s="364"/>
      <c r="D358" s="346"/>
      <c r="E358" s="347"/>
      <c r="F358" s="347"/>
      <c r="G358" s="324"/>
    </row>
    <row r="359" spans="1:7">
      <c r="A359" s="324" t="s">
        <v>201</v>
      </c>
      <c r="B359" s="241" t="s">
        <v>202</v>
      </c>
      <c r="C359" s="364" t="s">
        <v>51</v>
      </c>
      <c r="D359" s="284" t="s">
        <v>203</v>
      </c>
      <c r="E359" s="347" t="s">
        <v>96</v>
      </c>
      <c r="F359" s="347">
        <v>15</v>
      </c>
      <c r="G359" s="324">
        <v>9</v>
      </c>
    </row>
    <row r="360" spans="1:7">
      <c r="A360" s="324"/>
      <c r="B360" s="242"/>
      <c r="C360" s="364"/>
      <c r="D360" s="345"/>
      <c r="E360" s="347"/>
      <c r="F360" s="347"/>
      <c r="G360" s="324"/>
    </row>
    <row r="361" spans="1:7" ht="148.5" customHeight="1">
      <c r="A361" s="324"/>
      <c r="B361" s="242"/>
      <c r="C361" s="364"/>
      <c r="D361" s="345"/>
      <c r="E361" s="347"/>
      <c r="F361" s="347"/>
      <c r="G361" s="324"/>
    </row>
    <row r="362" spans="1:7">
      <c r="A362" s="324"/>
      <c r="B362" s="242"/>
      <c r="C362" s="364"/>
      <c r="D362" s="345"/>
      <c r="E362" s="347" t="s">
        <v>48</v>
      </c>
      <c r="F362" s="347">
        <v>25</v>
      </c>
      <c r="G362" s="324">
        <v>15</v>
      </c>
    </row>
    <row r="363" spans="1:7" ht="24" customHeight="1">
      <c r="A363" s="324"/>
      <c r="B363" s="242"/>
      <c r="C363" s="364"/>
      <c r="D363" s="345"/>
      <c r="E363" s="347"/>
      <c r="F363" s="347"/>
      <c r="G363" s="324"/>
    </row>
    <row r="364" spans="1:7" hidden="1">
      <c r="A364" s="324"/>
      <c r="B364" s="243"/>
      <c r="C364" s="364"/>
      <c r="D364" s="346"/>
      <c r="E364" s="347"/>
      <c r="F364" s="347"/>
      <c r="G364" s="324"/>
    </row>
    <row r="365" spans="1:7" ht="31.5" customHeight="1">
      <c r="A365" s="324" t="s">
        <v>204</v>
      </c>
      <c r="B365" s="241" t="s">
        <v>205</v>
      </c>
      <c r="C365" s="364" t="s">
        <v>51</v>
      </c>
      <c r="D365" s="284" t="s">
        <v>206</v>
      </c>
      <c r="E365" s="347" t="s">
        <v>96</v>
      </c>
      <c r="F365" s="347">
        <v>15</v>
      </c>
      <c r="G365" s="324">
        <v>9</v>
      </c>
    </row>
    <row r="366" spans="1:7">
      <c r="A366" s="324"/>
      <c r="B366" s="242"/>
      <c r="C366" s="364"/>
      <c r="D366" s="345"/>
      <c r="E366" s="347"/>
      <c r="F366" s="347"/>
      <c r="G366" s="324"/>
    </row>
    <row r="367" spans="1:7" ht="37.5" customHeight="1">
      <c r="A367" s="324"/>
      <c r="B367" s="242"/>
      <c r="C367" s="364"/>
      <c r="D367" s="345"/>
      <c r="E367" s="347"/>
      <c r="F367" s="347"/>
      <c r="G367" s="324"/>
    </row>
    <row r="368" spans="1:7" ht="37.5" customHeight="1">
      <c r="A368" s="324"/>
      <c r="B368" s="242"/>
      <c r="C368" s="364"/>
      <c r="D368" s="345"/>
      <c r="E368" s="347" t="s">
        <v>48</v>
      </c>
      <c r="F368" s="347">
        <v>25</v>
      </c>
      <c r="G368" s="324">
        <v>15</v>
      </c>
    </row>
    <row r="369" spans="1:7" ht="42.75" customHeight="1">
      <c r="A369" s="324"/>
      <c r="B369" s="242"/>
      <c r="C369" s="364"/>
      <c r="D369" s="345"/>
      <c r="E369" s="347"/>
      <c r="F369" s="347"/>
      <c r="G369" s="324"/>
    </row>
    <row r="370" spans="1:7" ht="77.25" customHeight="1">
      <c r="A370" s="324"/>
      <c r="B370" s="243"/>
      <c r="C370" s="364"/>
      <c r="D370" s="346"/>
      <c r="E370" s="347"/>
      <c r="F370" s="347"/>
      <c r="G370" s="324"/>
    </row>
    <row r="371" spans="1:7">
      <c r="A371" s="324" t="s">
        <v>207</v>
      </c>
      <c r="B371" s="241" t="s">
        <v>208</v>
      </c>
      <c r="C371" s="364" t="s">
        <v>51</v>
      </c>
      <c r="D371" s="284" t="s">
        <v>209</v>
      </c>
      <c r="E371" s="347" t="s">
        <v>96</v>
      </c>
      <c r="F371" s="347">
        <v>15</v>
      </c>
      <c r="G371" s="324">
        <v>9</v>
      </c>
    </row>
    <row r="372" spans="1:7" ht="117.75" customHeight="1">
      <c r="A372" s="324"/>
      <c r="B372" s="242"/>
      <c r="C372" s="364"/>
      <c r="D372" s="345"/>
      <c r="E372" s="347"/>
      <c r="F372" s="350"/>
      <c r="G372" s="340"/>
    </row>
    <row r="373" spans="1:7">
      <c r="A373" s="324"/>
      <c r="B373" s="242"/>
      <c r="C373" s="364"/>
      <c r="D373" s="345"/>
      <c r="E373" s="347"/>
      <c r="F373" s="350"/>
      <c r="G373" s="340"/>
    </row>
    <row r="374" spans="1:7">
      <c r="A374" s="324"/>
      <c r="B374" s="242"/>
      <c r="C374" s="364"/>
      <c r="D374" s="345"/>
      <c r="E374" s="347" t="s">
        <v>48</v>
      </c>
      <c r="F374" s="347">
        <v>25</v>
      </c>
      <c r="G374" s="324">
        <v>15</v>
      </c>
    </row>
    <row r="375" spans="1:7" ht="21.75" customHeight="1">
      <c r="A375" s="324"/>
      <c r="B375" s="242"/>
      <c r="C375" s="364"/>
      <c r="D375" s="345"/>
      <c r="E375" s="347"/>
      <c r="F375" s="350"/>
      <c r="G375" s="340"/>
    </row>
    <row r="376" spans="1:7" ht="4.5" customHeight="1">
      <c r="A376" s="324"/>
      <c r="B376" s="243"/>
      <c r="C376" s="364"/>
      <c r="D376" s="346"/>
      <c r="E376" s="347"/>
      <c r="F376" s="350"/>
      <c r="G376" s="340"/>
    </row>
    <row r="377" spans="1:7">
      <c r="A377" s="324" t="s">
        <v>210</v>
      </c>
      <c r="B377" s="241" t="s">
        <v>211</v>
      </c>
      <c r="C377" s="364" t="s">
        <v>51</v>
      </c>
      <c r="D377" s="284" t="s">
        <v>212</v>
      </c>
      <c r="E377" s="347" t="s">
        <v>96</v>
      </c>
      <c r="F377" s="347">
        <v>15</v>
      </c>
      <c r="G377" s="324">
        <v>9</v>
      </c>
    </row>
    <row r="378" spans="1:7">
      <c r="A378" s="324"/>
      <c r="B378" s="242"/>
      <c r="C378" s="364"/>
      <c r="D378" s="345"/>
      <c r="E378" s="347"/>
      <c r="F378" s="350"/>
      <c r="G378" s="340"/>
    </row>
    <row r="379" spans="1:7">
      <c r="A379" s="324"/>
      <c r="B379" s="242"/>
      <c r="C379" s="364"/>
      <c r="D379" s="345"/>
      <c r="E379" s="347"/>
      <c r="F379" s="350"/>
      <c r="G379" s="340"/>
    </row>
    <row r="380" spans="1:7" ht="37.5" customHeight="1">
      <c r="A380" s="324"/>
      <c r="B380" s="242"/>
      <c r="C380" s="364"/>
      <c r="D380" s="345"/>
      <c r="E380" s="347" t="s">
        <v>48</v>
      </c>
      <c r="F380" s="347">
        <v>25</v>
      </c>
      <c r="G380" s="324">
        <v>15</v>
      </c>
    </row>
    <row r="381" spans="1:7">
      <c r="A381" s="324"/>
      <c r="B381" s="242"/>
      <c r="C381" s="364"/>
      <c r="D381" s="345"/>
      <c r="E381" s="347"/>
      <c r="F381" s="350"/>
      <c r="G381" s="340"/>
    </row>
    <row r="382" spans="1:7" ht="38.25" customHeight="1">
      <c r="A382" s="324"/>
      <c r="B382" s="243"/>
      <c r="C382" s="364"/>
      <c r="D382" s="346"/>
      <c r="E382" s="347"/>
      <c r="F382" s="350"/>
      <c r="G382" s="340"/>
    </row>
    <row r="383" spans="1:7">
      <c r="A383" s="145" t="s">
        <v>213</v>
      </c>
      <c r="B383" s="378" t="s">
        <v>214</v>
      </c>
      <c r="C383" s="333"/>
      <c r="D383" s="333"/>
      <c r="E383" s="333"/>
      <c r="F383" s="333"/>
      <c r="G383" s="334"/>
    </row>
    <row r="384" spans="1:7" ht="120.75" customHeight="1">
      <c r="A384" s="324" t="s">
        <v>215</v>
      </c>
      <c r="B384" s="241" t="s">
        <v>163</v>
      </c>
      <c r="C384" s="364" t="s">
        <v>51</v>
      </c>
      <c r="D384" s="284" t="s">
        <v>216</v>
      </c>
      <c r="E384" s="271" t="s">
        <v>96</v>
      </c>
      <c r="F384" s="271">
        <v>10</v>
      </c>
      <c r="G384" s="254">
        <v>6</v>
      </c>
    </row>
    <row r="385" spans="1:7">
      <c r="A385" s="324"/>
      <c r="B385" s="242"/>
      <c r="C385" s="364"/>
      <c r="D385" s="345"/>
      <c r="E385" s="348"/>
      <c r="F385" s="348"/>
      <c r="G385" s="255"/>
    </row>
    <row r="386" spans="1:7">
      <c r="A386" s="324"/>
      <c r="B386" s="242"/>
      <c r="C386" s="364"/>
      <c r="D386" s="345"/>
      <c r="E386" s="349"/>
      <c r="F386" s="349"/>
      <c r="G386" s="256"/>
    </row>
    <row r="387" spans="1:7">
      <c r="A387" s="324"/>
      <c r="B387" s="242"/>
      <c r="C387" s="364"/>
      <c r="D387" s="345"/>
      <c r="E387" s="347" t="s">
        <v>48</v>
      </c>
      <c r="F387" s="348">
        <v>20</v>
      </c>
      <c r="G387" s="255">
        <v>12</v>
      </c>
    </row>
    <row r="388" spans="1:7">
      <c r="A388" s="324"/>
      <c r="B388" s="242"/>
      <c r="C388" s="364"/>
      <c r="D388" s="345"/>
      <c r="E388" s="347"/>
      <c r="F388" s="348"/>
      <c r="G388" s="255"/>
    </row>
    <row r="389" spans="1:7" ht="3" customHeight="1">
      <c r="A389" s="324"/>
      <c r="B389" s="243"/>
      <c r="C389" s="364"/>
      <c r="D389" s="346"/>
      <c r="E389" s="347"/>
      <c r="F389" s="349"/>
      <c r="G389" s="256"/>
    </row>
    <row r="390" spans="1:7">
      <c r="A390" s="324" t="s">
        <v>217</v>
      </c>
      <c r="B390" s="322" t="s">
        <v>167</v>
      </c>
      <c r="C390" s="364" t="s">
        <v>51</v>
      </c>
      <c r="D390" s="284" t="s">
        <v>218</v>
      </c>
      <c r="E390" s="271" t="s">
        <v>96</v>
      </c>
      <c r="F390" s="271">
        <v>20</v>
      </c>
      <c r="G390" s="254">
        <v>14</v>
      </c>
    </row>
    <row r="391" spans="1:7">
      <c r="A391" s="324"/>
      <c r="B391" s="322"/>
      <c r="C391" s="364"/>
      <c r="D391" s="345"/>
      <c r="E391" s="348"/>
      <c r="F391" s="348"/>
      <c r="G391" s="255"/>
    </row>
    <row r="392" spans="1:7" ht="38.25" customHeight="1">
      <c r="A392" s="324"/>
      <c r="B392" s="322"/>
      <c r="C392" s="364"/>
      <c r="D392" s="345"/>
      <c r="E392" s="349"/>
      <c r="F392" s="349"/>
      <c r="G392" s="256"/>
    </row>
    <row r="393" spans="1:7" ht="41.25" customHeight="1">
      <c r="A393" s="324"/>
      <c r="B393" s="322"/>
      <c r="C393" s="364"/>
      <c r="D393" s="345"/>
      <c r="E393" s="271" t="s">
        <v>48</v>
      </c>
      <c r="F393" s="271">
        <v>20</v>
      </c>
      <c r="G393" s="255">
        <v>14</v>
      </c>
    </row>
    <row r="394" spans="1:7" ht="141" customHeight="1">
      <c r="A394" s="324"/>
      <c r="B394" s="322"/>
      <c r="C394" s="364"/>
      <c r="D394" s="346"/>
      <c r="E394" s="349"/>
      <c r="F394" s="349"/>
      <c r="G394" s="256"/>
    </row>
    <row r="395" spans="1:7">
      <c r="A395" s="324" t="s">
        <v>219</v>
      </c>
      <c r="B395" s="284" t="s">
        <v>220</v>
      </c>
      <c r="C395" s="364" t="s">
        <v>51</v>
      </c>
      <c r="D395" s="284" t="s">
        <v>221</v>
      </c>
      <c r="E395" s="271" t="s">
        <v>96</v>
      </c>
      <c r="F395" s="271">
        <v>10</v>
      </c>
      <c r="G395" s="254">
        <v>6</v>
      </c>
    </row>
    <row r="396" spans="1:7">
      <c r="A396" s="324"/>
      <c r="B396" s="345"/>
      <c r="C396" s="364"/>
      <c r="D396" s="345"/>
      <c r="E396" s="348"/>
      <c r="F396" s="348"/>
      <c r="G396" s="255"/>
    </row>
    <row r="397" spans="1:7" ht="12.75" customHeight="1">
      <c r="A397" s="324"/>
      <c r="B397" s="345"/>
      <c r="C397" s="364"/>
      <c r="D397" s="345"/>
      <c r="E397" s="348"/>
      <c r="F397" s="348"/>
      <c r="G397" s="255"/>
    </row>
    <row r="398" spans="1:7" hidden="1">
      <c r="A398" s="324"/>
      <c r="B398" s="345"/>
      <c r="C398" s="364"/>
      <c r="D398" s="345"/>
      <c r="E398" s="348"/>
      <c r="F398" s="348"/>
      <c r="G398" s="255"/>
    </row>
    <row r="399" spans="1:7">
      <c r="A399" s="324"/>
      <c r="B399" s="345"/>
      <c r="C399" s="364"/>
      <c r="D399" s="345"/>
      <c r="E399" s="349"/>
      <c r="F399" s="349"/>
      <c r="G399" s="256"/>
    </row>
    <row r="400" spans="1:7">
      <c r="A400" s="324"/>
      <c r="B400" s="345"/>
      <c r="C400" s="364"/>
      <c r="D400" s="345"/>
      <c r="E400" s="347" t="s">
        <v>48</v>
      </c>
      <c r="F400" s="348">
        <v>20</v>
      </c>
      <c r="G400" s="255">
        <v>12</v>
      </c>
    </row>
    <row r="401" spans="1:7">
      <c r="A401" s="324"/>
      <c r="B401" s="345"/>
      <c r="C401" s="364"/>
      <c r="D401" s="345"/>
      <c r="E401" s="347"/>
      <c r="F401" s="348"/>
      <c r="G401" s="255"/>
    </row>
    <row r="402" spans="1:7">
      <c r="A402" s="324"/>
      <c r="B402" s="345"/>
      <c r="C402" s="364"/>
      <c r="D402" s="345"/>
      <c r="E402" s="347"/>
      <c r="F402" s="348"/>
      <c r="G402" s="255"/>
    </row>
    <row r="403" spans="1:7" ht="113.25" customHeight="1">
      <c r="A403" s="324"/>
      <c r="B403" s="346"/>
      <c r="C403" s="364"/>
      <c r="D403" s="346"/>
      <c r="E403" s="347"/>
      <c r="F403" s="349"/>
      <c r="G403" s="256"/>
    </row>
    <row r="404" spans="1:7">
      <c r="A404" s="324" t="s">
        <v>222</v>
      </c>
      <c r="B404" s="241" t="s">
        <v>223</v>
      </c>
      <c r="C404" s="364" t="s">
        <v>51</v>
      </c>
      <c r="D404" s="284" t="s">
        <v>224</v>
      </c>
      <c r="E404" s="271" t="s">
        <v>96</v>
      </c>
      <c r="F404" s="271">
        <v>10</v>
      </c>
      <c r="G404" s="254">
        <v>6</v>
      </c>
    </row>
    <row r="405" spans="1:7">
      <c r="A405" s="324"/>
      <c r="B405" s="242"/>
      <c r="C405" s="364"/>
      <c r="D405" s="345"/>
      <c r="E405" s="348"/>
      <c r="F405" s="348"/>
      <c r="G405" s="255"/>
    </row>
    <row r="406" spans="1:7">
      <c r="A406" s="324"/>
      <c r="B406" s="242"/>
      <c r="C406" s="364"/>
      <c r="D406" s="345"/>
      <c r="E406" s="348"/>
      <c r="F406" s="348"/>
      <c r="G406" s="255"/>
    </row>
    <row r="407" spans="1:7" ht="43.5" customHeight="1">
      <c r="A407" s="324"/>
      <c r="B407" s="242"/>
      <c r="C407" s="364"/>
      <c r="D407" s="345"/>
      <c r="E407" s="348"/>
      <c r="F407" s="348"/>
      <c r="G407" s="255"/>
    </row>
    <row r="408" spans="1:7">
      <c r="A408" s="324"/>
      <c r="B408" s="242"/>
      <c r="C408" s="364"/>
      <c r="D408" s="345"/>
      <c r="E408" s="349"/>
      <c r="F408" s="349"/>
      <c r="G408" s="256"/>
    </row>
    <row r="409" spans="1:7">
      <c r="A409" s="324"/>
      <c r="B409" s="242"/>
      <c r="C409" s="364"/>
      <c r="D409" s="345"/>
      <c r="E409" s="347" t="s">
        <v>48</v>
      </c>
      <c r="F409" s="348">
        <v>20</v>
      </c>
      <c r="G409" s="255">
        <v>12</v>
      </c>
    </row>
    <row r="410" spans="1:7">
      <c r="A410" s="324"/>
      <c r="B410" s="242"/>
      <c r="C410" s="364"/>
      <c r="D410" s="345"/>
      <c r="E410" s="347"/>
      <c r="F410" s="348"/>
      <c r="G410" s="255"/>
    </row>
    <row r="411" spans="1:7">
      <c r="A411" s="324"/>
      <c r="B411" s="242"/>
      <c r="C411" s="364"/>
      <c r="D411" s="345"/>
      <c r="E411" s="347"/>
      <c r="F411" s="348"/>
      <c r="G411" s="255"/>
    </row>
    <row r="412" spans="1:7" ht="15.75" customHeight="1">
      <c r="A412" s="324"/>
      <c r="B412" s="242"/>
      <c r="C412" s="364"/>
      <c r="D412" s="345"/>
      <c r="E412" s="347"/>
      <c r="F412" s="348"/>
      <c r="G412" s="255"/>
    </row>
    <row r="413" spans="1:7" ht="15.75" hidden="1" customHeight="1">
      <c r="A413" s="324"/>
      <c r="B413" s="243"/>
      <c r="C413" s="364"/>
      <c r="D413" s="346"/>
      <c r="E413" s="347"/>
      <c r="F413" s="349"/>
      <c r="G413" s="256"/>
    </row>
    <row r="414" spans="1:7">
      <c r="A414" s="145" t="s">
        <v>225</v>
      </c>
      <c r="B414" s="301" t="s">
        <v>649</v>
      </c>
      <c r="C414" s="302"/>
      <c r="D414" s="302"/>
      <c r="E414" s="302"/>
      <c r="F414" s="302"/>
      <c r="G414" s="303"/>
    </row>
    <row r="415" spans="1:7">
      <c r="A415" s="324" t="s">
        <v>226</v>
      </c>
      <c r="B415" s="241" t="s">
        <v>227</v>
      </c>
      <c r="C415" s="364" t="s">
        <v>51</v>
      </c>
      <c r="D415" s="284" t="s">
        <v>224</v>
      </c>
      <c r="E415" s="271" t="s">
        <v>96</v>
      </c>
      <c r="F415" s="271">
        <v>5</v>
      </c>
      <c r="G415" s="254">
        <v>3</v>
      </c>
    </row>
    <row r="416" spans="1:7">
      <c r="A416" s="324"/>
      <c r="B416" s="242"/>
      <c r="C416" s="364"/>
      <c r="D416" s="345"/>
      <c r="E416" s="348"/>
      <c r="F416" s="348"/>
      <c r="G416" s="255"/>
    </row>
    <row r="417" spans="1:7">
      <c r="A417" s="324"/>
      <c r="B417" s="242"/>
      <c r="C417" s="364"/>
      <c r="D417" s="345"/>
      <c r="E417" s="348"/>
      <c r="F417" s="348"/>
      <c r="G417" s="255"/>
    </row>
    <row r="418" spans="1:7">
      <c r="A418" s="324"/>
      <c r="B418" s="242"/>
      <c r="C418" s="364"/>
      <c r="D418" s="345"/>
      <c r="E418" s="348"/>
      <c r="F418" s="348"/>
      <c r="G418" s="255"/>
    </row>
    <row r="419" spans="1:7">
      <c r="A419" s="324"/>
      <c r="B419" s="242"/>
      <c r="C419" s="364"/>
      <c r="D419" s="345"/>
      <c r="E419" s="348"/>
      <c r="F419" s="348"/>
      <c r="G419" s="255"/>
    </row>
    <row r="420" spans="1:7">
      <c r="A420" s="324"/>
      <c r="B420" s="242"/>
      <c r="C420" s="364"/>
      <c r="D420" s="345"/>
      <c r="E420" s="348"/>
      <c r="F420" s="348"/>
      <c r="G420" s="255"/>
    </row>
    <row r="421" spans="1:7">
      <c r="A421" s="324"/>
      <c r="B421" s="242"/>
      <c r="C421" s="364"/>
      <c r="D421" s="345"/>
      <c r="E421" s="349"/>
      <c r="F421" s="349"/>
      <c r="G421" s="256"/>
    </row>
    <row r="422" spans="1:7">
      <c r="A422" s="324"/>
      <c r="B422" s="242"/>
      <c r="C422" s="364"/>
      <c r="D422" s="345"/>
      <c r="E422" s="347" t="s">
        <v>48</v>
      </c>
      <c r="F422" s="348">
        <v>8</v>
      </c>
      <c r="G422" s="255">
        <v>5</v>
      </c>
    </row>
    <row r="423" spans="1:7">
      <c r="A423" s="324"/>
      <c r="B423" s="242"/>
      <c r="C423" s="364"/>
      <c r="D423" s="345"/>
      <c r="E423" s="347"/>
      <c r="F423" s="348"/>
      <c r="G423" s="255"/>
    </row>
    <row r="424" spans="1:7">
      <c r="A424" s="324"/>
      <c r="B424" s="242"/>
      <c r="C424" s="364"/>
      <c r="D424" s="345"/>
      <c r="E424" s="347"/>
      <c r="F424" s="348"/>
      <c r="G424" s="255"/>
    </row>
    <row r="425" spans="1:7">
      <c r="A425" s="324"/>
      <c r="B425" s="243"/>
      <c r="C425" s="364"/>
      <c r="D425" s="346"/>
      <c r="E425" s="347"/>
      <c r="F425" s="349"/>
      <c r="G425" s="256"/>
    </row>
    <row r="426" spans="1:7">
      <c r="A426" s="324" t="s">
        <v>228</v>
      </c>
      <c r="B426" s="241" t="s">
        <v>229</v>
      </c>
      <c r="C426" s="364" t="s">
        <v>51</v>
      </c>
      <c r="D426" s="284" t="s">
        <v>230</v>
      </c>
      <c r="E426" s="271" t="s">
        <v>96</v>
      </c>
      <c r="F426" s="271">
        <v>7</v>
      </c>
      <c r="G426" s="254">
        <v>5</v>
      </c>
    </row>
    <row r="427" spans="1:7">
      <c r="A427" s="324"/>
      <c r="B427" s="242"/>
      <c r="C427" s="364"/>
      <c r="D427" s="345"/>
      <c r="E427" s="348"/>
      <c r="F427" s="348"/>
      <c r="G427" s="255"/>
    </row>
    <row r="428" spans="1:7">
      <c r="A428" s="324"/>
      <c r="B428" s="242"/>
      <c r="C428" s="364"/>
      <c r="D428" s="345"/>
      <c r="E428" s="348"/>
      <c r="F428" s="348"/>
      <c r="G428" s="255"/>
    </row>
    <row r="429" spans="1:7">
      <c r="A429" s="324"/>
      <c r="B429" s="242"/>
      <c r="C429" s="364"/>
      <c r="D429" s="345"/>
      <c r="E429" s="348"/>
      <c r="F429" s="348"/>
      <c r="G429" s="255"/>
    </row>
    <row r="430" spans="1:7">
      <c r="A430" s="324"/>
      <c r="B430" s="242"/>
      <c r="C430" s="364"/>
      <c r="D430" s="345"/>
      <c r="E430" s="348"/>
      <c r="F430" s="348"/>
      <c r="G430" s="255"/>
    </row>
    <row r="431" spans="1:7" ht="13.5" customHeight="1">
      <c r="A431" s="324"/>
      <c r="B431" s="242"/>
      <c r="C431" s="364"/>
      <c r="D431" s="345"/>
      <c r="E431" s="348"/>
      <c r="F431" s="348"/>
      <c r="G431" s="255"/>
    </row>
    <row r="432" spans="1:7" hidden="1">
      <c r="A432" s="324"/>
      <c r="B432" s="242"/>
      <c r="C432" s="364"/>
      <c r="D432" s="345"/>
      <c r="E432" s="349"/>
      <c r="F432" s="349"/>
      <c r="G432" s="256"/>
    </row>
    <row r="433" spans="1:7" ht="6.75" customHeight="1">
      <c r="A433" s="324"/>
      <c r="B433" s="242"/>
      <c r="C433" s="364"/>
      <c r="D433" s="345"/>
      <c r="E433" s="347" t="s">
        <v>48</v>
      </c>
      <c r="F433" s="348">
        <v>13</v>
      </c>
      <c r="G433" s="255">
        <v>10</v>
      </c>
    </row>
    <row r="434" spans="1:7" ht="36.75" customHeight="1">
      <c r="A434" s="324"/>
      <c r="B434" s="242"/>
      <c r="C434" s="364"/>
      <c r="D434" s="345"/>
      <c r="E434" s="347"/>
      <c r="F434" s="348"/>
      <c r="G434" s="255"/>
    </row>
    <row r="435" spans="1:7" ht="56.25" customHeight="1">
      <c r="A435" s="324"/>
      <c r="B435" s="242"/>
      <c r="C435" s="364"/>
      <c r="D435" s="345"/>
      <c r="E435" s="347"/>
      <c r="F435" s="348"/>
      <c r="G435" s="255"/>
    </row>
    <row r="436" spans="1:7" ht="45" customHeight="1">
      <c r="A436" s="324"/>
      <c r="B436" s="243"/>
      <c r="C436" s="364"/>
      <c r="D436" s="346"/>
      <c r="E436" s="347"/>
      <c r="F436" s="349"/>
      <c r="G436" s="256"/>
    </row>
    <row r="437" spans="1:7">
      <c r="A437" s="145" t="s">
        <v>231</v>
      </c>
      <c r="B437" s="301" t="s">
        <v>233</v>
      </c>
      <c r="C437" s="331"/>
      <c r="D437" s="331"/>
      <c r="E437" s="331"/>
      <c r="F437" s="331"/>
      <c r="G437" s="332"/>
    </row>
    <row r="438" spans="1:7">
      <c r="A438" s="324" t="s">
        <v>232</v>
      </c>
      <c r="B438" s="241" t="s">
        <v>227</v>
      </c>
      <c r="C438" s="364" t="s">
        <v>51</v>
      </c>
      <c r="D438" s="284" t="s">
        <v>234</v>
      </c>
      <c r="E438" s="271" t="s">
        <v>96</v>
      </c>
      <c r="F438" s="271">
        <v>5</v>
      </c>
      <c r="G438" s="254">
        <v>3</v>
      </c>
    </row>
    <row r="439" spans="1:7" ht="22.5" customHeight="1">
      <c r="A439" s="324"/>
      <c r="B439" s="242"/>
      <c r="C439" s="364"/>
      <c r="D439" s="345"/>
      <c r="E439" s="348"/>
      <c r="F439" s="348"/>
      <c r="G439" s="255"/>
    </row>
    <row r="440" spans="1:7" ht="21.75" customHeight="1">
      <c r="A440" s="324"/>
      <c r="B440" s="242"/>
      <c r="C440" s="364"/>
      <c r="D440" s="345"/>
      <c r="E440" s="348"/>
      <c r="F440" s="348"/>
      <c r="G440" s="255"/>
    </row>
    <row r="441" spans="1:7">
      <c r="A441" s="324"/>
      <c r="B441" s="242"/>
      <c r="C441" s="364"/>
      <c r="D441" s="345"/>
      <c r="E441" s="348"/>
      <c r="F441" s="348"/>
      <c r="G441" s="255"/>
    </row>
    <row r="442" spans="1:7">
      <c r="A442" s="324"/>
      <c r="B442" s="242"/>
      <c r="C442" s="364"/>
      <c r="D442" s="345"/>
      <c r="E442" s="348"/>
      <c r="F442" s="348"/>
      <c r="G442" s="255"/>
    </row>
    <row r="443" spans="1:7" ht="16.5" customHeight="1">
      <c r="A443" s="324"/>
      <c r="B443" s="242"/>
      <c r="C443" s="364"/>
      <c r="D443" s="345"/>
      <c r="E443" s="348"/>
      <c r="F443" s="348"/>
      <c r="G443" s="255"/>
    </row>
    <row r="444" spans="1:7">
      <c r="A444" s="324"/>
      <c r="B444" s="242"/>
      <c r="C444" s="364"/>
      <c r="D444" s="345"/>
      <c r="E444" s="349"/>
      <c r="F444" s="349"/>
      <c r="G444" s="256"/>
    </row>
    <row r="445" spans="1:7">
      <c r="A445" s="324"/>
      <c r="B445" s="242"/>
      <c r="C445" s="364"/>
      <c r="D445" s="345"/>
      <c r="E445" s="347" t="s">
        <v>48</v>
      </c>
      <c r="F445" s="348">
        <v>9</v>
      </c>
      <c r="G445" s="255">
        <v>5</v>
      </c>
    </row>
    <row r="446" spans="1:7">
      <c r="A446" s="324"/>
      <c r="B446" s="242"/>
      <c r="C446" s="364"/>
      <c r="D446" s="345"/>
      <c r="E446" s="347"/>
      <c r="F446" s="348"/>
      <c r="G446" s="255"/>
    </row>
    <row r="447" spans="1:7" ht="3" customHeight="1">
      <c r="A447" s="324"/>
      <c r="B447" s="242"/>
      <c r="C447" s="364"/>
      <c r="D447" s="345"/>
      <c r="E447" s="347"/>
      <c r="F447" s="348"/>
      <c r="G447" s="255"/>
    </row>
    <row r="448" spans="1:7" ht="15.75" hidden="1" customHeight="1">
      <c r="A448" s="324"/>
      <c r="B448" s="243"/>
      <c r="C448" s="364"/>
      <c r="D448" s="346"/>
      <c r="E448" s="347"/>
      <c r="F448" s="349"/>
      <c r="G448" s="256"/>
    </row>
    <row r="449" spans="1:7">
      <c r="A449" s="254" t="s">
        <v>235</v>
      </c>
      <c r="B449" s="241" t="s">
        <v>229</v>
      </c>
      <c r="C449" s="351" t="s">
        <v>51</v>
      </c>
      <c r="D449" s="284" t="s">
        <v>236</v>
      </c>
      <c r="E449" s="271" t="s">
        <v>96</v>
      </c>
      <c r="F449" s="271">
        <v>7</v>
      </c>
      <c r="G449" s="254">
        <v>5</v>
      </c>
    </row>
    <row r="450" spans="1:7">
      <c r="A450" s="255"/>
      <c r="B450" s="242"/>
      <c r="C450" s="352"/>
      <c r="D450" s="345"/>
      <c r="E450" s="348"/>
      <c r="F450" s="348"/>
      <c r="G450" s="255"/>
    </row>
    <row r="451" spans="1:7" ht="20.25" customHeight="1">
      <c r="A451" s="255"/>
      <c r="B451" s="242"/>
      <c r="C451" s="352"/>
      <c r="D451" s="345"/>
      <c r="E451" s="348"/>
      <c r="F451" s="348"/>
      <c r="G451" s="255"/>
    </row>
    <row r="452" spans="1:7">
      <c r="A452" s="255"/>
      <c r="B452" s="242"/>
      <c r="C452" s="352"/>
      <c r="D452" s="345"/>
      <c r="E452" s="348"/>
      <c r="F452" s="348"/>
      <c r="G452" s="255"/>
    </row>
    <row r="453" spans="1:7">
      <c r="A453" s="255"/>
      <c r="B453" s="242"/>
      <c r="C453" s="352"/>
      <c r="D453" s="345"/>
      <c r="E453" s="348"/>
      <c r="F453" s="348"/>
      <c r="G453" s="255"/>
    </row>
    <row r="454" spans="1:7">
      <c r="A454" s="255"/>
      <c r="B454" s="242"/>
      <c r="C454" s="352"/>
      <c r="D454" s="345"/>
      <c r="E454" s="348"/>
      <c r="F454" s="348"/>
      <c r="G454" s="255"/>
    </row>
    <row r="455" spans="1:7" ht="48.75" customHeight="1">
      <c r="A455" s="255"/>
      <c r="B455" s="242"/>
      <c r="C455" s="352"/>
      <c r="D455" s="345"/>
      <c r="E455" s="349"/>
      <c r="F455" s="349"/>
      <c r="G455" s="256"/>
    </row>
    <row r="456" spans="1:7">
      <c r="A456" s="255"/>
      <c r="B456" s="242"/>
      <c r="C456" s="352"/>
      <c r="D456" s="345"/>
      <c r="E456" s="271" t="s">
        <v>48</v>
      </c>
      <c r="F456" s="271">
        <v>14</v>
      </c>
      <c r="G456" s="254">
        <v>10</v>
      </c>
    </row>
    <row r="457" spans="1:7">
      <c r="A457" s="255"/>
      <c r="B457" s="242"/>
      <c r="C457" s="352"/>
      <c r="D457" s="345"/>
      <c r="E457" s="348"/>
      <c r="F457" s="348"/>
      <c r="G457" s="255"/>
    </row>
    <row r="458" spans="1:7">
      <c r="A458" s="255"/>
      <c r="B458" s="242"/>
      <c r="C458" s="352"/>
      <c r="D458" s="345"/>
      <c r="E458" s="348"/>
      <c r="F458" s="348"/>
      <c r="G458" s="255"/>
    </row>
    <row r="459" spans="1:7" ht="120.75" customHeight="1">
      <c r="A459" s="256"/>
      <c r="B459" s="243"/>
      <c r="C459" s="353"/>
      <c r="D459" s="346"/>
      <c r="E459" s="349"/>
      <c r="F459" s="349"/>
      <c r="G459" s="256"/>
    </row>
    <row r="460" spans="1:7" ht="15" customHeight="1">
      <c r="A460" s="254" t="s">
        <v>237</v>
      </c>
      <c r="B460" s="241" t="s">
        <v>238</v>
      </c>
      <c r="C460" s="351" t="s">
        <v>51</v>
      </c>
      <c r="D460" s="284" t="s">
        <v>239</v>
      </c>
      <c r="E460" s="271" t="s">
        <v>96</v>
      </c>
      <c r="F460" s="271">
        <v>5</v>
      </c>
      <c r="G460" s="254">
        <v>3</v>
      </c>
    </row>
    <row r="461" spans="1:7" ht="9.75" hidden="1" customHeight="1">
      <c r="A461" s="255"/>
      <c r="B461" s="242"/>
      <c r="C461" s="352"/>
      <c r="D461" s="345"/>
      <c r="E461" s="348"/>
      <c r="F461" s="348"/>
      <c r="G461" s="255"/>
    </row>
    <row r="462" spans="1:7" ht="39.75" hidden="1" customHeight="1">
      <c r="A462" s="255"/>
      <c r="B462" s="242"/>
      <c r="C462" s="352"/>
      <c r="D462" s="345"/>
      <c r="E462" s="348"/>
      <c r="F462" s="348"/>
      <c r="G462" s="255"/>
    </row>
    <row r="463" spans="1:7" ht="31.5" hidden="1" customHeight="1">
      <c r="A463" s="255"/>
      <c r="B463" s="242"/>
      <c r="C463" s="352"/>
      <c r="D463" s="345"/>
      <c r="E463" s="348"/>
      <c r="F463" s="348"/>
      <c r="G463" s="255"/>
    </row>
    <row r="464" spans="1:7" ht="15.75" hidden="1" customHeight="1">
      <c r="A464" s="255"/>
      <c r="B464" s="242"/>
      <c r="C464" s="352"/>
      <c r="D464" s="345"/>
      <c r="E464" s="348"/>
      <c r="F464" s="348"/>
      <c r="G464" s="255"/>
    </row>
    <row r="465" spans="1:7">
      <c r="A465" s="255"/>
      <c r="B465" s="242"/>
      <c r="C465" s="352"/>
      <c r="D465" s="345"/>
      <c r="E465" s="348"/>
      <c r="F465" s="348"/>
      <c r="G465" s="255"/>
    </row>
    <row r="466" spans="1:7">
      <c r="A466" s="255"/>
      <c r="B466" s="242"/>
      <c r="C466" s="352"/>
      <c r="D466" s="345"/>
      <c r="E466" s="348"/>
      <c r="F466" s="348"/>
      <c r="G466" s="255"/>
    </row>
    <row r="467" spans="1:7">
      <c r="A467" s="255"/>
      <c r="B467" s="242"/>
      <c r="C467" s="352"/>
      <c r="D467" s="345"/>
      <c r="E467" s="349"/>
      <c r="F467" s="349"/>
      <c r="G467" s="256"/>
    </row>
    <row r="468" spans="1:7">
      <c r="A468" s="255"/>
      <c r="B468" s="242"/>
      <c r="C468" s="352"/>
      <c r="D468" s="345"/>
      <c r="E468" s="271" t="s">
        <v>48</v>
      </c>
      <c r="F468" s="271">
        <v>7</v>
      </c>
      <c r="G468" s="254">
        <v>4</v>
      </c>
    </row>
    <row r="469" spans="1:7">
      <c r="A469" s="255"/>
      <c r="B469" s="242"/>
      <c r="C469" s="352"/>
      <c r="D469" s="345"/>
      <c r="E469" s="348"/>
      <c r="F469" s="348"/>
      <c r="G469" s="255"/>
    </row>
    <row r="470" spans="1:7" ht="65.25" customHeight="1">
      <c r="A470" s="255"/>
      <c r="B470" s="242"/>
      <c r="C470" s="352"/>
      <c r="D470" s="345"/>
      <c r="E470" s="348"/>
      <c r="F470" s="348"/>
      <c r="G470" s="255"/>
    </row>
    <row r="471" spans="1:7" ht="8.25" customHeight="1">
      <c r="A471" s="256"/>
      <c r="B471" s="243"/>
      <c r="C471" s="353"/>
      <c r="D471" s="346"/>
      <c r="E471" s="349"/>
      <c r="F471" s="349"/>
      <c r="G471" s="256"/>
    </row>
    <row r="472" spans="1:7" ht="10.5" customHeight="1">
      <c r="A472" s="254" t="s">
        <v>240</v>
      </c>
      <c r="B472" s="241" t="s">
        <v>241</v>
      </c>
      <c r="C472" s="351" t="s">
        <v>51</v>
      </c>
      <c r="D472" s="284" t="s">
        <v>242</v>
      </c>
      <c r="E472" s="271" t="s">
        <v>96</v>
      </c>
      <c r="F472" s="271">
        <v>7</v>
      </c>
      <c r="G472" s="254">
        <v>4</v>
      </c>
    </row>
    <row r="473" spans="1:7" ht="46.5" hidden="1" customHeight="1">
      <c r="A473" s="255"/>
      <c r="B473" s="242"/>
      <c r="C473" s="352"/>
      <c r="D473" s="345"/>
      <c r="E473" s="348"/>
      <c r="F473" s="348"/>
      <c r="G473" s="255"/>
    </row>
    <row r="474" spans="1:7" ht="85.5" hidden="1" customHeight="1">
      <c r="A474" s="255"/>
      <c r="B474" s="242"/>
      <c r="C474" s="352"/>
      <c r="D474" s="345"/>
      <c r="E474" s="348"/>
      <c r="F474" s="348"/>
      <c r="G474" s="255"/>
    </row>
    <row r="475" spans="1:7" ht="24" customHeight="1">
      <c r="A475" s="255"/>
      <c r="B475" s="242"/>
      <c r="C475" s="352"/>
      <c r="D475" s="345"/>
      <c r="E475" s="348"/>
      <c r="F475" s="348"/>
      <c r="G475" s="255"/>
    </row>
    <row r="476" spans="1:7" ht="24" customHeight="1">
      <c r="A476" s="255"/>
      <c r="B476" s="242"/>
      <c r="C476" s="352"/>
      <c r="D476" s="345"/>
      <c r="E476" s="348"/>
      <c r="F476" s="348"/>
      <c r="G476" s="255"/>
    </row>
    <row r="477" spans="1:7">
      <c r="A477" s="255"/>
      <c r="B477" s="242"/>
      <c r="C477" s="352"/>
      <c r="D477" s="345"/>
      <c r="E477" s="348"/>
      <c r="F477" s="348"/>
      <c r="G477" s="255"/>
    </row>
    <row r="478" spans="1:7" ht="43.5" customHeight="1">
      <c r="A478" s="255"/>
      <c r="B478" s="242"/>
      <c r="C478" s="352"/>
      <c r="D478" s="345"/>
      <c r="E478" s="271" t="s">
        <v>48</v>
      </c>
      <c r="F478" s="271">
        <v>30</v>
      </c>
      <c r="G478" s="254">
        <v>18</v>
      </c>
    </row>
    <row r="479" spans="1:7" ht="33.75" customHeight="1">
      <c r="A479" s="255"/>
      <c r="B479" s="242"/>
      <c r="C479" s="352"/>
      <c r="D479" s="345"/>
      <c r="E479" s="348"/>
      <c r="F479" s="348"/>
      <c r="G479" s="255"/>
    </row>
    <row r="480" spans="1:7" ht="27" customHeight="1">
      <c r="A480" s="255"/>
      <c r="B480" s="242"/>
      <c r="C480" s="352"/>
      <c r="D480" s="345"/>
      <c r="E480" s="348"/>
      <c r="F480" s="348"/>
      <c r="G480" s="255"/>
    </row>
    <row r="481" spans="1:7" ht="28.5" customHeight="1">
      <c r="A481" s="255"/>
      <c r="B481" s="242"/>
      <c r="C481" s="352"/>
      <c r="D481" s="345"/>
      <c r="E481" s="348"/>
      <c r="F481" s="348"/>
      <c r="G481" s="255"/>
    </row>
    <row r="482" spans="1:7" ht="20.25" customHeight="1">
      <c r="A482" s="256"/>
      <c r="B482" s="243"/>
      <c r="C482" s="353"/>
      <c r="D482" s="346"/>
      <c r="E482" s="349"/>
      <c r="F482" s="349"/>
      <c r="G482" s="256"/>
    </row>
    <row r="483" spans="1:7" ht="18" customHeight="1">
      <c r="A483" s="142" t="s">
        <v>243</v>
      </c>
      <c r="B483" s="301" t="s">
        <v>244</v>
      </c>
      <c r="C483" s="331"/>
      <c r="D483" s="331"/>
      <c r="E483" s="331"/>
      <c r="F483" s="331"/>
      <c r="G483" s="332"/>
    </row>
    <row r="484" spans="1:7" ht="17.25" customHeight="1">
      <c r="A484" s="254" t="s">
        <v>245</v>
      </c>
      <c r="B484" s="244" t="s">
        <v>246</v>
      </c>
      <c r="C484" s="351" t="s">
        <v>51</v>
      </c>
      <c r="D484" s="284" t="s">
        <v>247</v>
      </c>
      <c r="E484" s="271" t="s">
        <v>96</v>
      </c>
      <c r="F484" s="271">
        <v>5</v>
      </c>
      <c r="G484" s="254">
        <v>3</v>
      </c>
    </row>
    <row r="485" spans="1:7" ht="9" customHeight="1">
      <c r="A485" s="255"/>
      <c r="B485" s="250"/>
      <c r="C485" s="352"/>
      <c r="D485" s="345"/>
      <c r="E485" s="348"/>
      <c r="F485" s="348"/>
      <c r="G485" s="255"/>
    </row>
    <row r="486" spans="1:7" ht="30.75" hidden="1" customHeight="1">
      <c r="A486" s="255"/>
      <c r="B486" s="250"/>
      <c r="C486" s="352"/>
      <c r="D486" s="345"/>
      <c r="E486" s="348"/>
      <c r="F486" s="348"/>
      <c r="G486" s="255"/>
    </row>
    <row r="487" spans="1:7" ht="63" hidden="1" customHeight="1">
      <c r="A487" s="255"/>
      <c r="B487" s="250"/>
      <c r="C487" s="352"/>
      <c r="D487" s="345"/>
      <c r="E487" s="348"/>
      <c r="F487" s="348"/>
      <c r="G487" s="255"/>
    </row>
    <row r="488" spans="1:7" ht="32.25" customHeight="1">
      <c r="A488" s="255"/>
      <c r="B488" s="250"/>
      <c r="C488" s="352"/>
      <c r="D488" s="345"/>
      <c r="E488" s="348"/>
      <c r="F488" s="348"/>
      <c r="G488" s="255"/>
    </row>
    <row r="489" spans="1:7" ht="57" customHeight="1">
      <c r="A489" s="255"/>
      <c r="B489" s="250"/>
      <c r="C489" s="352"/>
      <c r="D489" s="345"/>
      <c r="E489" s="348"/>
      <c r="F489" s="348"/>
      <c r="G489" s="255"/>
    </row>
    <row r="490" spans="1:7" ht="30.75" customHeight="1">
      <c r="A490" s="255"/>
      <c r="B490" s="250"/>
      <c r="C490" s="352"/>
      <c r="D490" s="345"/>
      <c r="E490" s="349"/>
      <c r="F490" s="349"/>
      <c r="G490" s="256"/>
    </row>
    <row r="491" spans="1:7" ht="17.25" customHeight="1">
      <c r="A491" s="255"/>
      <c r="B491" s="250"/>
      <c r="C491" s="352"/>
      <c r="D491" s="345"/>
      <c r="E491" s="271" t="s">
        <v>48</v>
      </c>
      <c r="F491" s="271">
        <v>9</v>
      </c>
      <c r="G491" s="254">
        <v>5</v>
      </c>
    </row>
    <row r="492" spans="1:7">
      <c r="A492" s="255"/>
      <c r="B492" s="250"/>
      <c r="C492" s="352"/>
      <c r="D492" s="345"/>
      <c r="E492" s="348"/>
      <c r="F492" s="348"/>
      <c r="G492" s="255"/>
    </row>
    <row r="493" spans="1:7">
      <c r="A493" s="255"/>
      <c r="B493" s="250"/>
      <c r="C493" s="352"/>
      <c r="D493" s="345"/>
      <c r="E493" s="348"/>
      <c r="F493" s="348"/>
      <c r="G493" s="255"/>
    </row>
    <row r="494" spans="1:7" ht="3.75" customHeight="1">
      <c r="A494" s="256"/>
      <c r="B494" s="245"/>
      <c r="C494" s="353"/>
      <c r="D494" s="346"/>
      <c r="E494" s="349"/>
      <c r="F494" s="349"/>
      <c r="G494" s="256"/>
    </row>
    <row r="495" spans="1:7">
      <c r="A495" s="142" t="s">
        <v>248</v>
      </c>
      <c r="B495" s="301" t="s">
        <v>249</v>
      </c>
      <c r="C495" s="331"/>
      <c r="D495" s="331"/>
      <c r="E495" s="331"/>
      <c r="F495" s="331"/>
      <c r="G495" s="332"/>
    </row>
    <row r="496" spans="1:7">
      <c r="A496" s="254" t="s">
        <v>250</v>
      </c>
      <c r="B496" s="241" t="s">
        <v>227</v>
      </c>
      <c r="C496" s="351" t="s">
        <v>51</v>
      </c>
      <c r="D496" s="284" t="s">
        <v>251</v>
      </c>
      <c r="E496" s="271" t="s">
        <v>96</v>
      </c>
      <c r="F496" s="271">
        <v>5</v>
      </c>
      <c r="G496" s="254">
        <v>3</v>
      </c>
    </row>
    <row r="497" spans="1:7" ht="11.25" customHeight="1">
      <c r="A497" s="255"/>
      <c r="B497" s="242"/>
      <c r="C497" s="352"/>
      <c r="D497" s="345"/>
      <c r="E497" s="348"/>
      <c r="F497" s="348"/>
      <c r="G497" s="255"/>
    </row>
    <row r="498" spans="1:7" ht="3.75" hidden="1" customHeight="1">
      <c r="A498" s="255"/>
      <c r="B498" s="242"/>
      <c r="C498" s="352"/>
      <c r="D498" s="345"/>
      <c r="E498" s="348"/>
      <c r="F498" s="348"/>
      <c r="G498" s="255"/>
    </row>
    <row r="499" spans="1:7" ht="15.75" hidden="1" customHeight="1">
      <c r="A499" s="255"/>
      <c r="B499" s="242"/>
      <c r="C499" s="352"/>
      <c r="D499" s="345"/>
      <c r="E499" s="348"/>
      <c r="F499" s="348"/>
      <c r="G499" s="255"/>
    </row>
    <row r="500" spans="1:7" ht="108" hidden="1" customHeight="1">
      <c r="A500" s="255"/>
      <c r="B500" s="242"/>
      <c r="C500" s="352"/>
      <c r="D500" s="345"/>
      <c r="E500" s="348"/>
      <c r="F500" s="348"/>
      <c r="G500" s="255"/>
    </row>
    <row r="501" spans="1:7">
      <c r="A501" s="255"/>
      <c r="B501" s="242"/>
      <c r="C501" s="352"/>
      <c r="D501" s="345"/>
      <c r="E501" s="348"/>
      <c r="F501" s="348"/>
      <c r="G501" s="255"/>
    </row>
    <row r="502" spans="1:7">
      <c r="A502" s="255"/>
      <c r="B502" s="242"/>
      <c r="C502" s="352"/>
      <c r="D502" s="345"/>
      <c r="E502" s="349"/>
      <c r="F502" s="349"/>
      <c r="G502" s="256"/>
    </row>
    <row r="503" spans="1:7" ht="40.5" customHeight="1">
      <c r="A503" s="255"/>
      <c r="B503" s="242"/>
      <c r="C503" s="352"/>
      <c r="D503" s="345"/>
      <c r="E503" s="271" t="s">
        <v>48</v>
      </c>
      <c r="F503" s="271">
        <v>8</v>
      </c>
      <c r="G503" s="254">
        <v>5</v>
      </c>
    </row>
    <row r="504" spans="1:7" ht="51.75" customHeight="1">
      <c r="A504" s="255"/>
      <c r="B504" s="242"/>
      <c r="C504" s="352"/>
      <c r="D504" s="345"/>
      <c r="E504" s="348"/>
      <c r="F504" s="348"/>
      <c r="G504" s="255"/>
    </row>
    <row r="505" spans="1:7" ht="14.25" customHeight="1">
      <c r="A505" s="255"/>
      <c r="B505" s="242"/>
      <c r="C505" s="352"/>
      <c r="D505" s="345"/>
      <c r="E505" s="348"/>
      <c r="F505" s="348"/>
      <c r="G505" s="255"/>
    </row>
    <row r="506" spans="1:7" ht="15.75" hidden="1" customHeight="1">
      <c r="A506" s="256"/>
      <c r="B506" s="243"/>
      <c r="C506" s="353"/>
      <c r="D506" s="346"/>
      <c r="E506" s="349"/>
      <c r="F506" s="349"/>
      <c r="G506" s="256"/>
    </row>
    <row r="507" spans="1:7">
      <c r="A507" s="254" t="s">
        <v>252</v>
      </c>
      <c r="B507" s="241" t="s">
        <v>253</v>
      </c>
      <c r="C507" s="351" t="s">
        <v>51</v>
      </c>
      <c r="D507" s="284" t="s">
        <v>254</v>
      </c>
      <c r="E507" s="271" t="s">
        <v>96</v>
      </c>
      <c r="F507" s="271">
        <v>6</v>
      </c>
      <c r="G507" s="254">
        <v>5</v>
      </c>
    </row>
    <row r="508" spans="1:7" ht="12.75" customHeight="1">
      <c r="A508" s="255"/>
      <c r="B508" s="242"/>
      <c r="C508" s="352"/>
      <c r="D508" s="345"/>
      <c r="E508" s="348"/>
      <c r="F508" s="348"/>
      <c r="G508" s="255"/>
    </row>
    <row r="509" spans="1:7" hidden="1">
      <c r="A509" s="255"/>
      <c r="B509" s="242"/>
      <c r="C509" s="352"/>
      <c r="D509" s="345"/>
      <c r="E509" s="348"/>
      <c r="F509" s="348"/>
      <c r="G509" s="255"/>
    </row>
    <row r="510" spans="1:7" ht="3" hidden="1" customHeight="1">
      <c r="A510" s="255"/>
      <c r="B510" s="242"/>
      <c r="C510" s="352"/>
      <c r="D510" s="345"/>
      <c r="E510" s="348"/>
      <c r="F510" s="348"/>
      <c r="G510" s="255"/>
    </row>
    <row r="511" spans="1:7" ht="117" hidden="1" customHeight="1">
      <c r="A511" s="255"/>
      <c r="B511" s="242"/>
      <c r="C511" s="352"/>
      <c r="D511" s="345"/>
      <c r="E511" s="348"/>
      <c r="F511" s="348"/>
      <c r="G511" s="255"/>
    </row>
    <row r="512" spans="1:7">
      <c r="A512" s="255"/>
      <c r="B512" s="242"/>
      <c r="C512" s="352"/>
      <c r="D512" s="345"/>
      <c r="E512" s="348"/>
      <c r="F512" s="348"/>
      <c r="G512" s="255"/>
    </row>
    <row r="513" spans="1:7">
      <c r="A513" s="255"/>
      <c r="B513" s="242"/>
      <c r="C513" s="352"/>
      <c r="D513" s="345"/>
      <c r="E513" s="348"/>
      <c r="F513" s="348"/>
      <c r="G513" s="255"/>
    </row>
    <row r="514" spans="1:7">
      <c r="A514" s="255"/>
      <c r="B514" s="242"/>
      <c r="C514" s="352"/>
      <c r="D514" s="345"/>
      <c r="E514" s="349"/>
      <c r="F514" s="349"/>
      <c r="G514" s="256"/>
    </row>
    <row r="515" spans="1:7">
      <c r="A515" s="255"/>
      <c r="B515" s="242"/>
      <c r="C515" s="352"/>
      <c r="D515" s="345"/>
      <c r="E515" s="271" t="s">
        <v>48</v>
      </c>
      <c r="F515" s="271">
        <v>10</v>
      </c>
      <c r="G515" s="254">
        <v>7</v>
      </c>
    </row>
    <row r="516" spans="1:7">
      <c r="A516" s="255"/>
      <c r="B516" s="242"/>
      <c r="C516" s="352"/>
      <c r="D516" s="345"/>
      <c r="E516" s="348"/>
      <c r="F516" s="348"/>
      <c r="G516" s="255"/>
    </row>
    <row r="517" spans="1:7">
      <c r="A517" s="255"/>
      <c r="B517" s="242"/>
      <c r="C517" s="352"/>
      <c r="D517" s="345"/>
      <c r="E517" s="348"/>
      <c r="F517" s="348"/>
      <c r="G517" s="255"/>
    </row>
    <row r="518" spans="1:7" ht="68.25" customHeight="1">
      <c r="A518" s="256"/>
      <c r="B518" s="243"/>
      <c r="C518" s="353"/>
      <c r="D518" s="346"/>
      <c r="E518" s="349"/>
      <c r="F518" s="349"/>
      <c r="G518" s="256"/>
    </row>
    <row r="519" spans="1:7">
      <c r="A519" s="142" t="s">
        <v>255</v>
      </c>
      <c r="B519" s="301" t="s">
        <v>257</v>
      </c>
      <c r="C519" s="331"/>
      <c r="D519" s="331"/>
      <c r="E519" s="331"/>
      <c r="F519" s="331"/>
      <c r="G519" s="332"/>
    </row>
    <row r="520" spans="1:7" ht="27.75" customHeight="1">
      <c r="A520" s="254" t="s">
        <v>256</v>
      </c>
      <c r="B520" s="241" t="s">
        <v>227</v>
      </c>
      <c r="C520" s="351" t="s">
        <v>51</v>
      </c>
      <c r="D520" s="284" t="s">
        <v>258</v>
      </c>
      <c r="E520" s="271" t="s">
        <v>96</v>
      </c>
      <c r="F520" s="271">
        <v>5</v>
      </c>
      <c r="G520" s="254">
        <v>3</v>
      </c>
    </row>
    <row r="521" spans="1:7">
      <c r="A521" s="255"/>
      <c r="B521" s="242"/>
      <c r="C521" s="352"/>
      <c r="D521" s="345"/>
      <c r="E521" s="348"/>
      <c r="F521" s="348"/>
      <c r="G521" s="255"/>
    </row>
    <row r="522" spans="1:7" ht="12" customHeight="1">
      <c r="A522" s="255"/>
      <c r="B522" s="242"/>
      <c r="C522" s="352"/>
      <c r="D522" s="345"/>
      <c r="E522" s="348"/>
      <c r="F522" s="348"/>
      <c r="G522" s="255"/>
    </row>
    <row r="523" spans="1:7" ht="6" customHeight="1">
      <c r="A523" s="255"/>
      <c r="B523" s="242"/>
      <c r="C523" s="352"/>
      <c r="D523" s="345"/>
      <c r="E523" s="348"/>
      <c r="F523" s="348"/>
      <c r="G523" s="255"/>
    </row>
    <row r="524" spans="1:7" ht="15.75" hidden="1" customHeight="1">
      <c r="A524" s="255"/>
      <c r="B524" s="242"/>
      <c r="C524" s="352"/>
      <c r="D524" s="345"/>
      <c r="E524" s="348"/>
      <c r="F524" s="348"/>
      <c r="G524" s="255"/>
    </row>
    <row r="525" spans="1:7">
      <c r="A525" s="255"/>
      <c r="B525" s="242"/>
      <c r="C525" s="352"/>
      <c r="D525" s="345"/>
      <c r="E525" s="348"/>
      <c r="F525" s="348"/>
      <c r="G525" s="255"/>
    </row>
    <row r="526" spans="1:7">
      <c r="A526" s="255"/>
      <c r="B526" s="242"/>
      <c r="C526" s="352"/>
      <c r="D526" s="345"/>
      <c r="E526" s="349"/>
      <c r="F526" s="349"/>
      <c r="G526" s="256"/>
    </row>
    <row r="527" spans="1:7">
      <c r="A527" s="255"/>
      <c r="B527" s="242"/>
      <c r="C527" s="352"/>
      <c r="D527" s="345"/>
      <c r="E527" s="271" t="s">
        <v>48</v>
      </c>
      <c r="F527" s="271">
        <v>8</v>
      </c>
      <c r="G527" s="254">
        <v>5</v>
      </c>
    </row>
    <row r="528" spans="1:7">
      <c r="A528" s="255"/>
      <c r="B528" s="242"/>
      <c r="C528" s="352"/>
      <c r="D528" s="345"/>
      <c r="E528" s="348"/>
      <c r="F528" s="348"/>
      <c r="G528" s="255"/>
    </row>
    <row r="529" spans="1:7">
      <c r="A529" s="255"/>
      <c r="B529" s="242"/>
      <c r="C529" s="352"/>
      <c r="D529" s="345"/>
      <c r="E529" s="348"/>
      <c r="F529" s="348"/>
      <c r="G529" s="255"/>
    </row>
    <row r="530" spans="1:7">
      <c r="A530" s="256"/>
      <c r="B530" s="243"/>
      <c r="C530" s="353"/>
      <c r="D530" s="346"/>
      <c r="E530" s="349"/>
      <c r="F530" s="349"/>
      <c r="G530" s="256"/>
    </row>
    <row r="531" spans="1:7">
      <c r="A531" s="254" t="s">
        <v>259</v>
      </c>
      <c r="B531" s="241" t="s">
        <v>253</v>
      </c>
      <c r="C531" s="351" t="s">
        <v>51</v>
      </c>
      <c r="D531" s="284" t="s">
        <v>260</v>
      </c>
      <c r="E531" s="271" t="s">
        <v>96</v>
      </c>
      <c r="F531" s="271">
        <v>6</v>
      </c>
      <c r="G531" s="254">
        <v>4</v>
      </c>
    </row>
    <row r="532" spans="1:7" ht="25.5" customHeight="1">
      <c r="A532" s="255"/>
      <c r="B532" s="242"/>
      <c r="C532" s="352"/>
      <c r="D532" s="345"/>
      <c r="E532" s="348"/>
      <c r="F532" s="348"/>
      <c r="G532" s="255"/>
    </row>
    <row r="533" spans="1:7">
      <c r="A533" s="255"/>
      <c r="B533" s="242"/>
      <c r="C533" s="352"/>
      <c r="D533" s="345"/>
      <c r="E533" s="348"/>
      <c r="F533" s="348"/>
      <c r="G533" s="255"/>
    </row>
    <row r="534" spans="1:7">
      <c r="A534" s="255"/>
      <c r="B534" s="242"/>
      <c r="C534" s="352"/>
      <c r="D534" s="345"/>
      <c r="E534" s="348"/>
      <c r="F534" s="348"/>
      <c r="G534" s="255"/>
    </row>
    <row r="535" spans="1:7">
      <c r="A535" s="255"/>
      <c r="B535" s="242"/>
      <c r="C535" s="352"/>
      <c r="D535" s="345"/>
      <c r="E535" s="348"/>
      <c r="F535" s="348"/>
      <c r="G535" s="255"/>
    </row>
    <row r="536" spans="1:7" ht="29.25" customHeight="1">
      <c r="A536" s="255"/>
      <c r="B536" s="242"/>
      <c r="C536" s="352"/>
      <c r="D536" s="345"/>
      <c r="E536" s="348"/>
      <c r="F536" s="348"/>
      <c r="G536" s="255"/>
    </row>
    <row r="537" spans="1:7">
      <c r="A537" s="255"/>
      <c r="B537" s="242"/>
      <c r="C537" s="352"/>
      <c r="D537" s="345"/>
      <c r="E537" s="348"/>
      <c r="F537" s="348"/>
      <c r="G537" s="255"/>
    </row>
    <row r="538" spans="1:7">
      <c r="A538" s="255"/>
      <c r="B538" s="242"/>
      <c r="C538" s="352"/>
      <c r="D538" s="345"/>
      <c r="E538" s="349"/>
      <c r="F538" s="349"/>
      <c r="G538" s="256"/>
    </row>
    <row r="539" spans="1:7">
      <c r="A539" s="255"/>
      <c r="B539" s="242"/>
      <c r="C539" s="352"/>
      <c r="D539" s="345"/>
      <c r="E539" s="271" t="s">
        <v>48</v>
      </c>
      <c r="F539" s="271">
        <v>10</v>
      </c>
      <c r="G539" s="254">
        <v>7</v>
      </c>
    </row>
    <row r="540" spans="1:7">
      <c r="A540" s="255"/>
      <c r="B540" s="242"/>
      <c r="C540" s="352"/>
      <c r="D540" s="345"/>
      <c r="E540" s="348"/>
      <c r="F540" s="348"/>
      <c r="G540" s="255"/>
    </row>
    <row r="541" spans="1:7">
      <c r="A541" s="255"/>
      <c r="B541" s="242"/>
      <c r="C541" s="352"/>
      <c r="D541" s="345"/>
      <c r="E541" s="348"/>
      <c r="F541" s="348"/>
      <c r="G541" s="255"/>
    </row>
    <row r="542" spans="1:7">
      <c r="A542" s="256"/>
      <c r="B542" s="243"/>
      <c r="C542" s="353"/>
      <c r="D542" s="346"/>
      <c r="E542" s="349"/>
      <c r="F542" s="349"/>
      <c r="G542" s="256"/>
    </row>
    <row r="543" spans="1:7">
      <c r="A543" s="142" t="s">
        <v>261</v>
      </c>
      <c r="B543" s="301" t="s">
        <v>262</v>
      </c>
      <c r="C543" s="331"/>
      <c r="D543" s="331"/>
      <c r="E543" s="331"/>
      <c r="F543" s="331"/>
      <c r="G543" s="332"/>
    </row>
    <row r="544" spans="1:7">
      <c r="A544" s="254" t="s">
        <v>263</v>
      </c>
      <c r="B544" s="241" t="s">
        <v>227</v>
      </c>
      <c r="C544" s="351" t="s">
        <v>51</v>
      </c>
      <c r="D544" s="284" t="s">
        <v>264</v>
      </c>
      <c r="E544" s="271" t="s">
        <v>96</v>
      </c>
      <c r="F544" s="271">
        <v>5</v>
      </c>
      <c r="G544" s="254">
        <v>3</v>
      </c>
    </row>
    <row r="545" spans="1:7">
      <c r="A545" s="255"/>
      <c r="B545" s="242"/>
      <c r="C545" s="352"/>
      <c r="D545" s="345"/>
      <c r="E545" s="348"/>
      <c r="F545" s="348"/>
      <c r="G545" s="255"/>
    </row>
    <row r="546" spans="1:7">
      <c r="A546" s="255"/>
      <c r="B546" s="242"/>
      <c r="C546" s="352"/>
      <c r="D546" s="345"/>
      <c r="E546" s="348"/>
      <c r="F546" s="348"/>
      <c r="G546" s="255"/>
    </row>
    <row r="547" spans="1:7">
      <c r="A547" s="255"/>
      <c r="B547" s="242"/>
      <c r="C547" s="352"/>
      <c r="D547" s="345"/>
      <c r="E547" s="348"/>
      <c r="F547" s="348"/>
      <c r="G547" s="255"/>
    </row>
    <row r="548" spans="1:7">
      <c r="A548" s="255"/>
      <c r="B548" s="242"/>
      <c r="C548" s="352"/>
      <c r="D548" s="345"/>
      <c r="E548" s="348"/>
      <c r="F548" s="348"/>
      <c r="G548" s="255"/>
    </row>
    <row r="549" spans="1:7">
      <c r="A549" s="255"/>
      <c r="B549" s="242"/>
      <c r="C549" s="352"/>
      <c r="D549" s="345"/>
      <c r="E549" s="349"/>
      <c r="F549" s="349"/>
      <c r="G549" s="256"/>
    </row>
    <row r="550" spans="1:7">
      <c r="A550" s="255"/>
      <c r="B550" s="242"/>
      <c r="C550" s="352"/>
      <c r="D550" s="345"/>
      <c r="E550" s="271" t="s">
        <v>48</v>
      </c>
      <c r="F550" s="271">
        <v>8</v>
      </c>
      <c r="G550" s="254">
        <v>5</v>
      </c>
    </row>
    <row r="551" spans="1:7">
      <c r="A551" s="255"/>
      <c r="B551" s="242"/>
      <c r="C551" s="352"/>
      <c r="D551" s="345"/>
      <c r="E551" s="348"/>
      <c r="F551" s="348"/>
      <c r="G551" s="255"/>
    </row>
    <row r="552" spans="1:7">
      <c r="A552" s="255"/>
      <c r="B552" s="242"/>
      <c r="C552" s="352"/>
      <c r="D552" s="345"/>
      <c r="E552" s="348"/>
      <c r="F552" s="348"/>
      <c r="G552" s="255"/>
    </row>
    <row r="553" spans="1:7" ht="30" customHeight="1">
      <c r="A553" s="256"/>
      <c r="B553" s="243"/>
      <c r="C553" s="353"/>
      <c r="D553" s="346"/>
      <c r="E553" s="349"/>
      <c r="F553" s="349"/>
      <c r="G553" s="256"/>
    </row>
    <row r="554" spans="1:7">
      <c r="A554" s="254" t="s">
        <v>265</v>
      </c>
      <c r="B554" s="241" t="s">
        <v>266</v>
      </c>
      <c r="C554" s="351" t="s">
        <v>51</v>
      </c>
      <c r="D554" s="284" t="s">
        <v>267</v>
      </c>
      <c r="E554" s="271" t="s">
        <v>96</v>
      </c>
      <c r="F554" s="271">
        <v>10</v>
      </c>
      <c r="G554" s="254">
        <v>8</v>
      </c>
    </row>
    <row r="555" spans="1:7" ht="25.5" customHeight="1">
      <c r="A555" s="255"/>
      <c r="B555" s="242"/>
      <c r="C555" s="352"/>
      <c r="D555" s="345"/>
      <c r="E555" s="348"/>
      <c r="F555" s="348"/>
      <c r="G555" s="255"/>
    </row>
    <row r="556" spans="1:7">
      <c r="A556" s="255"/>
      <c r="B556" s="242"/>
      <c r="C556" s="352"/>
      <c r="D556" s="345"/>
      <c r="E556" s="348"/>
      <c r="F556" s="348"/>
      <c r="G556" s="255"/>
    </row>
    <row r="557" spans="1:7">
      <c r="A557" s="255"/>
      <c r="B557" s="242"/>
      <c r="C557" s="352"/>
      <c r="D557" s="345"/>
      <c r="E557" s="271" t="s">
        <v>48</v>
      </c>
      <c r="F557" s="271">
        <v>18</v>
      </c>
      <c r="G557" s="254">
        <v>15</v>
      </c>
    </row>
    <row r="558" spans="1:7" ht="116.25" customHeight="1">
      <c r="A558" s="255"/>
      <c r="B558" s="242"/>
      <c r="C558" s="352"/>
      <c r="D558" s="345"/>
      <c r="E558" s="348"/>
      <c r="F558" s="348"/>
      <c r="G558" s="255"/>
    </row>
    <row r="559" spans="1:7" ht="170.25" customHeight="1">
      <c r="A559" s="256"/>
      <c r="B559" s="243"/>
      <c r="C559" s="353"/>
      <c r="D559" s="346"/>
      <c r="E559" s="349"/>
      <c r="F559" s="349"/>
      <c r="G559" s="256"/>
    </row>
    <row r="560" spans="1:7">
      <c r="A560" s="142" t="s">
        <v>268</v>
      </c>
      <c r="B560" s="301" t="s">
        <v>269</v>
      </c>
      <c r="C560" s="331"/>
      <c r="D560" s="331"/>
      <c r="E560" s="331"/>
      <c r="F560" s="331"/>
      <c r="G560" s="332"/>
    </row>
    <row r="561" spans="1:7">
      <c r="A561" s="254" t="s">
        <v>270</v>
      </c>
      <c r="B561" s="241" t="s">
        <v>227</v>
      </c>
      <c r="C561" s="351" t="s">
        <v>51</v>
      </c>
      <c r="D561" s="284" t="s">
        <v>264</v>
      </c>
      <c r="E561" s="271" t="s">
        <v>96</v>
      </c>
      <c r="F561" s="271">
        <v>5</v>
      </c>
      <c r="G561" s="254">
        <v>3</v>
      </c>
    </row>
    <row r="562" spans="1:7">
      <c r="A562" s="255"/>
      <c r="B562" s="242"/>
      <c r="C562" s="352"/>
      <c r="D562" s="345"/>
      <c r="E562" s="348"/>
      <c r="F562" s="348"/>
      <c r="G562" s="255"/>
    </row>
    <row r="563" spans="1:7">
      <c r="A563" s="255"/>
      <c r="B563" s="242"/>
      <c r="C563" s="352"/>
      <c r="D563" s="345"/>
      <c r="E563" s="348"/>
      <c r="F563" s="348"/>
      <c r="G563" s="255"/>
    </row>
    <row r="564" spans="1:7">
      <c r="A564" s="255"/>
      <c r="B564" s="242"/>
      <c r="C564" s="352"/>
      <c r="D564" s="345"/>
      <c r="E564" s="271" t="s">
        <v>48</v>
      </c>
      <c r="F564" s="271">
        <v>8</v>
      </c>
      <c r="G564" s="254">
        <v>5</v>
      </c>
    </row>
    <row r="565" spans="1:7" ht="156.75" customHeight="1">
      <c r="A565" s="255"/>
      <c r="B565" s="242"/>
      <c r="C565" s="352"/>
      <c r="D565" s="345"/>
      <c r="E565" s="348"/>
      <c r="F565" s="348"/>
      <c r="G565" s="255"/>
    </row>
    <row r="566" spans="1:7" hidden="1">
      <c r="A566" s="256"/>
      <c r="B566" s="243"/>
      <c r="C566" s="353"/>
      <c r="D566" s="346"/>
      <c r="E566" s="349"/>
      <c r="F566" s="349"/>
      <c r="G566" s="256"/>
    </row>
    <row r="567" spans="1:7">
      <c r="A567" s="254" t="s">
        <v>271</v>
      </c>
      <c r="B567" s="241" t="s">
        <v>253</v>
      </c>
      <c r="C567" s="351" t="s">
        <v>51</v>
      </c>
      <c r="D567" s="284" t="s">
        <v>272</v>
      </c>
      <c r="E567" s="271" t="s">
        <v>96</v>
      </c>
      <c r="F567" s="271">
        <v>8</v>
      </c>
      <c r="G567" s="254">
        <v>6</v>
      </c>
    </row>
    <row r="568" spans="1:7">
      <c r="A568" s="255"/>
      <c r="B568" s="242"/>
      <c r="C568" s="352"/>
      <c r="D568" s="288"/>
      <c r="E568" s="348"/>
      <c r="F568" s="348"/>
      <c r="G568" s="255"/>
    </row>
    <row r="569" spans="1:7">
      <c r="A569" s="255"/>
      <c r="B569" s="242"/>
      <c r="C569" s="352"/>
      <c r="D569" s="288"/>
      <c r="E569" s="348"/>
      <c r="F569" s="348"/>
      <c r="G569" s="255"/>
    </row>
    <row r="570" spans="1:7">
      <c r="A570" s="255"/>
      <c r="B570" s="242"/>
      <c r="C570" s="352"/>
      <c r="D570" s="288"/>
      <c r="E570" s="348"/>
      <c r="F570" s="348"/>
      <c r="G570" s="255"/>
    </row>
    <row r="571" spans="1:7">
      <c r="A571" s="255"/>
      <c r="B571" s="242"/>
      <c r="C571" s="352"/>
      <c r="D571" s="288"/>
      <c r="E571" s="348"/>
      <c r="F571" s="348"/>
      <c r="G571" s="255"/>
    </row>
    <row r="572" spans="1:7">
      <c r="A572" s="255"/>
      <c r="B572" s="242"/>
      <c r="C572" s="352"/>
      <c r="D572" s="288"/>
      <c r="E572" s="349"/>
      <c r="F572" s="349"/>
      <c r="G572" s="256"/>
    </row>
    <row r="573" spans="1:7">
      <c r="A573" s="255"/>
      <c r="B573" s="242"/>
      <c r="C573" s="352"/>
      <c r="D573" s="288"/>
      <c r="E573" s="271" t="s">
        <v>48</v>
      </c>
      <c r="F573" s="271">
        <v>12</v>
      </c>
      <c r="G573" s="254">
        <v>9</v>
      </c>
    </row>
    <row r="574" spans="1:7">
      <c r="A574" s="255"/>
      <c r="B574" s="242"/>
      <c r="C574" s="352"/>
      <c r="D574" s="288"/>
      <c r="E574" s="348"/>
      <c r="F574" s="348"/>
      <c r="G574" s="255"/>
    </row>
    <row r="575" spans="1:7" ht="51" customHeight="1">
      <c r="A575" s="255"/>
      <c r="B575" s="242"/>
      <c r="C575" s="352"/>
      <c r="D575" s="288"/>
      <c r="E575" s="348"/>
      <c r="F575" s="348"/>
      <c r="G575" s="255"/>
    </row>
    <row r="576" spans="1:7" ht="105" customHeight="1">
      <c r="A576" s="256"/>
      <c r="B576" s="243"/>
      <c r="C576" s="353"/>
      <c r="D576" s="289"/>
      <c r="E576" s="349"/>
      <c r="F576" s="349"/>
      <c r="G576" s="256"/>
    </row>
    <row r="577" spans="1:7">
      <c r="A577" s="142" t="s">
        <v>274</v>
      </c>
      <c r="B577" s="301" t="s">
        <v>273</v>
      </c>
      <c r="C577" s="331"/>
      <c r="D577" s="331"/>
      <c r="E577" s="331"/>
      <c r="F577" s="331"/>
      <c r="G577" s="332"/>
    </row>
    <row r="578" spans="1:7">
      <c r="A578" s="254" t="s">
        <v>275</v>
      </c>
      <c r="B578" s="244" t="s">
        <v>227</v>
      </c>
      <c r="C578" s="351" t="s">
        <v>51</v>
      </c>
      <c r="D578" s="284" t="s">
        <v>276</v>
      </c>
      <c r="E578" s="271" t="s">
        <v>96</v>
      </c>
      <c r="F578" s="271">
        <v>5</v>
      </c>
      <c r="G578" s="254">
        <v>3</v>
      </c>
    </row>
    <row r="579" spans="1:7">
      <c r="A579" s="255"/>
      <c r="B579" s="250"/>
      <c r="C579" s="352"/>
      <c r="D579" s="288"/>
      <c r="E579" s="348"/>
      <c r="F579" s="348"/>
      <c r="G579" s="255"/>
    </row>
    <row r="580" spans="1:7">
      <c r="A580" s="255"/>
      <c r="B580" s="250"/>
      <c r="C580" s="352"/>
      <c r="D580" s="288"/>
      <c r="E580" s="348"/>
      <c r="F580" s="348"/>
      <c r="G580" s="255"/>
    </row>
    <row r="581" spans="1:7">
      <c r="A581" s="255"/>
      <c r="B581" s="250"/>
      <c r="C581" s="352"/>
      <c r="D581" s="288"/>
      <c r="E581" s="348"/>
      <c r="F581" s="348"/>
      <c r="G581" s="255"/>
    </row>
    <row r="582" spans="1:7">
      <c r="A582" s="255"/>
      <c r="B582" s="250"/>
      <c r="C582" s="352"/>
      <c r="D582" s="288"/>
      <c r="E582" s="348"/>
      <c r="F582" s="348"/>
      <c r="G582" s="255"/>
    </row>
    <row r="583" spans="1:7">
      <c r="A583" s="255"/>
      <c r="B583" s="250"/>
      <c r="C583" s="352"/>
      <c r="D583" s="288"/>
      <c r="E583" s="349"/>
      <c r="F583" s="349"/>
      <c r="G583" s="256"/>
    </row>
    <row r="584" spans="1:7">
      <c r="A584" s="255"/>
      <c r="B584" s="250"/>
      <c r="C584" s="352"/>
      <c r="D584" s="288"/>
      <c r="E584" s="271" t="s">
        <v>48</v>
      </c>
      <c r="F584" s="271">
        <v>12</v>
      </c>
      <c r="G584" s="254">
        <v>7</v>
      </c>
    </row>
    <row r="585" spans="1:7">
      <c r="A585" s="255"/>
      <c r="B585" s="250"/>
      <c r="C585" s="352"/>
      <c r="D585" s="288"/>
      <c r="E585" s="348"/>
      <c r="F585" s="348"/>
      <c r="G585" s="255"/>
    </row>
    <row r="586" spans="1:7" ht="128.25" customHeight="1">
      <c r="A586" s="255"/>
      <c r="B586" s="250"/>
      <c r="C586" s="352"/>
      <c r="D586" s="288"/>
      <c r="E586" s="348"/>
      <c r="F586" s="348"/>
      <c r="G586" s="255"/>
    </row>
    <row r="587" spans="1:7" hidden="1">
      <c r="A587" s="256"/>
      <c r="B587" s="245"/>
      <c r="C587" s="353"/>
      <c r="D587" s="289"/>
      <c r="E587" s="349"/>
      <c r="F587" s="349"/>
      <c r="G587" s="256"/>
    </row>
    <row r="588" spans="1:7">
      <c r="A588" s="254" t="s">
        <v>277</v>
      </c>
      <c r="B588" s="241" t="s">
        <v>253</v>
      </c>
      <c r="C588" s="351" t="s">
        <v>51</v>
      </c>
      <c r="D588" s="284" t="s">
        <v>278</v>
      </c>
      <c r="E588" s="271" t="s">
        <v>96</v>
      </c>
      <c r="F588" s="271">
        <v>12</v>
      </c>
      <c r="G588" s="254">
        <v>9</v>
      </c>
    </row>
    <row r="589" spans="1:7">
      <c r="A589" s="255"/>
      <c r="B589" s="242"/>
      <c r="C589" s="352"/>
      <c r="D589" s="288"/>
      <c r="E589" s="348"/>
      <c r="F589" s="348"/>
      <c r="G589" s="255"/>
    </row>
    <row r="590" spans="1:7">
      <c r="A590" s="255"/>
      <c r="B590" s="242"/>
      <c r="C590" s="352"/>
      <c r="D590" s="288"/>
      <c r="E590" s="348"/>
      <c r="F590" s="348"/>
      <c r="G590" s="255"/>
    </row>
    <row r="591" spans="1:7">
      <c r="A591" s="255"/>
      <c r="B591" s="242"/>
      <c r="C591" s="352"/>
      <c r="D591" s="288"/>
      <c r="E591" s="348"/>
      <c r="F591" s="348"/>
      <c r="G591" s="255"/>
    </row>
    <row r="592" spans="1:7">
      <c r="A592" s="255"/>
      <c r="B592" s="242"/>
      <c r="C592" s="352"/>
      <c r="D592" s="288"/>
      <c r="E592" s="348"/>
      <c r="F592" s="348"/>
      <c r="G592" s="255"/>
    </row>
    <row r="593" spans="1:7">
      <c r="A593" s="255"/>
      <c r="B593" s="242"/>
      <c r="C593" s="352"/>
      <c r="D593" s="288"/>
      <c r="E593" s="349"/>
      <c r="F593" s="349"/>
      <c r="G593" s="256"/>
    </row>
    <row r="594" spans="1:7">
      <c r="A594" s="255"/>
      <c r="B594" s="242"/>
      <c r="C594" s="352"/>
      <c r="D594" s="288"/>
      <c r="E594" s="271" t="s">
        <v>48</v>
      </c>
      <c r="F594" s="271">
        <v>18</v>
      </c>
      <c r="G594" s="254">
        <v>13</v>
      </c>
    </row>
    <row r="595" spans="1:7">
      <c r="A595" s="255"/>
      <c r="B595" s="242"/>
      <c r="C595" s="352"/>
      <c r="D595" s="288"/>
      <c r="E595" s="348"/>
      <c r="F595" s="348"/>
      <c r="G595" s="255"/>
    </row>
    <row r="596" spans="1:7">
      <c r="A596" s="255"/>
      <c r="B596" s="242"/>
      <c r="C596" s="352"/>
      <c r="D596" s="288"/>
      <c r="E596" s="348"/>
      <c r="F596" s="348"/>
      <c r="G596" s="255"/>
    </row>
    <row r="597" spans="1:7" ht="151.5" customHeight="1">
      <c r="A597" s="256"/>
      <c r="B597" s="243"/>
      <c r="C597" s="353"/>
      <c r="D597" s="289"/>
      <c r="E597" s="349"/>
      <c r="F597" s="349"/>
      <c r="G597" s="256"/>
    </row>
    <row r="598" spans="1:7">
      <c r="A598" s="142" t="s">
        <v>279</v>
      </c>
      <c r="B598" s="301" t="s">
        <v>280</v>
      </c>
      <c r="C598" s="331"/>
      <c r="D598" s="331"/>
      <c r="E598" s="331"/>
      <c r="F598" s="331"/>
      <c r="G598" s="332"/>
    </row>
    <row r="599" spans="1:7" ht="7.5" customHeight="1">
      <c r="A599" s="254" t="s">
        <v>281</v>
      </c>
      <c r="B599" s="241" t="s">
        <v>163</v>
      </c>
      <c r="C599" s="351" t="s">
        <v>51</v>
      </c>
      <c r="D599" s="367" t="s">
        <v>282</v>
      </c>
      <c r="E599" s="271" t="s">
        <v>50</v>
      </c>
      <c r="F599" s="271">
        <v>3</v>
      </c>
      <c r="G599" s="254">
        <v>2</v>
      </c>
    </row>
    <row r="600" spans="1:7" ht="15.75" hidden="1" customHeight="1">
      <c r="A600" s="255"/>
      <c r="B600" s="242"/>
      <c r="C600" s="352"/>
      <c r="D600" s="376"/>
      <c r="E600" s="348"/>
      <c r="F600" s="348"/>
      <c r="G600" s="255"/>
    </row>
    <row r="601" spans="1:7" ht="15.75" hidden="1" customHeight="1">
      <c r="A601" s="255"/>
      <c r="B601" s="242"/>
      <c r="C601" s="352"/>
      <c r="D601" s="376"/>
      <c r="E601" s="348"/>
      <c r="F601" s="348"/>
      <c r="G601" s="255"/>
    </row>
    <row r="602" spans="1:7">
      <c r="A602" s="255"/>
      <c r="B602" s="242"/>
      <c r="C602" s="352"/>
      <c r="D602" s="376"/>
      <c r="E602" s="348"/>
      <c r="F602" s="348"/>
      <c r="G602" s="255"/>
    </row>
    <row r="603" spans="1:7">
      <c r="A603" s="255"/>
      <c r="B603" s="242"/>
      <c r="C603" s="352"/>
      <c r="D603" s="376"/>
      <c r="E603" s="348"/>
      <c r="F603" s="348"/>
      <c r="G603" s="255"/>
    </row>
    <row r="604" spans="1:7">
      <c r="A604" s="255"/>
      <c r="B604" s="242"/>
      <c r="C604" s="352"/>
      <c r="D604" s="376"/>
      <c r="E604" s="348"/>
      <c r="F604" s="348"/>
      <c r="G604" s="255"/>
    </row>
    <row r="605" spans="1:7">
      <c r="A605" s="255"/>
      <c r="B605" s="242"/>
      <c r="C605" s="352"/>
      <c r="D605" s="376"/>
      <c r="E605" s="349"/>
      <c r="F605" s="349"/>
      <c r="G605" s="256"/>
    </row>
    <row r="606" spans="1:7">
      <c r="A606" s="255"/>
      <c r="B606" s="242"/>
      <c r="C606" s="352"/>
      <c r="D606" s="376"/>
      <c r="E606" s="271" t="s">
        <v>48</v>
      </c>
      <c r="F606" s="271">
        <v>6</v>
      </c>
      <c r="G606" s="254">
        <v>4</v>
      </c>
    </row>
    <row r="607" spans="1:7" ht="5.25" customHeight="1">
      <c r="A607" s="255"/>
      <c r="B607" s="242"/>
      <c r="C607" s="352"/>
      <c r="D607" s="376"/>
      <c r="E607" s="348"/>
      <c r="F607" s="348"/>
      <c r="G607" s="255"/>
    </row>
    <row r="608" spans="1:7" ht="15.75" hidden="1" customHeight="1">
      <c r="A608" s="255"/>
      <c r="B608" s="242"/>
      <c r="C608" s="352"/>
      <c r="D608" s="376"/>
      <c r="E608" s="348"/>
      <c r="F608" s="348"/>
      <c r="G608" s="255"/>
    </row>
    <row r="609" spans="1:7">
      <c r="A609" s="256"/>
      <c r="B609" s="243"/>
      <c r="C609" s="353"/>
      <c r="D609" s="377"/>
      <c r="E609" s="349"/>
      <c r="F609" s="349"/>
      <c r="G609" s="256"/>
    </row>
    <row r="610" spans="1:7">
      <c r="A610" s="254" t="s">
        <v>283</v>
      </c>
      <c r="B610" s="241" t="s">
        <v>266</v>
      </c>
      <c r="C610" s="351" t="s">
        <v>51</v>
      </c>
      <c r="D610" s="367" t="s">
        <v>284</v>
      </c>
      <c r="E610" s="271" t="s">
        <v>50</v>
      </c>
      <c r="F610" s="271">
        <v>6</v>
      </c>
      <c r="G610" s="254">
        <v>5</v>
      </c>
    </row>
    <row r="611" spans="1:7">
      <c r="A611" s="255"/>
      <c r="B611" s="242"/>
      <c r="C611" s="352"/>
      <c r="D611" s="376"/>
      <c r="E611" s="348"/>
      <c r="F611" s="348"/>
      <c r="G611" s="255"/>
    </row>
    <row r="612" spans="1:7">
      <c r="A612" s="255"/>
      <c r="B612" s="242"/>
      <c r="C612" s="352"/>
      <c r="D612" s="376"/>
      <c r="E612" s="348"/>
      <c r="F612" s="348"/>
      <c r="G612" s="255"/>
    </row>
    <row r="613" spans="1:7">
      <c r="A613" s="255"/>
      <c r="B613" s="242"/>
      <c r="C613" s="352"/>
      <c r="D613" s="376"/>
      <c r="E613" s="348"/>
      <c r="F613" s="348"/>
      <c r="G613" s="255"/>
    </row>
    <row r="614" spans="1:7">
      <c r="A614" s="255"/>
      <c r="B614" s="242"/>
      <c r="C614" s="352"/>
      <c r="D614" s="376"/>
      <c r="E614" s="348"/>
      <c r="F614" s="348"/>
      <c r="G614" s="255"/>
    </row>
    <row r="615" spans="1:7">
      <c r="A615" s="255"/>
      <c r="B615" s="242"/>
      <c r="C615" s="352"/>
      <c r="D615" s="376"/>
      <c r="E615" s="349"/>
      <c r="F615" s="349"/>
      <c r="G615" s="256"/>
    </row>
    <row r="616" spans="1:7" ht="63" customHeight="1">
      <c r="A616" s="255"/>
      <c r="B616" s="242"/>
      <c r="C616" s="352"/>
      <c r="D616" s="376"/>
      <c r="E616" s="271" t="s">
        <v>48</v>
      </c>
      <c r="F616" s="271">
        <v>12</v>
      </c>
      <c r="G616" s="254">
        <v>10</v>
      </c>
    </row>
    <row r="617" spans="1:7">
      <c r="A617" s="255"/>
      <c r="B617" s="242"/>
      <c r="C617" s="352"/>
      <c r="D617" s="376"/>
      <c r="E617" s="348"/>
      <c r="F617" s="348"/>
      <c r="G617" s="255"/>
    </row>
    <row r="618" spans="1:7">
      <c r="A618" s="255"/>
      <c r="B618" s="242"/>
      <c r="C618" s="352"/>
      <c r="D618" s="376"/>
      <c r="E618" s="348"/>
      <c r="F618" s="348"/>
      <c r="G618" s="255"/>
    </row>
    <row r="619" spans="1:7" ht="37.5" customHeight="1">
      <c r="A619" s="256"/>
      <c r="B619" s="243"/>
      <c r="C619" s="353"/>
      <c r="D619" s="377"/>
      <c r="E619" s="349"/>
      <c r="F619" s="349"/>
      <c r="G619" s="256"/>
    </row>
    <row r="620" spans="1:7">
      <c r="A620" s="254" t="s">
        <v>285</v>
      </c>
      <c r="B620" s="241" t="s">
        <v>286</v>
      </c>
      <c r="C620" s="351" t="s">
        <v>51</v>
      </c>
      <c r="D620" s="367" t="s">
        <v>287</v>
      </c>
      <c r="E620" s="271" t="s">
        <v>50</v>
      </c>
      <c r="F620" s="271">
        <v>5</v>
      </c>
      <c r="G620" s="254">
        <v>3</v>
      </c>
    </row>
    <row r="621" spans="1:7" ht="14.25" customHeight="1">
      <c r="A621" s="255"/>
      <c r="B621" s="242"/>
      <c r="C621" s="352"/>
      <c r="D621" s="376"/>
      <c r="E621" s="348"/>
      <c r="F621" s="348"/>
      <c r="G621" s="255"/>
    </row>
    <row r="622" spans="1:7" ht="60.75" hidden="1" customHeight="1">
      <c r="A622" s="255"/>
      <c r="B622" s="242"/>
      <c r="C622" s="352"/>
      <c r="D622" s="376"/>
      <c r="E622" s="348"/>
      <c r="F622" s="348"/>
      <c r="G622" s="255"/>
    </row>
    <row r="623" spans="1:7" ht="95.25" hidden="1" customHeight="1">
      <c r="A623" s="255"/>
      <c r="B623" s="242"/>
      <c r="C623" s="352"/>
      <c r="D623" s="376"/>
      <c r="E623" s="349"/>
      <c r="F623" s="349"/>
      <c r="G623" s="256"/>
    </row>
    <row r="624" spans="1:7" ht="19.5" customHeight="1">
      <c r="A624" s="255"/>
      <c r="B624" s="242"/>
      <c r="C624" s="352"/>
      <c r="D624" s="376"/>
      <c r="E624" s="271" t="s">
        <v>48</v>
      </c>
      <c r="F624" s="271">
        <v>8</v>
      </c>
      <c r="G624" s="254">
        <v>5</v>
      </c>
    </row>
    <row r="625" spans="1:7" ht="23.25" customHeight="1">
      <c r="A625" s="255"/>
      <c r="B625" s="242"/>
      <c r="C625" s="352"/>
      <c r="D625" s="376"/>
      <c r="E625" s="348"/>
      <c r="F625" s="348"/>
      <c r="G625" s="255"/>
    </row>
    <row r="626" spans="1:7" ht="12.75" customHeight="1">
      <c r="A626" s="255"/>
      <c r="B626" s="242"/>
      <c r="C626" s="352"/>
      <c r="D626" s="376"/>
      <c r="E626" s="348"/>
      <c r="F626" s="348"/>
      <c r="G626" s="255"/>
    </row>
    <row r="627" spans="1:7">
      <c r="A627" s="255"/>
      <c r="B627" s="242"/>
      <c r="C627" s="352"/>
      <c r="D627" s="376"/>
      <c r="E627" s="348"/>
      <c r="F627" s="348"/>
      <c r="G627" s="255"/>
    </row>
    <row r="628" spans="1:7">
      <c r="A628" s="255"/>
      <c r="B628" s="242"/>
      <c r="C628" s="352"/>
      <c r="D628" s="376"/>
      <c r="E628" s="348"/>
      <c r="F628" s="348"/>
      <c r="G628" s="255"/>
    </row>
    <row r="629" spans="1:7">
      <c r="A629" s="256"/>
      <c r="B629" s="243"/>
      <c r="C629" s="353"/>
      <c r="D629" s="377"/>
      <c r="E629" s="349"/>
      <c r="F629" s="349"/>
      <c r="G629" s="256"/>
    </row>
    <row r="630" spans="1:7">
      <c r="A630" s="142" t="s">
        <v>288</v>
      </c>
      <c r="B630" s="301" t="s">
        <v>290</v>
      </c>
      <c r="C630" s="331"/>
      <c r="D630" s="331"/>
      <c r="E630" s="331"/>
      <c r="F630" s="331"/>
      <c r="G630" s="332"/>
    </row>
    <row r="631" spans="1:7">
      <c r="A631" s="254" t="s">
        <v>289</v>
      </c>
      <c r="B631" s="241" t="s">
        <v>163</v>
      </c>
      <c r="C631" s="351" t="s">
        <v>51</v>
      </c>
      <c r="D631" s="367" t="s">
        <v>291</v>
      </c>
      <c r="E631" s="271" t="s">
        <v>50</v>
      </c>
      <c r="F631" s="271">
        <v>7</v>
      </c>
      <c r="G631" s="254">
        <v>4</v>
      </c>
    </row>
    <row r="632" spans="1:7" ht="1.5" customHeight="1">
      <c r="A632" s="255"/>
      <c r="B632" s="242"/>
      <c r="C632" s="352"/>
      <c r="D632" s="376"/>
      <c r="E632" s="348"/>
      <c r="F632" s="348"/>
      <c r="G632" s="255"/>
    </row>
    <row r="633" spans="1:7">
      <c r="A633" s="255"/>
      <c r="B633" s="242"/>
      <c r="C633" s="352"/>
      <c r="D633" s="376"/>
      <c r="E633" s="348"/>
      <c r="F633" s="348"/>
      <c r="G633" s="255"/>
    </row>
    <row r="634" spans="1:7">
      <c r="A634" s="255"/>
      <c r="B634" s="242"/>
      <c r="C634" s="352"/>
      <c r="D634" s="376"/>
      <c r="E634" s="348"/>
      <c r="F634" s="348"/>
      <c r="G634" s="255"/>
    </row>
    <row r="635" spans="1:7">
      <c r="A635" s="255"/>
      <c r="B635" s="242"/>
      <c r="C635" s="352"/>
      <c r="D635" s="376"/>
      <c r="E635" s="348"/>
      <c r="F635" s="348"/>
      <c r="G635" s="255"/>
    </row>
    <row r="636" spans="1:7" ht="0.75" customHeight="1">
      <c r="A636" s="255"/>
      <c r="B636" s="242"/>
      <c r="C636" s="352"/>
      <c r="D636" s="376"/>
      <c r="E636" s="348"/>
      <c r="F636" s="348"/>
      <c r="G636" s="255"/>
    </row>
    <row r="637" spans="1:7">
      <c r="A637" s="255"/>
      <c r="B637" s="242"/>
      <c r="C637" s="352"/>
      <c r="D637" s="376"/>
      <c r="E637" s="349"/>
      <c r="F637" s="349"/>
      <c r="G637" s="256"/>
    </row>
    <row r="638" spans="1:7">
      <c r="A638" s="255"/>
      <c r="B638" s="242"/>
      <c r="C638" s="352"/>
      <c r="D638" s="376"/>
      <c r="E638" s="271" t="s">
        <v>48</v>
      </c>
      <c r="F638" s="271">
        <v>10</v>
      </c>
      <c r="G638" s="254">
        <v>6</v>
      </c>
    </row>
    <row r="639" spans="1:7">
      <c r="A639" s="255"/>
      <c r="B639" s="242"/>
      <c r="C639" s="352"/>
      <c r="D639" s="376"/>
      <c r="E639" s="348"/>
      <c r="F639" s="348"/>
      <c r="G639" s="255"/>
    </row>
    <row r="640" spans="1:7" ht="18" customHeight="1">
      <c r="A640" s="255"/>
      <c r="B640" s="242"/>
      <c r="C640" s="352"/>
      <c r="D640" s="376"/>
      <c r="E640" s="348"/>
      <c r="F640" s="348"/>
      <c r="G640" s="255"/>
    </row>
    <row r="641" spans="1:7">
      <c r="A641" s="255"/>
      <c r="B641" s="242"/>
      <c r="C641" s="352"/>
      <c r="D641" s="376"/>
      <c r="E641" s="348"/>
      <c r="F641" s="348"/>
      <c r="G641" s="255"/>
    </row>
    <row r="642" spans="1:7" ht="26.25" customHeight="1">
      <c r="A642" s="256"/>
      <c r="B642" s="243"/>
      <c r="C642" s="353"/>
      <c r="D642" s="377"/>
      <c r="E642" s="349"/>
      <c r="F642" s="349"/>
      <c r="G642" s="256"/>
    </row>
    <row r="643" spans="1:7">
      <c r="A643" s="254" t="s">
        <v>292</v>
      </c>
      <c r="B643" s="241" t="s">
        <v>293</v>
      </c>
      <c r="C643" s="351" t="s">
        <v>51</v>
      </c>
      <c r="D643" s="367" t="s">
        <v>294</v>
      </c>
      <c r="E643" s="271" t="s">
        <v>50</v>
      </c>
      <c r="F643" s="271">
        <v>25</v>
      </c>
      <c r="G643" s="254">
        <v>25</v>
      </c>
    </row>
    <row r="644" spans="1:7" ht="30.75" customHeight="1">
      <c r="A644" s="255"/>
      <c r="B644" s="242"/>
      <c r="C644" s="352"/>
      <c r="D644" s="376"/>
      <c r="E644" s="348"/>
      <c r="F644" s="348"/>
      <c r="G644" s="255"/>
    </row>
    <row r="645" spans="1:7">
      <c r="A645" s="255"/>
      <c r="B645" s="242"/>
      <c r="C645" s="352"/>
      <c r="D645" s="376"/>
      <c r="E645" s="348"/>
      <c r="F645" s="348"/>
      <c r="G645" s="255"/>
    </row>
    <row r="646" spans="1:7">
      <c r="A646" s="255"/>
      <c r="B646" s="242"/>
      <c r="C646" s="352"/>
      <c r="D646" s="376"/>
      <c r="E646" s="348"/>
      <c r="F646" s="348"/>
      <c r="G646" s="255"/>
    </row>
    <row r="647" spans="1:7">
      <c r="A647" s="255"/>
      <c r="B647" s="242"/>
      <c r="C647" s="352"/>
      <c r="D647" s="376"/>
      <c r="E647" s="348"/>
      <c r="F647" s="348"/>
      <c r="G647" s="255"/>
    </row>
    <row r="648" spans="1:7">
      <c r="A648" s="255"/>
      <c r="B648" s="242"/>
      <c r="C648" s="352"/>
      <c r="D648" s="376"/>
      <c r="E648" s="349"/>
      <c r="F648" s="349"/>
      <c r="G648" s="256"/>
    </row>
    <row r="649" spans="1:7" ht="23.25" customHeight="1">
      <c r="A649" s="255"/>
      <c r="B649" s="242"/>
      <c r="C649" s="352"/>
      <c r="D649" s="376"/>
      <c r="E649" s="271" t="s">
        <v>48</v>
      </c>
      <c r="F649" s="271">
        <v>27</v>
      </c>
      <c r="G649" s="254">
        <v>25</v>
      </c>
    </row>
    <row r="650" spans="1:7">
      <c r="A650" s="255"/>
      <c r="B650" s="242"/>
      <c r="C650" s="352"/>
      <c r="D650" s="376"/>
      <c r="E650" s="348"/>
      <c r="F650" s="348"/>
      <c r="G650" s="255"/>
    </row>
    <row r="651" spans="1:7" ht="51" customHeight="1">
      <c r="A651" s="255"/>
      <c r="B651" s="242"/>
      <c r="C651" s="352"/>
      <c r="D651" s="376"/>
      <c r="E651" s="348"/>
      <c r="F651" s="348"/>
      <c r="G651" s="255"/>
    </row>
    <row r="652" spans="1:7" ht="76.5" customHeight="1">
      <c r="A652" s="256"/>
      <c r="B652" s="243"/>
      <c r="C652" s="353"/>
      <c r="D652" s="377"/>
      <c r="E652" s="349"/>
      <c r="F652" s="349"/>
      <c r="G652" s="256"/>
    </row>
    <row r="653" spans="1:7">
      <c r="A653" s="142" t="s">
        <v>295</v>
      </c>
      <c r="B653" s="301" t="s">
        <v>296</v>
      </c>
      <c r="C653" s="331"/>
      <c r="D653" s="331"/>
      <c r="E653" s="331"/>
      <c r="F653" s="331"/>
      <c r="G653" s="332"/>
    </row>
    <row r="654" spans="1:7" ht="30" customHeight="1">
      <c r="A654" s="254" t="s">
        <v>297</v>
      </c>
      <c r="B654" s="241" t="s">
        <v>163</v>
      </c>
      <c r="C654" s="351" t="s">
        <v>51</v>
      </c>
      <c r="D654" s="367" t="s">
        <v>298</v>
      </c>
      <c r="E654" s="271" t="s">
        <v>50</v>
      </c>
      <c r="F654" s="271">
        <v>4</v>
      </c>
      <c r="G654" s="254">
        <v>3</v>
      </c>
    </row>
    <row r="655" spans="1:7" ht="32.25" customHeight="1">
      <c r="A655" s="255"/>
      <c r="B655" s="242"/>
      <c r="C655" s="352"/>
      <c r="D655" s="376"/>
      <c r="E655" s="348"/>
      <c r="F655" s="348"/>
      <c r="G655" s="255"/>
    </row>
    <row r="656" spans="1:7">
      <c r="A656" s="255"/>
      <c r="B656" s="242"/>
      <c r="C656" s="352"/>
      <c r="D656" s="376"/>
      <c r="E656" s="348"/>
      <c r="F656" s="348"/>
      <c r="G656" s="255"/>
    </row>
    <row r="657" spans="1:7" ht="5.25" customHeight="1">
      <c r="A657" s="255"/>
      <c r="B657" s="242"/>
      <c r="C657" s="352"/>
      <c r="D657" s="376"/>
      <c r="E657" s="348"/>
      <c r="F657" s="348"/>
      <c r="G657" s="255"/>
    </row>
    <row r="658" spans="1:7">
      <c r="A658" s="255"/>
      <c r="B658" s="242"/>
      <c r="C658" s="352"/>
      <c r="D658" s="376"/>
      <c r="E658" s="348"/>
      <c r="F658" s="348"/>
      <c r="G658" s="255"/>
    </row>
    <row r="659" spans="1:7">
      <c r="A659" s="255"/>
      <c r="B659" s="242"/>
      <c r="C659" s="352"/>
      <c r="D659" s="376"/>
      <c r="E659" s="349"/>
      <c r="F659" s="349"/>
      <c r="G659" s="256"/>
    </row>
    <row r="660" spans="1:7">
      <c r="A660" s="255"/>
      <c r="B660" s="242"/>
      <c r="C660" s="352"/>
      <c r="D660" s="376"/>
      <c r="E660" s="271" t="s">
        <v>48</v>
      </c>
      <c r="F660" s="271">
        <v>6</v>
      </c>
      <c r="G660" s="254">
        <v>4</v>
      </c>
    </row>
    <row r="661" spans="1:7">
      <c r="A661" s="255"/>
      <c r="B661" s="242"/>
      <c r="C661" s="352"/>
      <c r="D661" s="376"/>
      <c r="E661" s="348"/>
      <c r="F661" s="348"/>
      <c r="G661" s="255"/>
    </row>
    <row r="662" spans="1:7">
      <c r="A662" s="255"/>
      <c r="B662" s="242"/>
      <c r="C662" s="352"/>
      <c r="D662" s="376"/>
      <c r="E662" s="348"/>
      <c r="F662" s="348"/>
      <c r="G662" s="255"/>
    </row>
    <row r="663" spans="1:7" ht="1.5" customHeight="1">
      <c r="A663" s="256"/>
      <c r="B663" s="243"/>
      <c r="C663" s="353"/>
      <c r="D663" s="377"/>
      <c r="E663" s="349"/>
      <c r="F663" s="349"/>
      <c r="G663" s="256"/>
    </row>
    <row r="664" spans="1:7">
      <c r="A664" s="254" t="s">
        <v>299</v>
      </c>
      <c r="B664" s="241" t="s">
        <v>300</v>
      </c>
      <c r="C664" s="351" t="s">
        <v>51</v>
      </c>
      <c r="D664" s="367" t="s">
        <v>301</v>
      </c>
      <c r="E664" s="271" t="s">
        <v>50</v>
      </c>
      <c r="F664" s="271">
        <v>9</v>
      </c>
      <c r="G664" s="254">
        <v>6</v>
      </c>
    </row>
    <row r="665" spans="1:7">
      <c r="A665" s="255"/>
      <c r="B665" s="242"/>
      <c r="C665" s="352"/>
      <c r="D665" s="376"/>
      <c r="E665" s="348"/>
      <c r="F665" s="348"/>
      <c r="G665" s="255"/>
    </row>
    <row r="666" spans="1:7">
      <c r="A666" s="255"/>
      <c r="B666" s="242"/>
      <c r="C666" s="352"/>
      <c r="D666" s="376"/>
      <c r="E666" s="348"/>
      <c r="F666" s="348"/>
      <c r="G666" s="255"/>
    </row>
    <row r="667" spans="1:7" ht="75" customHeight="1">
      <c r="A667" s="255"/>
      <c r="B667" s="242"/>
      <c r="C667" s="352"/>
      <c r="D667" s="376"/>
      <c r="E667" s="348"/>
      <c r="F667" s="348"/>
      <c r="G667" s="255"/>
    </row>
    <row r="668" spans="1:7">
      <c r="A668" s="255"/>
      <c r="B668" s="242"/>
      <c r="C668" s="352"/>
      <c r="D668" s="376"/>
      <c r="E668" s="348"/>
      <c r="F668" s="348"/>
      <c r="G668" s="255"/>
    </row>
    <row r="669" spans="1:7">
      <c r="A669" s="255"/>
      <c r="B669" s="242"/>
      <c r="C669" s="352"/>
      <c r="D669" s="376"/>
      <c r="E669" s="349"/>
      <c r="F669" s="349"/>
      <c r="G669" s="256"/>
    </row>
    <row r="670" spans="1:7">
      <c r="A670" s="255"/>
      <c r="B670" s="242"/>
      <c r="C670" s="352"/>
      <c r="D670" s="376"/>
      <c r="E670" s="271" t="s">
        <v>48</v>
      </c>
      <c r="F670" s="271">
        <v>13</v>
      </c>
      <c r="G670" s="254">
        <v>11</v>
      </c>
    </row>
    <row r="671" spans="1:7">
      <c r="A671" s="255"/>
      <c r="B671" s="242"/>
      <c r="C671" s="352"/>
      <c r="D671" s="376"/>
      <c r="E671" s="348"/>
      <c r="F671" s="348"/>
      <c r="G671" s="255"/>
    </row>
    <row r="672" spans="1:7">
      <c r="A672" s="255"/>
      <c r="B672" s="242"/>
      <c r="C672" s="352"/>
      <c r="D672" s="376"/>
      <c r="E672" s="348"/>
      <c r="F672" s="348"/>
      <c r="G672" s="255"/>
    </row>
    <row r="673" spans="1:7" ht="93.75" customHeight="1">
      <c r="A673" s="256"/>
      <c r="B673" s="243"/>
      <c r="C673" s="353"/>
      <c r="D673" s="377"/>
      <c r="E673" s="349"/>
      <c r="F673" s="349"/>
      <c r="G673" s="256"/>
    </row>
    <row r="674" spans="1:7">
      <c r="A674" s="142" t="s">
        <v>303</v>
      </c>
      <c r="B674" s="301" t="s">
        <v>302</v>
      </c>
      <c r="C674" s="331"/>
      <c r="D674" s="331"/>
      <c r="E674" s="331"/>
      <c r="F674" s="331"/>
      <c r="G674" s="332"/>
    </row>
    <row r="675" spans="1:7">
      <c r="A675" s="254" t="s">
        <v>304</v>
      </c>
      <c r="B675" s="241" t="s">
        <v>163</v>
      </c>
      <c r="C675" s="351" t="s">
        <v>51</v>
      </c>
      <c r="D675" s="367" t="s">
        <v>305</v>
      </c>
      <c r="E675" s="271" t="s">
        <v>50</v>
      </c>
      <c r="F675" s="271">
        <v>5</v>
      </c>
      <c r="G675" s="254">
        <v>3</v>
      </c>
    </row>
    <row r="676" spans="1:7">
      <c r="A676" s="255"/>
      <c r="B676" s="242"/>
      <c r="C676" s="352"/>
      <c r="D676" s="376"/>
      <c r="E676" s="348"/>
      <c r="F676" s="348"/>
      <c r="G676" s="255"/>
    </row>
    <row r="677" spans="1:7">
      <c r="A677" s="255"/>
      <c r="B677" s="242"/>
      <c r="C677" s="352"/>
      <c r="D677" s="376"/>
      <c r="E677" s="348"/>
      <c r="F677" s="348"/>
      <c r="G677" s="255"/>
    </row>
    <row r="678" spans="1:7">
      <c r="A678" s="255"/>
      <c r="B678" s="242"/>
      <c r="C678" s="352"/>
      <c r="D678" s="376"/>
      <c r="E678" s="348"/>
      <c r="F678" s="348"/>
      <c r="G678" s="255"/>
    </row>
    <row r="679" spans="1:7" ht="4.5" customHeight="1">
      <c r="A679" s="255"/>
      <c r="B679" s="242"/>
      <c r="C679" s="352"/>
      <c r="D679" s="376"/>
      <c r="E679" s="348"/>
      <c r="F679" s="348"/>
      <c r="G679" s="255"/>
    </row>
    <row r="680" spans="1:7">
      <c r="A680" s="255"/>
      <c r="B680" s="242"/>
      <c r="C680" s="352"/>
      <c r="D680" s="376"/>
      <c r="E680" s="349"/>
      <c r="F680" s="349"/>
      <c r="G680" s="256"/>
    </row>
    <row r="681" spans="1:7">
      <c r="A681" s="255"/>
      <c r="B681" s="242"/>
      <c r="C681" s="352"/>
      <c r="D681" s="376"/>
      <c r="E681" s="271" t="s">
        <v>48</v>
      </c>
      <c r="F681" s="271">
        <v>10</v>
      </c>
      <c r="G681" s="254">
        <v>6</v>
      </c>
    </row>
    <row r="682" spans="1:7">
      <c r="A682" s="255"/>
      <c r="B682" s="242"/>
      <c r="C682" s="352"/>
      <c r="D682" s="376"/>
      <c r="E682" s="348"/>
      <c r="F682" s="348"/>
      <c r="G682" s="255"/>
    </row>
    <row r="683" spans="1:7">
      <c r="A683" s="255"/>
      <c r="B683" s="242"/>
      <c r="C683" s="352"/>
      <c r="D683" s="376"/>
      <c r="E683" s="348"/>
      <c r="F683" s="348"/>
      <c r="G683" s="255"/>
    </row>
    <row r="684" spans="1:7">
      <c r="A684" s="256"/>
      <c r="B684" s="243"/>
      <c r="C684" s="353"/>
      <c r="D684" s="377"/>
      <c r="E684" s="349"/>
      <c r="F684" s="349"/>
      <c r="G684" s="256"/>
    </row>
    <row r="685" spans="1:7">
      <c r="A685" s="254" t="s">
        <v>306</v>
      </c>
      <c r="B685" s="241" t="s">
        <v>293</v>
      </c>
      <c r="C685" s="351" t="s">
        <v>51</v>
      </c>
      <c r="D685" s="367" t="s">
        <v>307</v>
      </c>
      <c r="E685" s="271" t="s">
        <v>50</v>
      </c>
      <c r="F685" s="271">
        <v>10</v>
      </c>
      <c r="G685" s="254">
        <v>8</v>
      </c>
    </row>
    <row r="686" spans="1:7">
      <c r="A686" s="255"/>
      <c r="B686" s="242"/>
      <c r="C686" s="352"/>
      <c r="D686" s="376"/>
      <c r="E686" s="348"/>
      <c r="F686" s="348"/>
      <c r="G686" s="255"/>
    </row>
    <row r="687" spans="1:7">
      <c r="A687" s="255"/>
      <c r="B687" s="242"/>
      <c r="C687" s="352"/>
      <c r="D687" s="376"/>
      <c r="E687" s="348"/>
      <c r="F687" s="348"/>
      <c r="G687" s="255"/>
    </row>
    <row r="688" spans="1:7" ht="35.25" customHeight="1">
      <c r="A688" s="255"/>
      <c r="B688" s="242"/>
      <c r="C688" s="352"/>
      <c r="D688" s="376"/>
      <c r="E688" s="348"/>
      <c r="F688" s="348"/>
      <c r="G688" s="255"/>
    </row>
    <row r="689" spans="1:7">
      <c r="A689" s="255"/>
      <c r="B689" s="242"/>
      <c r="C689" s="352"/>
      <c r="D689" s="376"/>
      <c r="E689" s="348"/>
      <c r="F689" s="348"/>
      <c r="G689" s="255"/>
    </row>
    <row r="690" spans="1:7">
      <c r="A690" s="255"/>
      <c r="B690" s="242"/>
      <c r="C690" s="352"/>
      <c r="D690" s="376"/>
      <c r="E690" s="349"/>
      <c r="F690" s="349"/>
      <c r="G690" s="256"/>
    </row>
    <row r="691" spans="1:7">
      <c r="A691" s="255"/>
      <c r="B691" s="242"/>
      <c r="C691" s="352"/>
      <c r="D691" s="376"/>
      <c r="E691" s="271" t="s">
        <v>48</v>
      </c>
      <c r="F691" s="271">
        <v>12</v>
      </c>
      <c r="G691" s="254">
        <v>8</v>
      </c>
    </row>
    <row r="692" spans="1:7">
      <c r="A692" s="255"/>
      <c r="B692" s="242"/>
      <c r="C692" s="352"/>
      <c r="D692" s="376"/>
      <c r="E692" s="348"/>
      <c r="F692" s="348"/>
      <c r="G692" s="255"/>
    </row>
    <row r="693" spans="1:7">
      <c r="A693" s="255"/>
      <c r="B693" s="242"/>
      <c r="C693" s="352"/>
      <c r="D693" s="376"/>
      <c r="E693" s="348"/>
      <c r="F693" s="348"/>
      <c r="G693" s="255"/>
    </row>
    <row r="694" spans="1:7" ht="60.75" customHeight="1">
      <c r="A694" s="256"/>
      <c r="B694" s="243"/>
      <c r="C694" s="353"/>
      <c r="D694" s="377"/>
      <c r="E694" s="349"/>
      <c r="F694" s="349"/>
      <c r="G694" s="256"/>
    </row>
    <row r="695" spans="1:7">
      <c r="A695" s="142" t="s">
        <v>309</v>
      </c>
      <c r="B695" s="301" t="s">
        <v>308</v>
      </c>
      <c r="C695" s="331"/>
      <c r="D695" s="331"/>
      <c r="E695" s="331"/>
      <c r="F695" s="331"/>
      <c r="G695" s="332"/>
    </row>
    <row r="696" spans="1:7" ht="22.5" customHeight="1">
      <c r="A696" s="254" t="s">
        <v>310</v>
      </c>
      <c r="B696" s="241" t="s">
        <v>163</v>
      </c>
      <c r="C696" s="351" t="s">
        <v>51</v>
      </c>
      <c r="D696" s="367" t="s">
        <v>311</v>
      </c>
      <c r="E696" s="271" t="s">
        <v>50</v>
      </c>
      <c r="F696" s="271">
        <v>4</v>
      </c>
      <c r="G696" s="254">
        <v>3</v>
      </c>
    </row>
    <row r="697" spans="1:7" ht="2.25" hidden="1" customHeight="1">
      <c r="A697" s="255"/>
      <c r="B697" s="242"/>
      <c r="C697" s="352"/>
      <c r="D697" s="376"/>
      <c r="E697" s="348"/>
      <c r="F697" s="348"/>
      <c r="G697" s="255"/>
    </row>
    <row r="698" spans="1:7" ht="45.75" hidden="1" customHeight="1">
      <c r="A698" s="255"/>
      <c r="B698" s="242"/>
      <c r="C698" s="352"/>
      <c r="D698" s="376"/>
      <c r="E698" s="348"/>
      <c r="F698" s="348"/>
      <c r="G698" s="255"/>
    </row>
    <row r="699" spans="1:7">
      <c r="A699" s="255"/>
      <c r="B699" s="242"/>
      <c r="C699" s="352"/>
      <c r="D699" s="376"/>
      <c r="E699" s="348"/>
      <c r="F699" s="348"/>
      <c r="G699" s="255"/>
    </row>
    <row r="700" spans="1:7" ht="30.75" customHeight="1">
      <c r="A700" s="255"/>
      <c r="B700" s="242"/>
      <c r="C700" s="352"/>
      <c r="D700" s="376"/>
      <c r="E700" s="348"/>
      <c r="F700" s="348"/>
      <c r="G700" s="255"/>
    </row>
    <row r="701" spans="1:7">
      <c r="A701" s="255"/>
      <c r="B701" s="242"/>
      <c r="C701" s="352"/>
      <c r="D701" s="376"/>
      <c r="E701" s="349"/>
      <c r="F701" s="349"/>
      <c r="G701" s="256"/>
    </row>
    <row r="702" spans="1:7">
      <c r="A702" s="255"/>
      <c r="B702" s="242"/>
      <c r="C702" s="352"/>
      <c r="D702" s="376"/>
      <c r="E702" s="271" t="s">
        <v>48</v>
      </c>
      <c r="F702" s="271">
        <v>8</v>
      </c>
      <c r="G702" s="254">
        <v>5</v>
      </c>
    </row>
    <row r="703" spans="1:7">
      <c r="A703" s="255"/>
      <c r="B703" s="242"/>
      <c r="C703" s="352"/>
      <c r="D703" s="376"/>
      <c r="E703" s="348"/>
      <c r="F703" s="348"/>
      <c r="G703" s="255"/>
    </row>
    <row r="704" spans="1:7">
      <c r="A704" s="255"/>
      <c r="B704" s="242"/>
      <c r="C704" s="352"/>
      <c r="D704" s="376"/>
      <c r="E704" s="348"/>
      <c r="F704" s="348"/>
      <c r="G704" s="255"/>
    </row>
    <row r="705" spans="1:7" ht="0.75" customHeight="1">
      <c r="A705" s="256"/>
      <c r="B705" s="243"/>
      <c r="C705" s="353"/>
      <c r="D705" s="377"/>
      <c r="E705" s="349"/>
      <c r="F705" s="349"/>
      <c r="G705" s="256"/>
    </row>
    <row r="706" spans="1:7" ht="70.150000000000006" customHeight="1">
      <c r="A706" s="324" t="s">
        <v>312</v>
      </c>
      <c r="B706" s="241" t="s">
        <v>300</v>
      </c>
      <c r="C706" s="364" t="s">
        <v>51</v>
      </c>
      <c r="D706" s="367" t="s">
        <v>313</v>
      </c>
      <c r="E706" s="111" t="s">
        <v>50</v>
      </c>
      <c r="F706" s="112">
        <v>7</v>
      </c>
      <c r="G706" s="112">
        <v>4</v>
      </c>
    </row>
    <row r="707" spans="1:7" ht="159.75" customHeight="1">
      <c r="A707" s="324"/>
      <c r="B707" s="242"/>
      <c r="C707" s="364"/>
      <c r="D707" s="374"/>
      <c r="E707" s="110" t="s">
        <v>48</v>
      </c>
      <c r="F707" s="112">
        <v>13</v>
      </c>
      <c r="G707" s="112">
        <v>10</v>
      </c>
    </row>
    <row r="708" spans="1:7" ht="31.5" hidden="1" customHeight="1">
      <c r="A708" s="324"/>
      <c r="B708" s="243"/>
      <c r="C708" s="364"/>
      <c r="D708" s="375"/>
      <c r="E708" s="107" t="s">
        <v>48</v>
      </c>
      <c r="F708" s="107">
        <v>13</v>
      </c>
      <c r="G708" s="108">
        <v>10</v>
      </c>
    </row>
    <row r="709" spans="1:7">
      <c r="A709" s="254" t="s">
        <v>314</v>
      </c>
      <c r="B709" s="241" t="s">
        <v>315</v>
      </c>
      <c r="C709" s="351" t="s">
        <v>51</v>
      </c>
      <c r="D709" s="367" t="s">
        <v>316</v>
      </c>
      <c r="E709" s="271" t="s">
        <v>50</v>
      </c>
      <c r="F709" s="271">
        <v>15</v>
      </c>
      <c r="G709" s="254">
        <v>9</v>
      </c>
    </row>
    <row r="710" spans="1:7">
      <c r="A710" s="255"/>
      <c r="B710" s="242"/>
      <c r="C710" s="352"/>
      <c r="D710" s="376"/>
      <c r="E710" s="348"/>
      <c r="F710" s="348"/>
      <c r="G710" s="255"/>
    </row>
    <row r="711" spans="1:7" ht="6.75" customHeight="1">
      <c r="A711" s="255"/>
      <c r="B711" s="242"/>
      <c r="C711" s="352"/>
      <c r="D711" s="376"/>
      <c r="E711" s="348"/>
      <c r="F711" s="348"/>
      <c r="G711" s="255"/>
    </row>
    <row r="712" spans="1:7">
      <c r="A712" s="255"/>
      <c r="B712" s="242"/>
      <c r="C712" s="352"/>
      <c r="D712" s="376"/>
      <c r="E712" s="348"/>
      <c r="F712" s="348"/>
      <c r="G712" s="255"/>
    </row>
    <row r="713" spans="1:7">
      <c r="A713" s="255"/>
      <c r="B713" s="242"/>
      <c r="C713" s="352"/>
      <c r="D713" s="376"/>
      <c r="E713" s="348"/>
      <c r="F713" s="348"/>
      <c r="G713" s="255"/>
    </row>
    <row r="714" spans="1:7">
      <c r="A714" s="255"/>
      <c r="B714" s="242"/>
      <c r="C714" s="352"/>
      <c r="D714" s="376"/>
      <c r="E714" s="348"/>
      <c r="F714" s="348"/>
      <c r="G714" s="255"/>
    </row>
    <row r="715" spans="1:7">
      <c r="A715" s="255"/>
      <c r="B715" s="242"/>
      <c r="C715" s="352"/>
      <c r="D715" s="376"/>
      <c r="E715" s="349"/>
      <c r="F715" s="349"/>
      <c r="G715" s="256"/>
    </row>
    <row r="716" spans="1:7" ht="2.25" customHeight="1">
      <c r="A716" s="255"/>
      <c r="B716" s="242"/>
      <c r="C716" s="352"/>
      <c r="D716" s="376"/>
      <c r="E716" s="271" t="s">
        <v>48</v>
      </c>
      <c r="F716" s="271">
        <v>17</v>
      </c>
      <c r="G716" s="254">
        <v>10</v>
      </c>
    </row>
    <row r="717" spans="1:7">
      <c r="A717" s="255"/>
      <c r="B717" s="242"/>
      <c r="C717" s="352"/>
      <c r="D717" s="376"/>
      <c r="E717" s="348"/>
      <c r="F717" s="348"/>
      <c r="G717" s="255"/>
    </row>
    <row r="718" spans="1:7">
      <c r="A718" s="255"/>
      <c r="B718" s="242"/>
      <c r="C718" s="352"/>
      <c r="D718" s="376"/>
      <c r="E718" s="348"/>
      <c r="F718" s="348"/>
      <c r="G718" s="255"/>
    </row>
    <row r="719" spans="1:7" ht="117" customHeight="1">
      <c r="A719" s="256"/>
      <c r="B719" s="243"/>
      <c r="C719" s="353"/>
      <c r="D719" s="377"/>
      <c r="E719" s="349"/>
      <c r="F719" s="349"/>
      <c r="G719" s="256"/>
    </row>
    <row r="720" spans="1:7">
      <c r="A720" s="254" t="s">
        <v>317</v>
      </c>
      <c r="B720" s="241" t="s">
        <v>318</v>
      </c>
      <c r="C720" s="351" t="s">
        <v>51</v>
      </c>
      <c r="D720" s="367" t="s">
        <v>319</v>
      </c>
      <c r="E720" s="347" t="s">
        <v>50</v>
      </c>
      <c r="F720" s="347">
        <v>5</v>
      </c>
      <c r="G720" s="324">
        <v>3</v>
      </c>
    </row>
    <row r="721" spans="1:7">
      <c r="A721" s="255"/>
      <c r="B721" s="242"/>
      <c r="C721" s="352"/>
      <c r="D721" s="288"/>
      <c r="E721" s="347"/>
      <c r="F721" s="347"/>
      <c r="G721" s="324"/>
    </row>
    <row r="722" spans="1:7" ht="2.25" customHeight="1">
      <c r="A722" s="255"/>
      <c r="B722" s="242"/>
      <c r="C722" s="352"/>
      <c r="D722" s="288"/>
      <c r="E722" s="347"/>
      <c r="F722" s="347"/>
      <c r="G722" s="324"/>
    </row>
    <row r="723" spans="1:7" hidden="1">
      <c r="A723" s="255"/>
      <c r="B723" s="242"/>
      <c r="C723" s="352"/>
      <c r="D723" s="288"/>
      <c r="E723" s="347"/>
      <c r="F723" s="347"/>
      <c r="G723" s="324"/>
    </row>
    <row r="724" spans="1:7" ht="29.25" hidden="1" customHeight="1">
      <c r="A724" s="255"/>
      <c r="B724" s="242"/>
      <c r="C724" s="352"/>
      <c r="D724" s="288"/>
      <c r="E724" s="347"/>
      <c r="F724" s="347"/>
      <c r="G724" s="324"/>
    </row>
    <row r="725" spans="1:7" hidden="1">
      <c r="A725" s="255"/>
      <c r="B725" s="242"/>
      <c r="C725" s="352"/>
      <c r="D725" s="288"/>
      <c r="E725" s="347"/>
      <c r="F725" s="347"/>
      <c r="G725" s="324"/>
    </row>
    <row r="726" spans="1:7">
      <c r="A726" s="255"/>
      <c r="B726" s="242"/>
      <c r="C726" s="352"/>
      <c r="D726" s="288"/>
      <c r="E726" s="347"/>
      <c r="F726" s="347"/>
      <c r="G726" s="324"/>
    </row>
    <row r="727" spans="1:7">
      <c r="A727" s="255"/>
      <c r="B727" s="242"/>
      <c r="C727" s="352"/>
      <c r="D727" s="288"/>
      <c r="E727" s="271" t="s">
        <v>48</v>
      </c>
      <c r="F727" s="271">
        <v>10</v>
      </c>
      <c r="G727" s="254">
        <v>6</v>
      </c>
    </row>
    <row r="728" spans="1:7">
      <c r="A728" s="255"/>
      <c r="B728" s="242"/>
      <c r="C728" s="352"/>
      <c r="D728" s="288"/>
      <c r="E728" s="348"/>
      <c r="F728" s="348"/>
      <c r="G728" s="255"/>
    </row>
    <row r="729" spans="1:7">
      <c r="A729" s="255"/>
      <c r="B729" s="242"/>
      <c r="C729" s="352"/>
      <c r="D729" s="288"/>
      <c r="E729" s="348"/>
      <c r="F729" s="348"/>
      <c r="G729" s="255"/>
    </row>
    <row r="730" spans="1:7">
      <c r="A730" s="255"/>
      <c r="B730" s="242"/>
      <c r="C730" s="352"/>
      <c r="D730" s="288"/>
      <c r="E730" s="348"/>
      <c r="F730" s="348"/>
      <c r="G730" s="255"/>
    </row>
    <row r="731" spans="1:7">
      <c r="A731" s="256"/>
      <c r="B731" s="243"/>
      <c r="C731" s="353"/>
      <c r="D731" s="289"/>
      <c r="E731" s="349"/>
      <c r="F731" s="349"/>
      <c r="G731" s="256"/>
    </row>
    <row r="732" spans="1:7">
      <c r="A732" s="254" t="s">
        <v>320</v>
      </c>
      <c r="B732" s="241" t="s">
        <v>321</v>
      </c>
      <c r="C732" s="351" t="s">
        <v>51</v>
      </c>
      <c r="D732" s="367" t="s">
        <v>322</v>
      </c>
      <c r="E732" s="347" t="s">
        <v>50</v>
      </c>
      <c r="F732" s="347">
        <v>7</v>
      </c>
      <c r="G732" s="324">
        <v>4</v>
      </c>
    </row>
    <row r="733" spans="1:7">
      <c r="A733" s="255"/>
      <c r="B733" s="242"/>
      <c r="C733" s="352"/>
      <c r="D733" s="288"/>
      <c r="E733" s="347"/>
      <c r="F733" s="347"/>
      <c r="G733" s="324"/>
    </row>
    <row r="734" spans="1:7" ht="25.5" customHeight="1">
      <c r="A734" s="255"/>
      <c r="B734" s="242"/>
      <c r="C734" s="352"/>
      <c r="D734" s="288"/>
      <c r="E734" s="347"/>
      <c r="F734" s="347"/>
      <c r="G734" s="324"/>
    </row>
    <row r="735" spans="1:7" ht="18" customHeight="1">
      <c r="A735" s="255"/>
      <c r="B735" s="242"/>
      <c r="C735" s="352"/>
      <c r="D735" s="288"/>
      <c r="E735" s="347"/>
      <c r="F735" s="347"/>
      <c r="G735" s="324"/>
    </row>
    <row r="736" spans="1:7" ht="15.75" hidden="1" customHeight="1">
      <c r="A736" s="255"/>
      <c r="B736" s="242"/>
      <c r="C736" s="352"/>
      <c r="D736" s="288"/>
      <c r="E736" s="347"/>
      <c r="F736" s="347"/>
      <c r="G736" s="324"/>
    </row>
    <row r="737" spans="1:7" ht="15.75" hidden="1" customHeight="1">
      <c r="A737" s="255"/>
      <c r="B737" s="242"/>
      <c r="C737" s="352"/>
      <c r="D737" s="288"/>
      <c r="E737" s="347"/>
      <c r="F737" s="347"/>
      <c r="G737" s="324"/>
    </row>
    <row r="738" spans="1:7" ht="15.75" hidden="1" customHeight="1">
      <c r="A738" s="255"/>
      <c r="B738" s="242"/>
      <c r="C738" s="352"/>
      <c r="D738" s="288"/>
      <c r="E738" s="347"/>
      <c r="F738" s="347"/>
      <c r="G738" s="324"/>
    </row>
    <row r="739" spans="1:7" ht="117.75" hidden="1" customHeight="1">
      <c r="A739" s="255"/>
      <c r="B739" s="242"/>
      <c r="C739" s="352"/>
      <c r="D739" s="288"/>
      <c r="E739" s="347" t="s">
        <v>48</v>
      </c>
      <c r="F739" s="271">
        <v>13</v>
      </c>
      <c r="G739" s="254">
        <v>8</v>
      </c>
    </row>
    <row r="740" spans="1:7" ht="114" hidden="1" customHeight="1">
      <c r="A740" s="255"/>
      <c r="B740" s="242"/>
      <c r="C740" s="352"/>
      <c r="D740" s="288"/>
      <c r="E740" s="347"/>
      <c r="F740" s="348"/>
      <c r="G740" s="255"/>
    </row>
    <row r="741" spans="1:7" ht="80.25" customHeight="1">
      <c r="A741" s="255"/>
      <c r="B741" s="242"/>
      <c r="C741" s="352"/>
      <c r="D741" s="288"/>
      <c r="E741" s="347"/>
      <c r="F741" s="348"/>
      <c r="G741" s="255"/>
    </row>
    <row r="742" spans="1:7">
      <c r="A742" s="255"/>
      <c r="B742" s="242"/>
      <c r="C742" s="352"/>
      <c r="D742" s="288"/>
      <c r="E742" s="347"/>
      <c r="F742" s="348"/>
      <c r="G742" s="255"/>
    </row>
    <row r="743" spans="1:7">
      <c r="A743" s="255"/>
      <c r="B743" s="242"/>
      <c r="C743" s="352"/>
      <c r="D743" s="288"/>
      <c r="E743" s="347"/>
      <c r="F743" s="348"/>
      <c r="G743" s="255"/>
    </row>
    <row r="744" spans="1:7">
      <c r="A744" s="256"/>
      <c r="B744" s="243"/>
      <c r="C744" s="353"/>
      <c r="D744" s="289"/>
      <c r="E744" s="347"/>
      <c r="F744" s="349"/>
      <c r="G744" s="256"/>
    </row>
    <row r="745" spans="1:7">
      <c r="A745" s="142" t="s">
        <v>324</v>
      </c>
      <c r="B745" s="301" t="s">
        <v>323</v>
      </c>
      <c r="C745" s="331"/>
      <c r="D745" s="331"/>
      <c r="E745" s="331"/>
      <c r="F745" s="331"/>
      <c r="G745" s="332"/>
    </row>
    <row r="746" spans="1:7">
      <c r="A746" s="254" t="s">
        <v>325</v>
      </c>
      <c r="B746" s="241" t="s">
        <v>163</v>
      </c>
      <c r="C746" s="351" t="s">
        <v>51</v>
      </c>
      <c r="D746" s="367" t="s">
        <v>326</v>
      </c>
      <c r="E746" s="347" t="s">
        <v>50</v>
      </c>
      <c r="F746" s="347">
        <v>2</v>
      </c>
      <c r="G746" s="324">
        <v>2</v>
      </c>
    </row>
    <row r="747" spans="1:7" ht="52.5" customHeight="1">
      <c r="A747" s="255"/>
      <c r="B747" s="242"/>
      <c r="C747" s="352"/>
      <c r="D747" s="288"/>
      <c r="E747" s="347"/>
      <c r="F747" s="347"/>
      <c r="G747" s="324"/>
    </row>
    <row r="748" spans="1:7">
      <c r="A748" s="255"/>
      <c r="B748" s="242"/>
      <c r="C748" s="352"/>
      <c r="D748" s="288"/>
      <c r="E748" s="347"/>
      <c r="F748" s="347"/>
      <c r="G748" s="324"/>
    </row>
    <row r="749" spans="1:7">
      <c r="A749" s="255"/>
      <c r="B749" s="242"/>
      <c r="C749" s="352"/>
      <c r="D749" s="288"/>
      <c r="E749" s="347"/>
      <c r="F749" s="347"/>
      <c r="G749" s="324"/>
    </row>
    <row r="750" spans="1:7">
      <c r="A750" s="255"/>
      <c r="B750" s="242"/>
      <c r="C750" s="352"/>
      <c r="D750" s="288"/>
      <c r="E750" s="347"/>
      <c r="F750" s="347"/>
      <c r="G750" s="324"/>
    </row>
    <row r="751" spans="1:7">
      <c r="A751" s="255"/>
      <c r="B751" s="242"/>
      <c r="C751" s="352"/>
      <c r="D751" s="288"/>
      <c r="E751" s="271" t="s">
        <v>48</v>
      </c>
      <c r="F751" s="271">
        <v>7</v>
      </c>
      <c r="G751" s="254">
        <v>4</v>
      </c>
    </row>
    <row r="752" spans="1:7">
      <c r="A752" s="255"/>
      <c r="B752" s="242"/>
      <c r="C752" s="352"/>
      <c r="D752" s="288"/>
      <c r="E752" s="348"/>
      <c r="F752" s="348"/>
      <c r="G752" s="255"/>
    </row>
    <row r="753" spans="1:7" ht="12.75" customHeight="1">
      <c r="A753" s="255"/>
      <c r="B753" s="242"/>
      <c r="C753" s="352"/>
      <c r="D753" s="288"/>
      <c r="E753" s="348"/>
      <c r="F753" s="348"/>
      <c r="G753" s="255"/>
    </row>
    <row r="754" spans="1:7" hidden="1">
      <c r="A754" s="256"/>
      <c r="B754" s="243"/>
      <c r="C754" s="353"/>
      <c r="D754" s="289"/>
      <c r="E754" s="349"/>
      <c r="F754" s="349"/>
      <c r="G754" s="256"/>
    </row>
    <row r="755" spans="1:7">
      <c r="A755" s="254" t="s">
        <v>327</v>
      </c>
      <c r="B755" s="241" t="s">
        <v>300</v>
      </c>
      <c r="C755" s="351" t="s">
        <v>51</v>
      </c>
      <c r="D755" s="367" t="s">
        <v>328</v>
      </c>
      <c r="E755" s="347" t="s">
        <v>50</v>
      </c>
      <c r="F755" s="347">
        <v>10</v>
      </c>
      <c r="G755" s="324">
        <v>10</v>
      </c>
    </row>
    <row r="756" spans="1:7">
      <c r="A756" s="255"/>
      <c r="B756" s="242"/>
      <c r="C756" s="352"/>
      <c r="D756" s="288"/>
      <c r="E756" s="347"/>
      <c r="F756" s="347"/>
      <c r="G756" s="324"/>
    </row>
    <row r="757" spans="1:7">
      <c r="A757" s="255"/>
      <c r="B757" s="242"/>
      <c r="C757" s="352"/>
      <c r="D757" s="288"/>
      <c r="E757" s="347"/>
      <c r="F757" s="347"/>
      <c r="G757" s="324"/>
    </row>
    <row r="758" spans="1:7">
      <c r="A758" s="255"/>
      <c r="B758" s="242"/>
      <c r="C758" s="352"/>
      <c r="D758" s="288"/>
      <c r="E758" s="347"/>
      <c r="F758" s="347"/>
      <c r="G758" s="324"/>
    </row>
    <row r="759" spans="1:7">
      <c r="A759" s="255"/>
      <c r="B759" s="242"/>
      <c r="C759" s="352"/>
      <c r="D759" s="288"/>
      <c r="E759" s="347"/>
      <c r="F759" s="347"/>
      <c r="G759" s="324"/>
    </row>
    <row r="760" spans="1:7">
      <c r="A760" s="255"/>
      <c r="B760" s="242"/>
      <c r="C760" s="352"/>
      <c r="D760" s="288"/>
      <c r="E760" s="347"/>
      <c r="F760" s="347"/>
      <c r="G760" s="324"/>
    </row>
    <row r="761" spans="1:7">
      <c r="A761" s="255"/>
      <c r="B761" s="242"/>
      <c r="C761" s="352"/>
      <c r="D761" s="288"/>
      <c r="E761" s="347"/>
      <c r="F761" s="347"/>
      <c r="G761" s="324"/>
    </row>
    <row r="762" spans="1:7">
      <c r="A762" s="255"/>
      <c r="B762" s="242"/>
      <c r="C762" s="352"/>
      <c r="D762" s="288"/>
      <c r="E762" s="271" t="s">
        <v>48</v>
      </c>
      <c r="F762" s="271">
        <v>13</v>
      </c>
      <c r="G762" s="254">
        <v>13</v>
      </c>
    </row>
    <row r="763" spans="1:7">
      <c r="A763" s="255"/>
      <c r="B763" s="242"/>
      <c r="C763" s="352"/>
      <c r="D763" s="288"/>
      <c r="E763" s="348"/>
      <c r="F763" s="348"/>
      <c r="G763" s="255"/>
    </row>
    <row r="764" spans="1:7">
      <c r="A764" s="255"/>
      <c r="B764" s="242"/>
      <c r="C764" s="352"/>
      <c r="D764" s="288"/>
      <c r="E764" s="348"/>
      <c r="F764" s="348"/>
      <c r="G764" s="255"/>
    </row>
    <row r="765" spans="1:7">
      <c r="A765" s="255"/>
      <c r="B765" s="242"/>
      <c r="C765" s="352"/>
      <c r="D765" s="288"/>
      <c r="E765" s="348"/>
      <c r="F765" s="348"/>
      <c r="G765" s="255"/>
    </row>
    <row r="766" spans="1:7" ht="32.25" customHeight="1">
      <c r="A766" s="256"/>
      <c r="B766" s="243"/>
      <c r="C766" s="353"/>
      <c r="D766" s="289"/>
      <c r="E766" s="349"/>
      <c r="F766" s="349"/>
      <c r="G766" s="256"/>
    </row>
    <row r="767" spans="1:7" ht="18" customHeight="1">
      <c r="A767" s="142" t="s">
        <v>329</v>
      </c>
      <c r="B767" s="301" t="s">
        <v>330</v>
      </c>
      <c r="C767" s="331"/>
      <c r="D767" s="331"/>
      <c r="E767" s="331"/>
      <c r="F767" s="331"/>
      <c r="G767" s="332"/>
    </row>
    <row r="768" spans="1:7" ht="31.5" customHeight="1">
      <c r="A768" s="254" t="s">
        <v>331</v>
      </c>
      <c r="B768" s="241" t="s">
        <v>163</v>
      </c>
      <c r="C768" s="351" t="s">
        <v>51</v>
      </c>
      <c r="D768" s="367" t="s">
        <v>332</v>
      </c>
      <c r="E768" s="347" t="s">
        <v>50</v>
      </c>
      <c r="F768" s="347">
        <v>5</v>
      </c>
      <c r="G768" s="324">
        <v>3</v>
      </c>
    </row>
    <row r="769" spans="1:7" ht="13.5" customHeight="1">
      <c r="A769" s="255"/>
      <c r="B769" s="242"/>
      <c r="C769" s="352"/>
      <c r="D769" s="288"/>
      <c r="E769" s="347"/>
      <c r="F769" s="347"/>
      <c r="G769" s="324"/>
    </row>
    <row r="770" spans="1:7" ht="2.25" customHeight="1">
      <c r="A770" s="255"/>
      <c r="B770" s="242"/>
      <c r="C770" s="352"/>
      <c r="D770" s="288"/>
      <c r="E770" s="347"/>
      <c r="F770" s="347"/>
      <c r="G770" s="324"/>
    </row>
    <row r="771" spans="1:7" ht="33" hidden="1" customHeight="1">
      <c r="A771" s="255"/>
      <c r="B771" s="242"/>
      <c r="C771" s="352"/>
      <c r="D771" s="288"/>
      <c r="E771" s="347"/>
      <c r="F771" s="347"/>
      <c r="G771" s="324"/>
    </row>
    <row r="772" spans="1:7">
      <c r="A772" s="255"/>
      <c r="B772" s="242"/>
      <c r="C772" s="352"/>
      <c r="D772" s="288"/>
      <c r="E772" s="347"/>
      <c r="F772" s="347"/>
      <c r="G772" s="324"/>
    </row>
    <row r="773" spans="1:7">
      <c r="A773" s="255"/>
      <c r="B773" s="242"/>
      <c r="C773" s="352"/>
      <c r="D773" s="288"/>
      <c r="E773" s="271" t="s">
        <v>48</v>
      </c>
      <c r="F773" s="271">
        <v>45</v>
      </c>
      <c r="G773" s="254">
        <v>34</v>
      </c>
    </row>
    <row r="774" spans="1:7">
      <c r="A774" s="255"/>
      <c r="B774" s="242"/>
      <c r="C774" s="352"/>
      <c r="D774" s="288"/>
      <c r="E774" s="348"/>
      <c r="F774" s="348"/>
      <c r="G774" s="255"/>
    </row>
    <row r="775" spans="1:7">
      <c r="A775" s="255"/>
      <c r="B775" s="242"/>
      <c r="C775" s="352"/>
      <c r="D775" s="288"/>
      <c r="E775" s="348"/>
      <c r="F775" s="348"/>
      <c r="G775" s="255"/>
    </row>
    <row r="776" spans="1:7" ht="25.5" customHeight="1">
      <c r="A776" s="256"/>
      <c r="B776" s="243"/>
      <c r="C776" s="353"/>
      <c r="D776" s="289"/>
      <c r="E776" s="349"/>
      <c r="F776" s="349"/>
      <c r="G776" s="256"/>
    </row>
    <row r="777" spans="1:7" ht="12.75" customHeight="1">
      <c r="A777" s="254" t="s">
        <v>333</v>
      </c>
      <c r="B777" s="241" t="s">
        <v>293</v>
      </c>
      <c r="C777" s="351" t="s">
        <v>51</v>
      </c>
      <c r="D777" s="367" t="s">
        <v>334</v>
      </c>
      <c r="E777" s="347" t="s">
        <v>50</v>
      </c>
      <c r="F777" s="347">
        <v>9</v>
      </c>
      <c r="G777" s="324">
        <v>9</v>
      </c>
    </row>
    <row r="778" spans="1:7" ht="37.5" hidden="1" customHeight="1">
      <c r="A778" s="255"/>
      <c r="B778" s="242"/>
      <c r="C778" s="352"/>
      <c r="D778" s="288"/>
      <c r="E778" s="347"/>
      <c r="F778" s="347"/>
      <c r="G778" s="324"/>
    </row>
    <row r="779" spans="1:7" ht="40.5" customHeight="1">
      <c r="A779" s="255"/>
      <c r="B779" s="242"/>
      <c r="C779" s="352"/>
      <c r="D779" s="288"/>
      <c r="E779" s="347"/>
      <c r="F779" s="347"/>
      <c r="G779" s="324"/>
    </row>
    <row r="780" spans="1:7" ht="30.75" customHeight="1">
      <c r="A780" s="255"/>
      <c r="B780" s="242"/>
      <c r="C780" s="352"/>
      <c r="D780" s="288"/>
      <c r="E780" s="347"/>
      <c r="F780" s="347"/>
      <c r="G780" s="324"/>
    </row>
    <row r="781" spans="1:7" ht="34.5" customHeight="1">
      <c r="A781" s="255"/>
      <c r="B781" s="242"/>
      <c r="C781" s="352"/>
      <c r="D781" s="288"/>
      <c r="E781" s="347"/>
      <c r="F781" s="347"/>
      <c r="G781" s="324"/>
    </row>
    <row r="782" spans="1:7" ht="46.5" customHeight="1">
      <c r="A782" s="255"/>
      <c r="B782" s="242"/>
      <c r="C782" s="352"/>
      <c r="D782" s="288"/>
      <c r="E782" s="347"/>
      <c r="F782" s="347"/>
      <c r="G782" s="324"/>
    </row>
    <row r="783" spans="1:7" ht="46.5" customHeight="1">
      <c r="A783" s="255"/>
      <c r="B783" s="242"/>
      <c r="C783" s="352"/>
      <c r="D783" s="288"/>
      <c r="E783" s="271" t="s">
        <v>48</v>
      </c>
      <c r="F783" s="271">
        <v>16</v>
      </c>
      <c r="G783" s="254">
        <v>16</v>
      </c>
    </row>
    <row r="784" spans="1:7">
      <c r="A784" s="255"/>
      <c r="B784" s="242"/>
      <c r="C784" s="352"/>
      <c r="D784" s="288"/>
      <c r="E784" s="348"/>
      <c r="F784" s="348"/>
      <c r="G784" s="255"/>
    </row>
    <row r="785" spans="1:7" ht="12" customHeight="1">
      <c r="A785" s="255"/>
      <c r="B785" s="242"/>
      <c r="C785" s="352"/>
      <c r="D785" s="288"/>
      <c r="E785" s="348"/>
      <c r="F785" s="348"/>
      <c r="G785" s="255"/>
    </row>
    <row r="786" spans="1:7" hidden="1">
      <c r="A786" s="256"/>
      <c r="B786" s="243"/>
      <c r="C786" s="353"/>
      <c r="D786" s="289"/>
      <c r="E786" s="349"/>
      <c r="F786" s="349"/>
      <c r="G786" s="256"/>
    </row>
    <row r="787" spans="1:7" ht="21" customHeight="1">
      <c r="A787" s="254" t="s">
        <v>335</v>
      </c>
      <c r="B787" s="241" t="s">
        <v>336</v>
      </c>
      <c r="C787" s="351" t="s">
        <v>51</v>
      </c>
      <c r="D787" s="367" t="s">
        <v>337</v>
      </c>
      <c r="E787" s="347" t="s">
        <v>50</v>
      </c>
      <c r="F787" s="347">
        <v>3</v>
      </c>
      <c r="G787" s="324">
        <v>3</v>
      </c>
    </row>
    <row r="788" spans="1:7" ht="39.75" hidden="1" customHeight="1">
      <c r="A788" s="255"/>
      <c r="B788" s="242"/>
      <c r="C788" s="352"/>
      <c r="D788" s="288"/>
      <c r="E788" s="347"/>
      <c r="F788" s="347"/>
      <c r="G788" s="324"/>
    </row>
    <row r="789" spans="1:7" ht="30" hidden="1" customHeight="1">
      <c r="A789" s="255"/>
      <c r="B789" s="242"/>
      <c r="C789" s="352"/>
      <c r="D789" s="288"/>
      <c r="E789" s="347"/>
      <c r="F789" s="347"/>
      <c r="G789" s="324"/>
    </row>
    <row r="790" spans="1:7" ht="36" hidden="1" customHeight="1">
      <c r="A790" s="255"/>
      <c r="B790" s="242"/>
      <c r="C790" s="352"/>
      <c r="D790" s="288"/>
      <c r="E790" s="347"/>
      <c r="F790" s="347"/>
      <c r="G790" s="324"/>
    </row>
    <row r="791" spans="1:7">
      <c r="A791" s="255"/>
      <c r="B791" s="242"/>
      <c r="C791" s="352"/>
      <c r="D791" s="288"/>
      <c r="E791" s="347"/>
      <c r="F791" s="347"/>
      <c r="G791" s="324"/>
    </row>
    <row r="792" spans="1:7">
      <c r="A792" s="255"/>
      <c r="B792" s="242"/>
      <c r="C792" s="352"/>
      <c r="D792" s="288"/>
      <c r="E792" s="347"/>
      <c r="F792" s="347"/>
      <c r="G792" s="324"/>
    </row>
    <row r="793" spans="1:7" ht="3" customHeight="1">
      <c r="A793" s="255"/>
      <c r="B793" s="242"/>
      <c r="C793" s="352"/>
      <c r="D793" s="288"/>
      <c r="E793" s="347"/>
      <c r="F793" s="347"/>
      <c r="G793" s="324"/>
    </row>
    <row r="794" spans="1:7" ht="39.75" hidden="1" customHeight="1">
      <c r="A794" s="255"/>
      <c r="B794" s="242"/>
      <c r="C794" s="352"/>
      <c r="D794" s="288"/>
      <c r="E794" s="347"/>
      <c r="F794" s="347"/>
      <c r="G794" s="324"/>
    </row>
    <row r="795" spans="1:7" ht="29.25" customHeight="1">
      <c r="A795" s="255"/>
      <c r="B795" s="242"/>
      <c r="C795" s="352"/>
      <c r="D795" s="288"/>
      <c r="E795" s="347"/>
      <c r="F795" s="347"/>
      <c r="G795" s="324"/>
    </row>
    <row r="796" spans="1:7">
      <c r="A796" s="255"/>
      <c r="B796" s="242"/>
      <c r="C796" s="352"/>
      <c r="D796" s="288"/>
      <c r="E796" s="271" t="s">
        <v>48</v>
      </c>
      <c r="F796" s="271">
        <v>10</v>
      </c>
      <c r="G796" s="254">
        <v>10</v>
      </c>
    </row>
    <row r="797" spans="1:7">
      <c r="A797" s="255"/>
      <c r="B797" s="242"/>
      <c r="C797" s="352"/>
      <c r="D797" s="288"/>
      <c r="E797" s="348"/>
      <c r="F797" s="348"/>
      <c r="G797" s="255"/>
    </row>
    <row r="798" spans="1:7">
      <c r="A798" s="255"/>
      <c r="B798" s="242"/>
      <c r="C798" s="352"/>
      <c r="D798" s="288"/>
      <c r="E798" s="348"/>
      <c r="F798" s="348"/>
      <c r="G798" s="255"/>
    </row>
    <row r="799" spans="1:7">
      <c r="A799" s="255"/>
      <c r="B799" s="242"/>
      <c r="C799" s="352"/>
      <c r="D799" s="288"/>
      <c r="E799" s="348"/>
      <c r="F799" s="348"/>
      <c r="G799" s="255"/>
    </row>
    <row r="800" spans="1:7" ht="0.75" customHeight="1">
      <c r="A800" s="256"/>
      <c r="B800" s="243"/>
      <c r="C800" s="353"/>
      <c r="D800" s="289"/>
      <c r="E800" s="349"/>
      <c r="F800" s="349"/>
      <c r="G800" s="256"/>
    </row>
    <row r="801" spans="1:7">
      <c r="A801" s="254" t="s">
        <v>338</v>
      </c>
      <c r="B801" s="241" t="s">
        <v>339</v>
      </c>
      <c r="C801" s="351" t="s">
        <v>51</v>
      </c>
      <c r="D801" s="367" t="s">
        <v>340</v>
      </c>
      <c r="E801" s="347" t="s">
        <v>50</v>
      </c>
      <c r="F801" s="347">
        <v>5</v>
      </c>
      <c r="G801" s="324">
        <v>5</v>
      </c>
    </row>
    <row r="802" spans="1:7" ht="11.25" customHeight="1">
      <c r="A802" s="255"/>
      <c r="B802" s="242"/>
      <c r="C802" s="352"/>
      <c r="D802" s="288"/>
      <c r="E802" s="347"/>
      <c r="F802" s="347"/>
      <c r="G802" s="324"/>
    </row>
    <row r="803" spans="1:7" ht="15.75" hidden="1" customHeight="1">
      <c r="A803" s="255"/>
      <c r="B803" s="242"/>
      <c r="C803" s="352"/>
      <c r="D803" s="288"/>
      <c r="E803" s="347"/>
      <c r="F803" s="347"/>
      <c r="G803" s="324"/>
    </row>
    <row r="804" spans="1:7" ht="15.75" hidden="1" customHeight="1">
      <c r="A804" s="255"/>
      <c r="B804" s="242"/>
      <c r="C804" s="352"/>
      <c r="D804" s="288"/>
      <c r="E804" s="347"/>
      <c r="F804" s="347"/>
      <c r="G804" s="324"/>
    </row>
    <row r="805" spans="1:7" ht="63" hidden="1" customHeight="1">
      <c r="A805" s="255"/>
      <c r="B805" s="242"/>
      <c r="C805" s="352"/>
      <c r="D805" s="288"/>
      <c r="E805" s="347"/>
      <c r="F805" s="347"/>
      <c r="G805" s="324"/>
    </row>
    <row r="806" spans="1:7" ht="29.25" customHeight="1">
      <c r="A806" s="255"/>
      <c r="B806" s="242"/>
      <c r="C806" s="352"/>
      <c r="D806" s="288"/>
      <c r="E806" s="347"/>
      <c r="F806" s="347"/>
      <c r="G806" s="324"/>
    </row>
    <row r="807" spans="1:7" ht="44.25" hidden="1" customHeight="1">
      <c r="A807" s="255"/>
      <c r="B807" s="242"/>
      <c r="C807" s="352"/>
      <c r="D807" s="288"/>
      <c r="E807" s="347"/>
      <c r="F807" s="347"/>
      <c r="G807" s="324"/>
    </row>
    <row r="808" spans="1:7" ht="24.75" customHeight="1">
      <c r="A808" s="255"/>
      <c r="B808" s="242"/>
      <c r="C808" s="352"/>
      <c r="D808" s="288"/>
      <c r="E808" s="271" t="s">
        <v>48</v>
      </c>
      <c r="F808" s="271">
        <v>2</v>
      </c>
      <c r="G808" s="254">
        <v>2</v>
      </c>
    </row>
    <row r="809" spans="1:7">
      <c r="A809" s="255"/>
      <c r="B809" s="242"/>
      <c r="C809" s="352"/>
      <c r="D809" s="288"/>
      <c r="E809" s="348"/>
      <c r="F809" s="348"/>
      <c r="G809" s="255"/>
    </row>
    <row r="810" spans="1:7">
      <c r="A810" s="255"/>
      <c r="B810" s="242"/>
      <c r="C810" s="352"/>
      <c r="D810" s="288"/>
      <c r="E810" s="348"/>
      <c r="F810" s="348"/>
      <c r="G810" s="255"/>
    </row>
    <row r="811" spans="1:7">
      <c r="A811" s="256"/>
      <c r="B811" s="243"/>
      <c r="C811" s="353"/>
      <c r="D811" s="289"/>
      <c r="E811" s="349"/>
      <c r="F811" s="349"/>
      <c r="G811" s="256"/>
    </row>
    <row r="812" spans="1:7" ht="39" customHeight="1">
      <c r="A812" s="254" t="s">
        <v>341</v>
      </c>
      <c r="B812" s="241" t="s">
        <v>342</v>
      </c>
      <c r="C812" s="351" t="s">
        <v>51</v>
      </c>
      <c r="D812" s="367" t="s">
        <v>343</v>
      </c>
      <c r="E812" s="347" t="s">
        <v>50</v>
      </c>
      <c r="F812" s="347">
        <v>5</v>
      </c>
      <c r="G812" s="324">
        <v>5</v>
      </c>
    </row>
    <row r="813" spans="1:7" ht="6.75" customHeight="1">
      <c r="A813" s="255"/>
      <c r="B813" s="242"/>
      <c r="C813" s="352"/>
      <c r="D813" s="288"/>
      <c r="E813" s="347"/>
      <c r="F813" s="347"/>
      <c r="G813" s="324"/>
    </row>
    <row r="814" spans="1:7" ht="96.75" hidden="1" customHeight="1">
      <c r="A814" s="255"/>
      <c r="B814" s="242"/>
      <c r="C814" s="352"/>
      <c r="D814" s="288"/>
      <c r="E814" s="347"/>
      <c r="F814" s="347"/>
      <c r="G814" s="324"/>
    </row>
    <row r="815" spans="1:7" ht="42.75" hidden="1" customHeight="1">
      <c r="A815" s="255"/>
      <c r="B815" s="242"/>
      <c r="C815" s="352"/>
      <c r="D815" s="288"/>
      <c r="E815" s="347"/>
      <c r="F815" s="347"/>
      <c r="G815" s="324"/>
    </row>
    <row r="816" spans="1:7" ht="9.75" customHeight="1">
      <c r="A816" s="255"/>
      <c r="B816" s="242"/>
      <c r="C816" s="352"/>
      <c r="D816" s="288"/>
      <c r="E816" s="347"/>
      <c r="F816" s="347"/>
      <c r="G816" s="324"/>
    </row>
    <row r="817" spans="1:7" ht="56.25" hidden="1" customHeight="1">
      <c r="A817" s="255"/>
      <c r="B817" s="242"/>
      <c r="C817" s="352"/>
      <c r="D817" s="288"/>
      <c r="E817" s="347"/>
      <c r="F817" s="347"/>
      <c r="G817" s="324"/>
    </row>
    <row r="818" spans="1:7" ht="30.75" customHeight="1">
      <c r="A818" s="255"/>
      <c r="B818" s="242"/>
      <c r="C818" s="352"/>
      <c r="D818" s="288"/>
      <c r="E818" s="347"/>
      <c r="F818" s="347"/>
      <c r="G818" s="324"/>
    </row>
    <row r="819" spans="1:7" ht="65.25" hidden="1" customHeight="1">
      <c r="A819" s="255"/>
      <c r="B819" s="242"/>
      <c r="C819" s="352"/>
      <c r="D819" s="288"/>
      <c r="E819" s="271" t="s">
        <v>48</v>
      </c>
      <c r="F819" s="271">
        <v>10</v>
      </c>
      <c r="G819" s="254">
        <v>10</v>
      </c>
    </row>
    <row r="820" spans="1:7" ht="41.25" customHeight="1">
      <c r="A820" s="255"/>
      <c r="B820" s="242"/>
      <c r="C820" s="352"/>
      <c r="D820" s="288"/>
      <c r="E820" s="348"/>
      <c r="F820" s="348"/>
      <c r="G820" s="255"/>
    </row>
    <row r="821" spans="1:7" ht="15.75" customHeight="1">
      <c r="A821" s="255"/>
      <c r="B821" s="242"/>
      <c r="C821" s="352"/>
      <c r="D821" s="288"/>
      <c r="E821" s="348"/>
      <c r="F821" s="348"/>
      <c r="G821" s="255"/>
    </row>
    <row r="822" spans="1:7" ht="48" customHeight="1">
      <c r="A822" s="256"/>
      <c r="B822" s="243"/>
      <c r="C822" s="353"/>
      <c r="D822" s="289"/>
      <c r="E822" s="349"/>
      <c r="F822" s="349"/>
      <c r="G822" s="256"/>
    </row>
    <row r="823" spans="1:7" ht="26.25" customHeight="1">
      <c r="A823" s="324" t="s">
        <v>344</v>
      </c>
      <c r="B823" s="241" t="s">
        <v>345</v>
      </c>
      <c r="C823" s="364" t="s">
        <v>51</v>
      </c>
      <c r="D823" s="367" t="s">
        <v>346</v>
      </c>
      <c r="E823" s="271" t="s">
        <v>96</v>
      </c>
      <c r="F823" s="271">
        <v>20</v>
      </c>
      <c r="G823" s="254">
        <v>12</v>
      </c>
    </row>
    <row r="824" spans="1:7" ht="46.5" customHeight="1">
      <c r="A824" s="324"/>
      <c r="B824" s="242"/>
      <c r="C824" s="364"/>
      <c r="D824" s="374"/>
      <c r="E824" s="349"/>
      <c r="F824" s="349"/>
      <c r="G824" s="256"/>
    </row>
    <row r="825" spans="1:7" ht="167.25" customHeight="1">
      <c r="A825" s="324"/>
      <c r="B825" s="243"/>
      <c r="C825" s="364"/>
      <c r="D825" s="375"/>
      <c r="E825" s="107" t="s">
        <v>48</v>
      </c>
      <c r="F825" s="107">
        <v>35</v>
      </c>
      <c r="G825" s="108">
        <v>21</v>
      </c>
    </row>
    <row r="826" spans="1:7">
      <c r="A826" s="254" t="s">
        <v>347</v>
      </c>
      <c r="B826" s="241" t="s">
        <v>348</v>
      </c>
      <c r="C826" s="351" t="s">
        <v>51</v>
      </c>
      <c r="D826" s="367" t="s">
        <v>349</v>
      </c>
      <c r="E826" s="347" t="s">
        <v>50</v>
      </c>
      <c r="F826" s="347">
        <v>5</v>
      </c>
      <c r="G826" s="324">
        <v>3</v>
      </c>
    </row>
    <row r="827" spans="1:7">
      <c r="A827" s="255"/>
      <c r="B827" s="242"/>
      <c r="C827" s="352"/>
      <c r="D827" s="288"/>
      <c r="E827" s="347"/>
      <c r="F827" s="347"/>
      <c r="G827" s="324"/>
    </row>
    <row r="828" spans="1:7">
      <c r="A828" s="255"/>
      <c r="B828" s="242"/>
      <c r="C828" s="352"/>
      <c r="D828" s="288"/>
      <c r="E828" s="347"/>
      <c r="F828" s="347"/>
      <c r="G828" s="324"/>
    </row>
    <row r="829" spans="1:7">
      <c r="A829" s="255"/>
      <c r="B829" s="242"/>
      <c r="C829" s="352"/>
      <c r="D829" s="288"/>
      <c r="E829" s="347"/>
      <c r="F829" s="347"/>
      <c r="G829" s="324"/>
    </row>
    <row r="830" spans="1:7">
      <c r="A830" s="255"/>
      <c r="B830" s="242"/>
      <c r="C830" s="352"/>
      <c r="D830" s="288"/>
      <c r="E830" s="347"/>
      <c r="F830" s="347"/>
      <c r="G830" s="324"/>
    </row>
    <row r="831" spans="1:7">
      <c r="A831" s="255"/>
      <c r="B831" s="242"/>
      <c r="C831" s="352"/>
      <c r="D831" s="288"/>
      <c r="E831" s="271" t="s">
        <v>48</v>
      </c>
      <c r="F831" s="271">
        <v>13</v>
      </c>
      <c r="G831" s="254">
        <v>8</v>
      </c>
    </row>
    <row r="832" spans="1:7">
      <c r="A832" s="255"/>
      <c r="B832" s="242"/>
      <c r="C832" s="352"/>
      <c r="D832" s="288"/>
      <c r="E832" s="348"/>
      <c r="F832" s="348"/>
      <c r="G832" s="255"/>
    </row>
    <row r="833" spans="1:7">
      <c r="A833" s="255"/>
      <c r="B833" s="242"/>
      <c r="C833" s="352"/>
      <c r="D833" s="288"/>
      <c r="E833" s="348"/>
      <c r="F833" s="348"/>
      <c r="G833" s="255"/>
    </row>
    <row r="834" spans="1:7">
      <c r="A834" s="255"/>
      <c r="B834" s="242"/>
      <c r="C834" s="352"/>
      <c r="D834" s="288"/>
      <c r="E834" s="348"/>
      <c r="F834" s="348"/>
      <c r="G834" s="255"/>
    </row>
    <row r="835" spans="1:7">
      <c r="A835" s="256"/>
      <c r="B835" s="243"/>
      <c r="C835" s="353"/>
      <c r="D835" s="289"/>
      <c r="E835" s="349"/>
      <c r="F835" s="349"/>
      <c r="G835" s="256"/>
    </row>
    <row r="836" spans="1:7">
      <c r="A836" s="254" t="s">
        <v>350</v>
      </c>
      <c r="B836" s="241" t="s">
        <v>351</v>
      </c>
      <c r="C836" s="351" t="s">
        <v>51</v>
      </c>
      <c r="D836" s="367" t="s">
        <v>352</v>
      </c>
      <c r="E836" s="347" t="s">
        <v>96</v>
      </c>
      <c r="F836" s="347">
        <v>6</v>
      </c>
      <c r="G836" s="324">
        <v>4</v>
      </c>
    </row>
    <row r="837" spans="1:7">
      <c r="A837" s="255"/>
      <c r="B837" s="242"/>
      <c r="C837" s="352"/>
      <c r="D837" s="288"/>
      <c r="E837" s="347"/>
      <c r="F837" s="347"/>
      <c r="G837" s="324"/>
    </row>
    <row r="838" spans="1:7" ht="11.25" customHeight="1">
      <c r="A838" s="255"/>
      <c r="B838" s="242"/>
      <c r="C838" s="352"/>
      <c r="D838" s="288"/>
      <c r="E838" s="347"/>
      <c r="F838" s="347"/>
      <c r="G838" s="324"/>
    </row>
    <row r="839" spans="1:7" ht="15.75" hidden="1" customHeight="1">
      <c r="A839" s="255"/>
      <c r="B839" s="242"/>
      <c r="C839" s="352"/>
      <c r="D839" s="288"/>
      <c r="E839" s="347"/>
      <c r="F839" s="347"/>
      <c r="G839" s="324"/>
    </row>
    <row r="840" spans="1:7" ht="29.25" hidden="1" customHeight="1">
      <c r="A840" s="255"/>
      <c r="B840" s="242"/>
      <c r="C840" s="352"/>
      <c r="D840" s="288"/>
      <c r="E840" s="347"/>
      <c r="F840" s="347"/>
      <c r="G840" s="324"/>
    </row>
    <row r="841" spans="1:7" ht="22.5" hidden="1" customHeight="1">
      <c r="A841" s="255"/>
      <c r="B841" s="242"/>
      <c r="C841" s="352"/>
      <c r="D841" s="288"/>
      <c r="E841" s="347"/>
      <c r="F841" s="347"/>
      <c r="G841" s="324"/>
    </row>
    <row r="842" spans="1:7" ht="41.25" hidden="1" customHeight="1">
      <c r="A842" s="255"/>
      <c r="B842" s="242"/>
      <c r="C842" s="352"/>
      <c r="D842" s="288"/>
      <c r="E842" s="347"/>
      <c r="F842" s="347"/>
      <c r="G842" s="324"/>
    </row>
    <row r="843" spans="1:7" ht="43.5" customHeight="1">
      <c r="A843" s="255"/>
      <c r="B843" s="242"/>
      <c r="C843" s="352"/>
      <c r="D843" s="288"/>
      <c r="E843" s="347"/>
      <c r="F843" s="347"/>
      <c r="G843" s="324"/>
    </row>
    <row r="844" spans="1:7" ht="39.75" customHeight="1">
      <c r="A844" s="255"/>
      <c r="B844" s="242"/>
      <c r="C844" s="352"/>
      <c r="D844" s="288"/>
      <c r="E844" s="271" t="s">
        <v>48</v>
      </c>
      <c r="F844" s="271">
        <v>13</v>
      </c>
      <c r="G844" s="254">
        <v>8</v>
      </c>
    </row>
    <row r="845" spans="1:7">
      <c r="A845" s="255"/>
      <c r="B845" s="242"/>
      <c r="C845" s="352"/>
      <c r="D845" s="288"/>
      <c r="E845" s="348"/>
      <c r="F845" s="348"/>
      <c r="G845" s="255"/>
    </row>
    <row r="846" spans="1:7">
      <c r="A846" s="255"/>
      <c r="B846" s="242"/>
      <c r="C846" s="352"/>
      <c r="D846" s="288"/>
      <c r="E846" s="348"/>
      <c r="F846" s="348"/>
      <c r="G846" s="255"/>
    </row>
    <row r="847" spans="1:7">
      <c r="A847" s="256"/>
      <c r="B847" s="243"/>
      <c r="C847" s="353"/>
      <c r="D847" s="289"/>
      <c r="E847" s="349"/>
      <c r="F847" s="349"/>
      <c r="G847" s="256"/>
    </row>
    <row r="848" spans="1:7">
      <c r="A848" s="142" t="s">
        <v>353</v>
      </c>
      <c r="B848" s="301" t="s">
        <v>354</v>
      </c>
      <c r="C848" s="331"/>
      <c r="D848" s="331"/>
      <c r="E848" s="331"/>
      <c r="F848" s="331"/>
      <c r="G848" s="332"/>
    </row>
    <row r="849" spans="1:7">
      <c r="A849" s="254" t="s">
        <v>355</v>
      </c>
      <c r="B849" s="241" t="s">
        <v>227</v>
      </c>
      <c r="C849" s="351" t="s">
        <v>51</v>
      </c>
      <c r="D849" s="367" t="s">
        <v>356</v>
      </c>
      <c r="E849" s="347" t="s">
        <v>96</v>
      </c>
      <c r="F849" s="347">
        <v>5</v>
      </c>
      <c r="G849" s="324">
        <v>3</v>
      </c>
    </row>
    <row r="850" spans="1:7">
      <c r="A850" s="255"/>
      <c r="B850" s="242"/>
      <c r="C850" s="352"/>
      <c r="D850" s="288"/>
      <c r="E850" s="347"/>
      <c r="F850" s="347"/>
      <c r="G850" s="324"/>
    </row>
    <row r="851" spans="1:7" ht="37.5" customHeight="1">
      <c r="A851" s="255"/>
      <c r="B851" s="242"/>
      <c r="C851" s="352"/>
      <c r="D851" s="288"/>
      <c r="E851" s="347"/>
      <c r="F851" s="347"/>
      <c r="G851" s="324"/>
    </row>
    <row r="852" spans="1:7" hidden="1">
      <c r="A852" s="255"/>
      <c r="B852" s="242"/>
      <c r="C852" s="352"/>
      <c r="D852" s="288"/>
      <c r="E852" s="347"/>
      <c r="F852" s="347"/>
      <c r="G852" s="324"/>
    </row>
    <row r="853" spans="1:7" hidden="1">
      <c r="A853" s="255"/>
      <c r="B853" s="242"/>
      <c r="C853" s="352"/>
      <c r="D853" s="288"/>
      <c r="E853" s="347"/>
      <c r="F853" s="347"/>
      <c r="G853" s="324"/>
    </row>
    <row r="854" spans="1:7" hidden="1">
      <c r="A854" s="255"/>
      <c r="B854" s="242"/>
      <c r="C854" s="352"/>
      <c r="D854" s="288"/>
      <c r="E854" s="347"/>
      <c r="F854" s="347"/>
      <c r="G854" s="324"/>
    </row>
    <row r="855" spans="1:7" ht="33" hidden="1" customHeight="1">
      <c r="A855" s="255"/>
      <c r="B855" s="242"/>
      <c r="C855" s="352"/>
      <c r="D855" s="288"/>
      <c r="E855" s="271" t="s">
        <v>48</v>
      </c>
      <c r="F855" s="271">
        <v>9</v>
      </c>
      <c r="G855" s="254">
        <v>5</v>
      </c>
    </row>
    <row r="856" spans="1:7" ht="35.25" hidden="1" customHeight="1">
      <c r="A856" s="255"/>
      <c r="B856" s="242"/>
      <c r="C856" s="352"/>
      <c r="D856" s="288"/>
      <c r="E856" s="348"/>
      <c r="F856" s="348"/>
      <c r="G856" s="255"/>
    </row>
    <row r="857" spans="1:7" ht="52.5" customHeight="1">
      <c r="A857" s="255"/>
      <c r="B857" s="242"/>
      <c r="C857" s="352"/>
      <c r="D857" s="288"/>
      <c r="E857" s="348"/>
      <c r="F857" s="348"/>
      <c r="G857" s="255"/>
    </row>
    <row r="858" spans="1:7" ht="75.75" customHeight="1">
      <c r="A858" s="256"/>
      <c r="B858" s="243"/>
      <c r="C858" s="353"/>
      <c r="D858" s="289"/>
      <c r="E858" s="349"/>
      <c r="F858" s="349"/>
      <c r="G858" s="256"/>
    </row>
    <row r="859" spans="1:7" ht="41.25" customHeight="1">
      <c r="A859" s="254" t="s">
        <v>357</v>
      </c>
      <c r="B859" s="241" t="s">
        <v>358</v>
      </c>
      <c r="C859" s="351" t="s">
        <v>51</v>
      </c>
      <c r="D859" s="367" t="s">
        <v>359</v>
      </c>
      <c r="E859" s="347" t="s">
        <v>96</v>
      </c>
      <c r="F859" s="347">
        <v>9</v>
      </c>
      <c r="G859" s="324">
        <v>9</v>
      </c>
    </row>
    <row r="860" spans="1:7" ht="3" hidden="1" customHeight="1">
      <c r="A860" s="255"/>
      <c r="B860" s="242"/>
      <c r="C860" s="352"/>
      <c r="D860" s="288"/>
      <c r="E860" s="347"/>
      <c r="F860" s="347"/>
      <c r="G860" s="324"/>
    </row>
    <row r="861" spans="1:7" ht="125.25" hidden="1" customHeight="1">
      <c r="A861" s="255"/>
      <c r="B861" s="242"/>
      <c r="C861" s="352"/>
      <c r="D861" s="288"/>
      <c r="E861" s="347"/>
      <c r="F861" s="347"/>
      <c r="G861" s="324"/>
    </row>
    <row r="862" spans="1:7" ht="55.5" customHeight="1">
      <c r="A862" s="255"/>
      <c r="B862" s="242"/>
      <c r="C862" s="352"/>
      <c r="D862" s="288"/>
      <c r="E862" s="347"/>
      <c r="F862" s="347"/>
      <c r="G862" s="324"/>
    </row>
    <row r="863" spans="1:7" ht="43.5" customHeight="1">
      <c r="A863" s="255"/>
      <c r="B863" s="242"/>
      <c r="C863" s="352"/>
      <c r="D863" s="288"/>
      <c r="E863" s="271" t="s">
        <v>48</v>
      </c>
      <c r="F863" s="271">
        <v>15</v>
      </c>
      <c r="G863" s="254">
        <v>15</v>
      </c>
    </row>
    <row r="864" spans="1:7" ht="63.75" customHeight="1">
      <c r="A864" s="255"/>
      <c r="B864" s="242"/>
      <c r="C864" s="352"/>
      <c r="D864" s="288"/>
      <c r="E864" s="348"/>
      <c r="F864" s="348"/>
      <c r="G864" s="255"/>
    </row>
    <row r="865" spans="1:7" ht="47.25" customHeight="1">
      <c r="A865" s="255"/>
      <c r="B865" s="242"/>
      <c r="C865" s="352"/>
      <c r="D865" s="288"/>
      <c r="E865" s="348"/>
      <c r="F865" s="348"/>
      <c r="G865" s="255"/>
    </row>
    <row r="866" spans="1:7" ht="41.25" hidden="1" customHeight="1">
      <c r="A866" s="256"/>
      <c r="B866" s="243"/>
      <c r="C866" s="353"/>
      <c r="D866" s="289"/>
      <c r="E866" s="349"/>
      <c r="F866" s="349"/>
      <c r="G866" s="256"/>
    </row>
    <row r="867" spans="1:7" ht="22.5" customHeight="1">
      <c r="A867" s="142" t="s">
        <v>360</v>
      </c>
      <c r="B867" s="301" t="s">
        <v>361</v>
      </c>
      <c r="C867" s="331"/>
      <c r="D867" s="331"/>
      <c r="E867" s="331"/>
      <c r="F867" s="331"/>
      <c r="G867" s="332"/>
    </row>
    <row r="868" spans="1:7" ht="35.25" customHeight="1">
      <c r="A868" s="254" t="s">
        <v>362</v>
      </c>
      <c r="B868" s="241" t="s">
        <v>227</v>
      </c>
      <c r="C868" s="351" t="s">
        <v>51</v>
      </c>
      <c r="D868" s="367" t="s">
        <v>363</v>
      </c>
      <c r="E868" s="347" t="s">
        <v>96</v>
      </c>
      <c r="F868" s="347">
        <v>5</v>
      </c>
      <c r="G868" s="324">
        <v>3</v>
      </c>
    </row>
    <row r="869" spans="1:7" ht="65.25" hidden="1" customHeight="1">
      <c r="A869" s="255"/>
      <c r="B869" s="242"/>
      <c r="C869" s="352"/>
      <c r="D869" s="288"/>
      <c r="E869" s="347"/>
      <c r="F869" s="347"/>
      <c r="G869" s="324"/>
    </row>
    <row r="870" spans="1:7" ht="54" hidden="1" customHeight="1">
      <c r="A870" s="255"/>
      <c r="B870" s="242"/>
      <c r="C870" s="352"/>
      <c r="D870" s="288"/>
      <c r="E870" s="347"/>
      <c r="F870" s="347"/>
      <c r="G870" s="324"/>
    </row>
    <row r="871" spans="1:7" ht="8.25" customHeight="1">
      <c r="A871" s="255"/>
      <c r="B871" s="242"/>
      <c r="C871" s="352"/>
      <c r="D871" s="288"/>
      <c r="E871" s="347"/>
      <c r="F871" s="347"/>
      <c r="G871" s="324"/>
    </row>
    <row r="872" spans="1:7" ht="21.75" customHeight="1">
      <c r="A872" s="255"/>
      <c r="B872" s="242"/>
      <c r="C872" s="352"/>
      <c r="D872" s="288"/>
      <c r="E872" s="347"/>
      <c r="F872" s="347"/>
      <c r="G872" s="324"/>
    </row>
    <row r="873" spans="1:7" ht="42.75" customHeight="1">
      <c r="A873" s="255"/>
      <c r="B873" s="242"/>
      <c r="C873" s="352"/>
      <c r="D873" s="288"/>
      <c r="E873" s="271" t="s">
        <v>48</v>
      </c>
      <c r="F873" s="271">
        <v>9</v>
      </c>
      <c r="G873" s="254">
        <v>5</v>
      </c>
    </row>
    <row r="874" spans="1:7" ht="39" customHeight="1">
      <c r="A874" s="255"/>
      <c r="B874" s="242"/>
      <c r="C874" s="352"/>
      <c r="D874" s="288"/>
      <c r="E874" s="348"/>
      <c r="F874" s="348"/>
      <c r="G874" s="255"/>
    </row>
    <row r="875" spans="1:7" ht="39.75" customHeight="1">
      <c r="A875" s="255"/>
      <c r="B875" s="242"/>
      <c r="C875" s="352"/>
      <c r="D875" s="288"/>
      <c r="E875" s="348"/>
      <c r="F875" s="348"/>
      <c r="G875" s="255"/>
    </row>
    <row r="876" spans="1:7" ht="2.25" customHeight="1">
      <c r="A876" s="256"/>
      <c r="B876" s="243"/>
      <c r="C876" s="353"/>
      <c r="D876" s="289"/>
      <c r="E876" s="349"/>
      <c r="F876" s="349"/>
      <c r="G876" s="256"/>
    </row>
    <row r="877" spans="1:7" ht="15.75" customHeight="1">
      <c r="A877" s="254" t="s">
        <v>364</v>
      </c>
      <c r="B877" s="284" t="s">
        <v>253</v>
      </c>
      <c r="C877" s="351" t="s">
        <v>51</v>
      </c>
      <c r="D877" s="367" t="s">
        <v>365</v>
      </c>
      <c r="E877" s="347" t="s">
        <v>96</v>
      </c>
      <c r="F877" s="347">
        <v>8</v>
      </c>
      <c r="G877" s="324">
        <v>8</v>
      </c>
    </row>
    <row r="878" spans="1:7" ht="1.5" hidden="1" customHeight="1">
      <c r="A878" s="255"/>
      <c r="B878" s="345"/>
      <c r="C878" s="352"/>
      <c r="D878" s="288"/>
      <c r="E878" s="347"/>
      <c r="F878" s="347"/>
      <c r="G878" s="324"/>
    </row>
    <row r="879" spans="1:7">
      <c r="A879" s="255"/>
      <c r="B879" s="345"/>
      <c r="C879" s="352"/>
      <c r="D879" s="288"/>
      <c r="E879" s="347"/>
      <c r="F879" s="347"/>
      <c r="G879" s="324"/>
    </row>
    <row r="880" spans="1:7">
      <c r="A880" s="255"/>
      <c r="B880" s="345"/>
      <c r="C880" s="352"/>
      <c r="D880" s="288"/>
      <c r="E880" s="347"/>
      <c r="F880" s="347"/>
      <c r="G880" s="324"/>
    </row>
    <row r="881" spans="1:7">
      <c r="A881" s="255"/>
      <c r="B881" s="345"/>
      <c r="C881" s="352"/>
      <c r="D881" s="288"/>
      <c r="E881" s="347"/>
      <c r="F881" s="347"/>
      <c r="G881" s="324"/>
    </row>
    <row r="882" spans="1:7" ht="33.75" customHeight="1">
      <c r="A882" s="255"/>
      <c r="B882" s="345"/>
      <c r="C882" s="352"/>
      <c r="D882" s="288"/>
      <c r="E882" s="347"/>
      <c r="F882" s="347"/>
      <c r="G882" s="324"/>
    </row>
    <row r="883" spans="1:7" ht="45.75" customHeight="1">
      <c r="A883" s="255"/>
      <c r="B883" s="345"/>
      <c r="C883" s="352"/>
      <c r="D883" s="288"/>
      <c r="E883" s="271" t="s">
        <v>48</v>
      </c>
      <c r="F883" s="271">
        <v>14</v>
      </c>
      <c r="G883" s="254">
        <v>14</v>
      </c>
    </row>
    <row r="884" spans="1:7" ht="52.5" customHeight="1">
      <c r="A884" s="255"/>
      <c r="B884" s="345"/>
      <c r="C884" s="352"/>
      <c r="D884" s="288"/>
      <c r="E884" s="348"/>
      <c r="F884" s="348"/>
      <c r="G884" s="255"/>
    </row>
    <row r="885" spans="1:7" ht="36" customHeight="1">
      <c r="A885" s="255"/>
      <c r="B885" s="345"/>
      <c r="C885" s="352"/>
      <c r="D885" s="288"/>
      <c r="E885" s="348"/>
      <c r="F885" s="348"/>
      <c r="G885" s="255"/>
    </row>
    <row r="886" spans="1:7" ht="17.25" customHeight="1">
      <c r="A886" s="256"/>
      <c r="B886" s="346"/>
      <c r="C886" s="353"/>
      <c r="D886" s="289"/>
      <c r="E886" s="349"/>
      <c r="F886" s="349"/>
      <c r="G886" s="256"/>
    </row>
    <row r="887" spans="1:7" ht="18.75" customHeight="1">
      <c r="A887" s="142" t="s">
        <v>367</v>
      </c>
      <c r="B887" s="301" t="s">
        <v>366</v>
      </c>
      <c r="C887" s="331"/>
      <c r="D887" s="331"/>
      <c r="E887" s="331"/>
      <c r="F887" s="331"/>
      <c r="G887" s="332"/>
    </row>
    <row r="888" spans="1:7" ht="36" customHeight="1">
      <c r="A888" s="254" t="s">
        <v>368</v>
      </c>
      <c r="B888" s="244" t="s">
        <v>227</v>
      </c>
      <c r="C888" s="351" t="s">
        <v>51</v>
      </c>
      <c r="D888" s="367" t="s">
        <v>369</v>
      </c>
      <c r="E888" s="347" t="s">
        <v>96</v>
      </c>
      <c r="F888" s="347">
        <v>5</v>
      </c>
      <c r="G888" s="324">
        <v>3</v>
      </c>
    </row>
    <row r="889" spans="1:7" ht="15" customHeight="1">
      <c r="A889" s="255"/>
      <c r="B889" s="250"/>
      <c r="C889" s="352"/>
      <c r="D889" s="288"/>
      <c r="E889" s="347"/>
      <c r="F889" s="347"/>
      <c r="G889" s="324"/>
    </row>
    <row r="890" spans="1:7" ht="34.5" customHeight="1">
      <c r="A890" s="255"/>
      <c r="B890" s="250"/>
      <c r="C890" s="352"/>
      <c r="D890" s="288"/>
      <c r="E890" s="347"/>
      <c r="F890" s="347"/>
      <c r="G890" s="324"/>
    </row>
    <row r="891" spans="1:7" ht="34.5" customHeight="1">
      <c r="A891" s="255"/>
      <c r="B891" s="250"/>
      <c r="C891" s="352"/>
      <c r="D891" s="288"/>
      <c r="E891" s="271" t="s">
        <v>48</v>
      </c>
      <c r="F891" s="271">
        <v>9</v>
      </c>
      <c r="G891" s="254">
        <v>5</v>
      </c>
    </row>
    <row r="892" spans="1:7" ht="34.5" customHeight="1">
      <c r="A892" s="255"/>
      <c r="B892" s="250"/>
      <c r="C892" s="352"/>
      <c r="D892" s="288"/>
      <c r="E892" s="348"/>
      <c r="F892" s="348"/>
      <c r="G892" s="255"/>
    </row>
    <row r="893" spans="1:7" ht="34.5" customHeight="1">
      <c r="A893" s="255"/>
      <c r="B893" s="250"/>
      <c r="C893" s="352"/>
      <c r="D893" s="288"/>
      <c r="E893" s="348"/>
      <c r="F893" s="348"/>
      <c r="G893" s="255"/>
    </row>
    <row r="894" spans="1:7" ht="20.25" customHeight="1">
      <c r="A894" s="256"/>
      <c r="B894" s="245"/>
      <c r="C894" s="353"/>
      <c r="D894" s="289"/>
      <c r="E894" s="349"/>
      <c r="F894" s="349"/>
      <c r="G894" s="256"/>
    </row>
    <row r="895" spans="1:7" ht="48.75" customHeight="1">
      <c r="A895" s="254" t="s">
        <v>370</v>
      </c>
      <c r="B895" s="244" t="s">
        <v>253</v>
      </c>
      <c r="C895" s="351" t="s">
        <v>51</v>
      </c>
      <c r="D895" s="367" t="s">
        <v>371</v>
      </c>
      <c r="E895" s="347" t="s">
        <v>96</v>
      </c>
      <c r="F895" s="347">
        <v>10</v>
      </c>
      <c r="G895" s="324">
        <v>10</v>
      </c>
    </row>
    <row r="896" spans="1:7" ht="48" customHeight="1">
      <c r="A896" s="255"/>
      <c r="B896" s="250"/>
      <c r="C896" s="352"/>
      <c r="D896" s="288"/>
      <c r="E896" s="347"/>
      <c r="F896" s="347"/>
      <c r="G896" s="324"/>
    </row>
    <row r="897" spans="1:7" ht="36" customHeight="1">
      <c r="A897" s="255"/>
      <c r="B897" s="250"/>
      <c r="C897" s="352"/>
      <c r="D897" s="288"/>
      <c r="E897" s="347"/>
      <c r="F897" s="347"/>
      <c r="G897" s="324"/>
    </row>
    <row r="898" spans="1:7" ht="46.5" customHeight="1">
      <c r="A898" s="255"/>
      <c r="B898" s="250"/>
      <c r="C898" s="352"/>
      <c r="D898" s="288"/>
      <c r="E898" s="347"/>
      <c r="F898" s="347"/>
      <c r="G898" s="324"/>
    </row>
    <row r="899" spans="1:7" ht="36" customHeight="1">
      <c r="A899" s="255"/>
      <c r="B899" s="250"/>
      <c r="C899" s="352"/>
      <c r="D899" s="288"/>
      <c r="E899" s="347"/>
      <c r="F899" s="347"/>
      <c r="G899" s="324"/>
    </row>
    <row r="900" spans="1:7" ht="35.25" customHeight="1">
      <c r="A900" s="255"/>
      <c r="B900" s="250"/>
      <c r="C900" s="352"/>
      <c r="D900" s="288"/>
      <c r="E900" s="271" t="s">
        <v>48</v>
      </c>
      <c r="F900" s="271">
        <v>18</v>
      </c>
      <c r="G900" s="254">
        <v>18</v>
      </c>
    </row>
    <row r="901" spans="1:7" ht="34.5" customHeight="1">
      <c r="A901" s="255"/>
      <c r="B901" s="250"/>
      <c r="C901" s="352"/>
      <c r="D901" s="288"/>
      <c r="E901" s="348"/>
      <c r="F901" s="348"/>
      <c r="G901" s="255"/>
    </row>
    <row r="902" spans="1:7" ht="44.25" customHeight="1">
      <c r="A902" s="255"/>
      <c r="B902" s="250"/>
      <c r="C902" s="352"/>
      <c r="D902" s="288"/>
      <c r="E902" s="348"/>
      <c r="F902" s="348"/>
      <c r="G902" s="255"/>
    </row>
    <row r="903" spans="1:7" ht="44.25" customHeight="1">
      <c r="A903" s="255"/>
      <c r="B903" s="250"/>
      <c r="C903" s="352"/>
      <c r="D903" s="288"/>
      <c r="E903" s="348"/>
      <c r="F903" s="348"/>
      <c r="G903" s="255"/>
    </row>
    <row r="904" spans="1:7" ht="30" customHeight="1">
      <c r="A904" s="256"/>
      <c r="B904" s="245"/>
      <c r="C904" s="353"/>
      <c r="D904" s="289"/>
      <c r="E904" s="349"/>
      <c r="F904" s="349"/>
      <c r="G904" s="256"/>
    </row>
    <row r="905" spans="1:7" ht="57.75" customHeight="1">
      <c r="A905" s="324" t="s">
        <v>372</v>
      </c>
      <c r="B905" s="241" t="s">
        <v>373</v>
      </c>
      <c r="C905" s="364" t="s">
        <v>51</v>
      </c>
      <c r="D905" s="367" t="s">
        <v>374</v>
      </c>
      <c r="E905" s="271" t="s">
        <v>96</v>
      </c>
      <c r="F905" s="271">
        <v>10</v>
      </c>
      <c r="G905" s="254">
        <v>6</v>
      </c>
    </row>
    <row r="906" spans="1:7" ht="57" hidden="1" customHeight="1">
      <c r="A906" s="324"/>
      <c r="B906" s="242"/>
      <c r="C906" s="364"/>
      <c r="D906" s="374"/>
      <c r="E906" s="348"/>
      <c r="F906" s="348"/>
      <c r="G906" s="255"/>
    </row>
    <row r="907" spans="1:7" ht="45.75" hidden="1" customHeight="1">
      <c r="A907" s="324"/>
      <c r="B907" s="242"/>
      <c r="C907" s="364"/>
      <c r="D907" s="374"/>
      <c r="E907" s="348"/>
      <c r="F907" s="348"/>
      <c r="G907" s="255"/>
    </row>
    <row r="908" spans="1:7" ht="49.5" hidden="1" customHeight="1">
      <c r="A908" s="324"/>
      <c r="B908" s="242"/>
      <c r="C908" s="364"/>
      <c r="D908" s="374"/>
      <c r="E908" s="348"/>
      <c r="F908" s="348"/>
      <c r="G908" s="255"/>
    </row>
    <row r="909" spans="1:7" ht="37.5" hidden="1" customHeight="1">
      <c r="A909" s="324"/>
      <c r="B909" s="242"/>
      <c r="C909" s="364"/>
      <c r="D909" s="374"/>
      <c r="E909" s="348"/>
      <c r="F909" s="348"/>
      <c r="G909" s="255"/>
    </row>
    <row r="910" spans="1:7" ht="51.75" hidden="1" customHeight="1">
      <c r="A910" s="324"/>
      <c r="B910" s="242"/>
      <c r="C910" s="364"/>
      <c r="D910" s="374"/>
      <c r="E910" s="348"/>
      <c r="F910" s="348"/>
      <c r="G910" s="255"/>
    </row>
    <row r="911" spans="1:7" ht="15" customHeight="1">
      <c r="A911" s="324"/>
      <c r="B911" s="242"/>
      <c r="C911" s="364"/>
      <c r="D911" s="374"/>
      <c r="E911" s="348"/>
      <c r="F911" s="348"/>
      <c r="G911" s="255"/>
    </row>
    <row r="912" spans="1:7" ht="33.75" hidden="1" customHeight="1">
      <c r="A912" s="324"/>
      <c r="B912" s="242"/>
      <c r="C912" s="364"/>
      <c r="D912" s="374"/>
      <c r="E912" s="349"/>
      <c r="F912" s="349"/>
      <c r="G912" s="256"/>
    </row>
    <row r="913" spans="1:7" ht="42.75" hidden="1" customHeight="1">
      <c r="A913" s="324"/>
      <c r="B913" s="242"/>
      <c r="C913" s="364"/>
      <c r="D913" s="374"/>
      <c r="E913" s="271" t="s">
        <v>48</v>
      </c>
      <c r="F913" s="271">
        <v>20</v>
      </c>
      <c r="G913" s="254">
        <v>12</v>
      </c>
    </row>
    <row r="914" spans="1:7" ht="42.75" hidden="1" customHeight="1">
      <c r="A914" s="324"/>
      <c r="B914" s="242"/>
      <c r="C914" s="364"/>
      <c r="D914" s="374"/>
      <c r="E914" s="348"/>
      <c r="F914" s="348"/>
      <c r="G914" s="255"/>
    </row>
    <row r="915" spans="1:7" ht="37.5" hidden="1" customHeight="1">
      <c r="A915" s="324"/>
      <c r="B915" s="242"/>
      <c r="C915" s="364"/>
      <c r="D915" s="374"/>
      <c r="E915" s="348"/>
      <c r="F915" s="348"/>
      <c r="G915" s="255"/>
    </row>
    <row r="916" spans="1:7">
      <c r="A916" s="324"/>
      <c r="B916" s="242"/>
      <c r="C916" s="364"/>
      <c r="D916" s="374"/>
      <c r="E916" s="348"/>
      <c r="F916" s="348"/>
      <c r="G916" s="255"/>
    </row>
    <row r="917" spans="1:7" ht="33.75" customHeight="1">
      <c r="A917" s="324"/>
      <c r="B917" s="242"/>
      <c r="C917" s="364"/>
      <c r="D917" s="374"/>
      <c r="E917" s="348"/>
      <c r="F917" s="348"/>
      <c r="G917" s="255"/>
    </row>
    <row r="918" spans="1:7" ht="31.5" customHeight="1">
      <c r="A918" s="324"/>
      <c r="B918" s="242"/>
      <c r="C918" s="364"/>
      <c r="D918" s="374"/>
      <c r="E918" s="348"/>
      <c r="F918" s="348"/>
      <c r="G918" s="255"/>
    </row>
    <row r="919" spans="1:7" ht="16.5" customHeight="1">
      <c r="A919" s="324"/>
      <c r="B919" s="242"/>
      <c r="C919" s="364"/>
      <c r="D919" s="374"/>
      <c r="E919" s="348"/>
      <c r="F919" s="348"/>
      <c r="G919" s="255"/>
    </row>
    <row r="920" spans="1:7" ht="27" hidden="1" customHeight="1">
      <c r="A920" s="324"/>
      <c r="B920" s="242"/>
      <c r="C920" s="364"/>
      <c r="D920" s="374"/>
      <c r="E920" s="348"/>
      <c r="F920" s="348"/>
      <c r="G920" s="255"/>
    </row>
    <row r="921" spans="1:7" ht="15.75" hidden="1" customHeight="1">
      <c r="A921" s="324"/>
      <c r="B921" s="242"/>
      <c r="C921" s="364"/>
      <c r="D921" s="374"/>
      <c r="E921" s="348"/>
      <c r="F921" s="348"/>
      <c r="G921" s="255"/>
    </row>
    <row r="922" spans="1:7" ht="15.75" hidden="1" customHeight="1">
      <c r="A922" s="324"/>
      <c r="B922" s="242"/>
      <c r="C922" s="364"/>
      <c r="D922" s="374"/>
      <c r="E922" s="348"/>
      <c r="F922" s="348"/>
      <c r="G922" s="255"/>
    </row>
    <row r="923" spans="1:7" ht="15.75" hidden="1" customHeight="1">
      <c r="A923" s="324"/>
      <c r="B923" s="243"/>
      <c r="C923" s="364"/>
      <c r="D923" s="375"/>
      <c r="E923" s="349"/>
      <c r="F923" s="349"/>
      <c r="G923" s="256"/>
    </row>
    <row r="924" spans="1:7">
      <c r="A924" s="324" t="s">
        <v>375</v>
      </c>
      <c r="B924" s="241" t="s">
        <v>376</v>
      </c>
      <c r="C924" s="364" t="s">
        <v>51</v>
      </c>
      <c r="D924" s="367" t="s">
        <v>374</v>
      </c>
      <c r="E924" s="271" t="s">
        <v>96</v>
      </c>
      <c r="F924" s="271">
        <v>10</v>
      </c>
      <c r="G924" s="254">
        <v>6</v>
      </c>
    </row>
    <row r="925" spans="1:7" ht="41.25" customHeight="1">
      <c r="A925" s="324"/>
      <c r="B925" s="242"/>
      <c r="C925" s="364"/>
      <c r="D925" s="374"/>
      <c r="E925" s="349"/>
      <c r="F925" s="349"/>
      <c r="G925" s="256"/>
    </row>
    <row r="926" spans="1:7" ht="31.5" customHeight="1">
      <c r="A926" s="324"/>
      <c r="B926" s="242"/>
      <c r="C926" s="364"/>
      <c r="D926" s="374"/>
      <c r="E926" s="271" t="s">
        <v>48</v>
      </c>
      <c r="F926" s="271">
        <v>20</v>
      </c>
      <c r="G926" s="254">
        <v>12</v>
      </c>
    </row>
    <row r="927" spans="1:7" ht="26.25" customHeight="1">
      <c r="A927" s="324"/>
      <c r="B927" s="242"/>
      <c r="C927" s="364"/>
      <c r="D927" s="374"/>
      <c r="E927" s="348"/>
      <c r="F927" s="348"/>
      <c r="G927" s="255"/>
    </row>
    <row r="928" spans="1:7" ht="26.25" customHeight="1">
      <c r="A928" s="324"/>
      <c r="B928" s="243"/>
      <c r="C928" s="364"/>
      <c r="D928" s="375"/>
      <c r="E928" s="349"/>
      <c r="F928" s="349"/>
      <c r="G928" s="256"/>
    </row>
    <row r="929" spans="1:7" ht="47.25" customHeight="1">
      <c r="A929" s="254" t="s">
        <v>377</v>
      </c>
      <c r="B929" s="241" t="s">
        <v>378</v>
      </c>
      <c r="C929" s="351" t="s">
        <v>51</v>
      </c>
      <c r="D929" s="367" t="s">
        <v>379</v>
      </c>
      <c r="E929" s="347" t="s">
        <v>96</v>
      </c>
      <c r="F929" s="347">
        <v>10</v>
      </c>
      <c r="G929" s="324">
        <v>6</v>
      </c>
    </row>
    <row r="930" spans="1:7">
      <c r="A930" s="255"/>
      <c r="B930" s="242"/>
      <c r="C930" s="352"/>
      <c r="D930" s="288"/>
      <c r="E930" s="347"/>
      <c r="F930" s="347"/>
      <c r="G930" s="324"/>
    </row>
    <row r="931" spans="1:7">
      <c r="A931" s="255"/>
      <c r="B931" s="242"/>
      <c r="C931" s="352"/>
      <c r="D931" s="288"/>
      <c r="E931" s="347"/>
      <c r="F931" s="347"/>
      <c r="G931" s="324"/>
    </row>
    <row r="932" spans="1:7">
      <c r="A932" s="255"/>
      <c r="B932" s="242"/>
      <c r="C932" s="352"/>
      <c r="D932" s="288"/>
      <c r="E932" s="347"/>
      <c r="F932" s="347"/>
      <c r="G932" s="324"/>
    </row>
    <row r="933" spans="1:7">
      <c r="A933" s="255"/>
      <c r="B933" s="242"/>
      <c r="C933" s="352"/>
      <c r="D933" s="288"/>
      <c r="E933" s="271" t="s">
        <v>48</v>
      </c>
      <c r="F933" s="271">
        <v>20</v>
      </c>
      <c r="G933" s="254">
        <v>12</v>
      </c>
    </row>
    <row r="934" spans="1:7">
      <c r="A934" s="255"/>
      <c r="B934" s="242"/>
      <c r="C934" s="352"/>
      <c r="D934" s="288"/>
      <c r="E934" s="348"/>
      <c r="F934" s="348"/>
      <c r="G934" s="255"/>
    </row>
    <row r="935" spans="1:7">
      <c r="A935" s="255"/>
      <c r="B935" s="242"/>
      <c r="C935" s="352"/>
      <c r="D935" s="288"/>
      <c r="E935" s="348"/>
      <c r="F935" s="348"/>
      <c r="G935" s="255"/>
    </row>
    <row r="936" spans="1:7">
      <c r="A936" s="255"/>
      <c r="B936" s="242"/>
      <c r="C936" s="352"/>
      <c r="D936" s="288"/>
      <c r="E936" s="348"/>
      <c r="F936" s="348"/>
      <c r="G936" s="255"/>
    </row>
    <row r="937" spans="1:7" ht="35.25" customHeight="1">
      <c r="A937" s="255"/>
      <c r="B937" s="242"/>
      <c r="C937" s="352"/>
      <c r="D937" s="288"/>
      <c r="E937" s="348"/>
      <c r="F937" s="348"/>
      <c r="G937" s="255"/>
    </row>
    <row r="938" spans="1:7" ht="36" hidden="1" customHeight="1">
      <c r="A938" s="256"/>
      <c r="B938" s="243"/>
      <c r="C938" s="353"/>
      <c r="D938" s="289"/>
      <c r="E938" s="349"/>
      <c r="F938" s="349"/>
      <c r="G938" s="256"/>
    </row>
    <row r="939" spans="1:7" ht="31.5" customHeight="1">
      <c r="A939" s="254" t="s">
        <v>380</v>
      </c>
      <c r="B939" s="241" t="s">
        <v>381</v>
      </c>
      <c r="C939" s="351" t="s">
        <v>51</v>
      </c>
      <c r="D939" s="367" t="s">
        <v>382</v>
      </c>
      <c r="E939" s="347" t="s">
        <v>96</v>
      </c>
      <c r="F939" s="347">
        <v>15</v>
      </c>
      <c r="G939" s="324">
        <v>9</v>
      </c>
    </row>
    <row r="940" spans="1:7" ht="51.75" customHeight="1">
      <c r="A940" s="255"/>
      <c r="B940" s="242"/>
      <c r="C940" s="352"/>
      <c r="D940" s="288"/>
      <c r="E940" s="347"/>
      <c r="F940" s="347"/>
      <c r="G940" s="324"/>
    </row>
    <row r="941" spans="1:7" ht="35.25" customHeight="1">
      <c r="A941" s="255"/>
      <c r="B941" s="242"/>
      <c r="C941" s="352"/>
      <c r="D941" s="288"/>
      <c r="E941" s="347"/>
      <c r="F941" s="347"/>
      <c r="G941" s="324"/>
    </row>
    <row r="942" spans="1:7" ht="41.25" customHeight="1">
      <c r="A942" s="255"/>
      <c r="B942" s="242"/>
      <c r="C942" s="352"/>
      <c r="D942" s="288"/>
      <c r="E942" s="271" t="s">
        <v>48</v>
      </c>
      <c r="F942" s="271">
        <v>45</v>
      </c>
      <c r="G942" s="254">
        <v>27</v>
      </c>
    </row>
    <row r="943" spans="1:7" ht="41.25" customHeight="1">
      <c r="A943" s="255"/>
      <c r="B943" s="242"/>
      <c r="C943" s="352"/>
      <c r="D943" s="288"/>
      <c r="E943" s="348"/>
      <c r="F943" s="348"/>
      <c r="G943" s="255"/>
    </row>
    <row r="944" spans="1:7" ht="41.25" customHeight="1">
      <c r="A944" s="255"/>
      <c r="B944" s="242"/>
      <c r="C944" s="352"/>
      <c r="D944" s="288"/>
      <c r="E944" s="348"/>
      <c r="F944" s="348"/>
      <c r="G944" s="255"/>
    </row>
    <row r="945" spans="1:7" ht="34.5" customHeight="1">
      <c r="A945" s="255"/>
      <c r="B945" s="242"/>
      <c r="C945" s="352"/>
      <c r="D945" s="288"/>
      <c r="E945" s="348"/>
      <c r="F945" s="348"/>
      <c r="G945" s="255"/>
    </row>
    <row r="946" spans="1:7" ht="216" customHeight="1">
      <c r="A946" s="256"/>
      <c r="B946" s="243"/>
      <c r="C946" s="353"/>
      <c r="D946" s="289"/>
      <c r="E946" s="349"/>
      <c r="F946" s="349"/>
      <c r="G946" s="256"/>
    </row>
    <row r="947" spans="1:7" ht="31.5" customHeight="1">
      <c r="A947" s="254" t="s">
        <v>383</v>
      </c>
      <c r="B947" s="244" t="s">
        <v>384</v>
      </c>
      <c r="C947" s="351" t="s">
        <v>51</v>
      </c>
      <c r="D947" s="367" t="s">
        <v>385</v>
      </c>
      <c r="E947" s="347" t="s">
        <v>96</v>
      </c>
      <c r="F947" s="347">
        <v>8</v>
      </c>
      <c r="G947" s="324">
        <v>5</v>
      </c>
    </row>
    <row r="948" spans="1:7" ht="41.25" customHeight="1">
      <c r="A948" s="255"/>
      <c r="B948" s="250"/>
      <c r="C948" s="352"/>
      <c r="D948" s="288"/>
      <c r="E948" s="347"/>
      <c r="F948" s="347"/>
      <c r="G948" s="324"/>
    </row>
    <row r="949" spans="1:7" ht="36.75" customHeight="1">
      <c r="A949" s="255"/>
      <c r="B949" s="250"/>
      <c r="C949" s="352"/>
      <c r="D949" s="288"/>
      <c r="E949" s="347"/>
      <c r="F949" s="347"/>
      <c r="G949" s="324"/>
    </row>
    <row r="950" spans="1:7" ht="27" customHeight="1">
      <c r="A950" s="255"/>
      <c r="B950" s="250"/>
      <c r="C950" s="352"/>
      <c r="D950" s="288"/>
      <c r="E950" s="347"/>
      <c r="F950" s="347"/>
      <c r="G950" s="324"/>
    </row>
    <row r="951" spans="1:7">
      <c r="A951" s="255"/>
      <c r="B951" s="250"/>
      <c r="C951" s="352"/>
      <c r="D951" s="288"/>
      <c r="E951" s="347"/>
      <c r="F951" s="347"/>
      <c r="G951" s="324"/>
    </row>
    <row r="952" spans="1:7">
      <c r="A952" s="255"/>
      <c r="B952" s="250"/>
      <c r="C952" s="352"/>
      <c r="D952" s="288"/>
      <c r="E952" s="271" t="s">
        <v>48</v>
      </c>
      <c r="F952" s="271">
        <v>25</v>
      </c>
      <c r="G952" s="254">
        <v>15</v>
      </c>
    </row>
    <row r="953" spans="1:7">
      <c r="A953" s="255"/>
      <c r="B953" s="250"/>
      <c r="C953" s="352"/>
      <c r="D953" s="288"/>
      <c r="E953" s="348"/>
      <c r="F953" s="348"/>
      <c r="G953" s="255"/>
    </row>
    <row r="954" spans="1:7">
      <c r="A954" s="255"/>
      <c r="B954" s="250"/>
      <c r="C954" s="352"/>
      <c r="D954" s="288"/>
      <c r="E954" s="348"/>
      <c r="F954" s="348"/>
      <c r="G954" s="255"/>
    </row>
    <row r="955" spans="1:7" ht="213" customHeight="1">
      <c r="A955" s="256"/>
      <c r="B955" s="245"/>
      <c r="C955" s="353"/>
      <c r="D955" s="289"/>
      <c r="E955" s="349"/>
      <c r="F955" s="349"/>
      <c r="G955" s="256"/>
    </row>
    <row r="956" spans="1:7" ht="31.5" customHeight="1">
      <c r="A956" s="142" t="s">
        <v>386</v>
      </c>
      <c r="B956" s="301" t="s">
        <v>387</v>
      </c>
      <c r="C956" s="331"/>
      <c r="D956" s="331"/>
      <c r="E956" s="331"/>
      <c r="F956" s="331"/>
      <c r="G956" s="332"/>
    </row>
    <row r="957" spans="1:7" ht="30" customHeight="1">
      <c r="A957" s="254" t="s">
        <v>388</v>
      </c>
      <c r="B957" s="244" t="s">
        <v>163</v>
      </c>
      <c r="C957" s="351" t="s">
        <v>51</v>
      </c>
      <c r="D957" s="367" t="s">
        <v>389</v>
      </c>
      <c r="E957" s="347" t="s">
        <v>96</v>
      </c>
      <c r="F957" s="347">
        <v>5</v>
      </c>
      <c r="G957" s="324">
        <v>5</v>
      </c>
    </row>
    <row r="958" spans="1:7" ht="38.25" customHeight="1">
      <c r="A958" s="255"/>
      <c r="B958" s="250"/>
      <c r="C958" s="352"/>
      <c r="D958" s="288"/>
      <c r="E958" s="347"/>
      <c r="F958" s="347"/>
      <c r="G958" s="324"/>
    </row>
    <row r="959" spans="1:7">
      <c r="A959" s="255"/>
      <c r="B959" s="250"/>
      <c r="C959" s="352"/>
      <c r="D959" s="288"/>
      <c r="E959" s="347"/>
      <c r="F959" s="347"/>
      <c r="G959" s="324"/>
    </row>
    <row r="960" spans="1:7" ht="30" customHeight="1">
      <c r="A960" s="255"/>
      <c r="B960" s="250"/>
      <c r="C960" s="352"/>
      <c r="D960" s="288"/>
      <c r="E960" s="347"/>
      <c r="F960" s="347"/>
      <c r="G960" s="324"/>
    </row>
    <row r="961" spans="1:7" ht="33" customHeight="1">
      <c r="A961" s="255"/>
      <c r="B961" s="250"/>
      <c r="C961" s="352"/>
      <c r="D961" s="288"/>
      <c r="E961" s="347"/>
      <c r="F961" s="347"/>
      <c r="G961" s="324"/>
    </row>
    <row r="962" spans="1:7" ht="44.25" customHeight="1">
      <c r="A962" s="255"/>
      <c r="B962" s="250"/>
      <c r="C962" s="352"/>
      <c r="D962" s="288"/>
      <c r="E962" s="271" t="s">
        <v>48</v>
      </c>
      <c r="F962" s="271">
        <v>10</v>
      </c>
      <c r="G962" s="254">
        <v>10</v>
      </c>
    </row>
    <row r="963" spans="1:7" ht="38.25" customHeight="1">
      <c r="A963" s="255"/>
      <c r="B963" s="250"/>
      <c r="C963" s="352"/>
      <c r="D963" s="288"/>
      <c r="E963" s="348"/>
      <c r="F963" s="348"/>
      <c r="G963" s="255"/>
    </row>
    <row r="964" spans="1:7" ht="37.5" customHeight="1">
      <c r="A964" s="255"/>
      <c r="B964" s="250"/>
      <c r="C964" s="352"/>
      <c r="D964" s="288"/>
      <c r="E964" s="348"/>
      <c r="F964" s="348"/>
      <c r="G964" s="255"/>
    </row>
    <row r="965" spans="1:7" ht="33" customHeight="1">
      <c r="A965" s="256"/>
      <c r="B965" s="245"/>
      <c r="C965" s="353"/>
      <c r="D965" s="289"/>
      <c r="E965" s="349"/>
      <c r="F965" s="349"/>
      <c r="G965" s="256"/>
    </row>
    <row r="966" spans="1:7" ht="33" customHeight="1">
      <c r="A966" s="254" t="s">
        <v>390</v>
      </c>
      <c r="B966" s="244" t="s">
        <v>391</v>
      </c>
      <c r="C966" s="351" t="s">
        <v>51</v>
      </c>
      <c r="D966" s="367" t="s">
        <v>392</v>
      </c>
      <c r="E966" s="347" t="s">
        <v>96</v>
      </c>
      <c r="F966" s="347">
        <v>10</v>
      </c>
      <c r="G966" s="324">
        <v>10</v>
      </c>
    </row>
    <row r="967" spans="1:7" ht="38.25" customHeight="1">
      <c r="A967" s="255"/>
      <c r="B967" s="250"/>
      <c r="C967" s="352"/>
      <c r="D967" s="288"/>
      <c r="E967" s="347"/>
      <c r="F967" s="347"/>
      <c r="G967" s="324"/>
    </row>
    <row r="968" spans="1:7" ht="39.75" customHeight="1">
      <c r="A968" s="255"/>
      <c r="B968" s="250"/>
      <c r="C968" s="352"/>
      <c r="D968" s="288"/>
      <c r="E968" s="347"/>
      <c r="F968" s="347"/>
      <c r="G968" s="324"/>
    </row>
    <row r="969" spans="1:7" ht="29.25" customHeight="1">
      <c r="A969" s="255"/>
      <c r="B969" s="250"/>
      <c r="C969" s="352"/>
      <c r="D969" s="288"/>
      <c r="E969" s="347"/>
      <c r="F969" s="347"/>
      <c r="G969" s="324"/>
    </row>
    <row r="970" spans="1:7" ht="37.5" customHeight="1">
      <c r="A970" s="255"/>
      <c r="B970" s="250"/>
      <c r="C970" s="352"/>
      <c r="D970" s="288"/>
      <c r="E970" s="347"/>
      <c r="F970" s="347"/>
      <c r="G970" s="324"/>
    </row>
    <row r="971" spans="1:7" ht="33.75" customHeight="1">
      <c r="A971" s="255"/>
      <c r="B971" s="250"/>
      <c r="C971" s="352"/>
      <c r="D971" s="288"/>
      <c r="E971" s="271" t="s">
        <v>48</v>
      </c>
      <c r="F971" s="271">
        <v>20</v>
      </c>
      <c r="G971" s="254">
        <v>20</v>
      </c>
    </row>
    <row r="972" spans="1:7" ht="41.25" customHeight="1">
      <c r="A972" s="255"/>
      <c r="B972" s="250"/>
      <c r="C972" s="352"/>
      <c r="D972" s="288"/>
      <c r="E972" s="348"/>
      <c r="F972" s="348"/>
      <c r="G972" s="255"/>
    </row>
    <row r="973" spans="1:7" ht="20.25" customHeight="1">
      <c r="A973" s="255"/>
      <c r="B973" s="250"/>
      <c r="C973" s="352"/>
      <c r="D973" s="288"/>
      <c r="E973" s="348"/>
      <c r="F973" s="348"/>
      <c r="G973" s="255"/>
    </row>
    <row r="974" spans="1:7" ht="20.25" customHeight="1">
      <c r="A974" s="256"/>
      <c r="B974" s="245"/>
      <c r="C974" s="353"/>
      <c r="D974" s="289"/>
      <c r="E974" s="349"/>
      <c r="F974" s="349"/>
      <c r="G974" s="256"/>
    </row>
    <row r="975" spans="1:7" ht="20.25" customHeight="1">
      <c r="A975" s="145" t="s">
        <v>393</v>
      </c>
      <c r="B975" s="359" t="s">
        <v>396</v>
      </c>
      <c r="C975" s="360"/>
      <c r="D975" s="360"/>
      <c r="E975" s="360"/>
      <c r="F975" s="360"/>
      <c r="G975" s="361"/>
    </row>
    <row r="976" spans="1:7" ht="20.25" customHeight="1">
      <c r="A976" s="145" t="s">
        <v>394</v>
      </c>
      <c r="B976" s="418" t="s">
        <v>397</v>
      </c>
      <c r="C976" s="419"/>
      <c r="D976" s="419"/>
      <c r="E976" s="419"/>
      <c r="F976" s="419"/>
      <c r="G976" s="420"/>
    </row>
    <row r="977" spans="1:7" ht="29.45" customHeight="1">
      <c r="A977" s="145" t="s">
        <v>395</v>
      </c>
      <c r="B977" s="421" t="s">
        <v>398</v>
      </c>
      <c r="C977" s="422"/>
      <c r="D977" s="422"/>
      <c r="E977" s="422"/>
      <c r="F977" s="422"/>
      <c r="G977" s="423"/>
    </row>
    <row r="978" spans="1:7" ht="20.25" customHeight="1">
      <c r="A978" s="254" t="s">
        <v>399</v>
      </c>
      <c r="B978" s="244" t="s">
        <v>400</v>
      </c>
      <c r="C978" s="351" t="s">
        <v>51</v>
      </c>
      <c r="D978" s="367" t="s">
        <v>401</v>
      </c>
      <c r="E978" s="347" t="s">
        <v>96</v>
      </c>
      <c r="F978" s="347">
        <v>5</v>
      </c>
      <c r="G978" s="324">
        <v>5</v>
      </c>
    </row>
    <row r="979" spans="1:7" ht="20.25" customHeight="1">
      <c r="A979" s="255"/>
      <c r="B979" s="250"/>
      <c r="C979" s="352"/>
      <c r="D979" s="288"/>
      <c r="E979" s="347"/>
      <c r="F979" s="347"/>
      <c r="G979" s="324"/>
    </row>
    <row r="980" spans="1:7" ht="20.25" customHeight="1">
      <c r="A980" s="255"/>
      <c r="B980" s="250"/>
      <c r="C980" s="352"/>
      <c r="D980" s="288"/>
      <c r="E980" s="347"/>
      <c r="F980" s="347"/>
      <c r="G980" s="324"/>
    </row>
    <row r="981" spans="1:7" ht="20.25" customHeight="1">
      <c r="A981" s="255"/>
      <c r="B981" s="250"/>
      <c r="C981" s="352"/>
      <c r="D981" s="288"/>
      <c r="E981" s="347"/>
      <c r="F981" s="347"/>
      <c r="G981" s="324"/>
    </row>
    <row r="982" spans="1:7" ht="20.25" customHeight="1">
      <c r="A982" s="255"/>
      <c r="B982" s="250"/>
      <c r="C982" s="352"/>
      <c r="D982" s="288"/>
      <c r="E982" s="347"/>
      <c r="F982" s="347"/>
      <c r="G982" s="324"/>
    </row>
    <row r="983" spans="1:7" ht="20.25" customHeight="1">
      <c r="A983" s="255"/>
      <c r="B983" s="250"/>
      <c r="C983" s="352"/>
      <c r="D983" s="288"/>
      <c r="E983" s="271" t="s">
        <v>48</v>
      </c>
      <c r="F983" s="271">
        <v>10</v>
      </c>
      <c r="G983" s="254">
        <v>10</v>
      </c>
    </row>
    <row r="984" spans="1:7" ht="20.25" customHeight="1">
      <c r="A984" s="255"/>
      <c r="B984" s="250"/>
      <c r="C984" s="352"/>
      <c r="D984" s="288"/>
      <c r="E984" s="348"/>
      <c r="F984" s="348"/>
      <c r="G984" s="255"/>
    </row>
    <row r="985" spans="1:7" ht="20.25" customHeight="1">
      <c r="A985" s="255"/>
      <c r="B985" s="250"/>
      <c r="C985" s="352"/>
      <c r="D985" s="288"/>
      <c r="E985" s="348"/>
      <c r="F985" s="348"/>
      <c r="G985" s="255"/>
    </row>
    <row r="986" spans="1:7" ht="45.6" customHeight="1">
      <c r="A986" s="256"/>
      <c r="B986" s="245"/>
      <c r="C986" s="353"/>
      <c r="D986" s="289"/>
      <c r="E986" s="349"/>
      <c r="F986" s="349"/>
      <c r="G986" s="256"/>
    </row>
    <row r="987" spans="1:7" ht="54" customHeight="1">
      <c r="A987" s="142" t="s">
        <v>403</v>
      </c>
      <c r="B987" s="301" t="s">
        <v>404</v>
      </c>
      <c r="C987" s="331"/>
      <c r="D987" s="331"/>
      <c r="E987" s="331"/>
      <c r="F987" s="331"/>
      <c r="G987" s="332"/>
    </row>
    <row r="988" spans="1:7" ht="48.6" customHeight="1">
      <c r="A988" s="254" t="s">
        <v>402</v>
      </c>
      <c r="B988" s="244" t="s">
        <v>405</v>
      </c>
      <c r="C988" s="351" t="s">
        <v>51</v>
      </c>
      <c r="D988" s="367" t="s">
        <v>406</v>
      </c>
      <c r="E988" s="347" t="s">
        <v>96</v>
      </c>
      <c r="F988" s="347">
        <v>9</v>
      </c>
      <c r="G988" s="324">
        <v>9</v>
      </c>
    </row>
    <row r="989" spans="1:7" ht="31.15" customHeight="1">
      <c r="A989" s="255"/>
      <c r="B989" s="250"/>
      <c r="C989" s="352"/>
      <c r="D989" s="288"/>
      <c r="E989" s="347"/>
      <c r="F989" s="347"/>
      <c r="G989" s="324"/>
    </row>
    <row r="990" spans="1:7" ht="25.15" customHeight="1">
      <c r="A990" s="255"/>
      <c r="B990" s="250"/>
      <c r="C990" s="352"/>
      <c r="D990" s="288"/>
      <c r="E990" s="347"/>
      <c r="F990" s="347"/>
      <c r="G990" s="324"/>
    </row>
    <row r="991" spans="1:7" ht="33.6" customHeight="1">
      <c r="A991" s="255"/>
      <c r="B991" s="250"/>
      <c r="C991" s="352"/>
      <c r="D991" s="288"/>
      <c r="E991" s="347"/>
      <c r="F991" s="347"/>
      <c r="G991" s="324"/>
    </row>
    <row r="992" spans="1:7" ht="41.45" customHeight="1">
      <c r="A992" s="255"/>
      <c r="B992" s="250"/>
      <c r="C992" s="352"/>
      <c r="D992" s="288"/>
      <c r="E992" s="347"/>
      <c r="F992" s="347"/>
      <c r="G992" s="324"/>
    </row>
    <row r="993" spans="1:7" ht="39" customHeight="1">
      <c r="A993" s="255"/>
      <c r="B993" s="250"/>
      <c r="C993" s="352"/>
      <c r="D993" s="288"/>
      <c r="E993" s="347"/>
      <c r="F993" s="347"/>
      <c r="G993" s="324"/>
    </row>
    <row r="994" spans="1:7" ht="34.9" customHeight="1">
      <c r="A994" s="255"/>
      <c r="B994" s="250"/>
      <c r="C994" s="352"/>
      <c r="D994" s="288"/>
      <c r="E994" s="271" t="s">
        <v>48</v>
      </c>
      <c r="F994" s="271">
        <v>16</v>
      </c>
      <c r="G994" s="254">
        <v>16</v>
      </c>
    </row>
    <row r="995" spans="1:7" ht="20.25" customHeight="1">
      <c r="A995" s="255"/>
      <c r="B995" s="250"/>
      <c r="C995" s="352"/>
      <c r="D995" s="288"/>
      <c r="E995" s="348"/>
      <c r="F995" s="348"/>
      <c r="G995" s="255"/>
    </row>
    <row r="996" spans="1:7" ht="36" customHeight="1">
      <c r="A996" s="255"/>
      <c r="B996" s="250"/>
      <c r="C996" s="352"/>
      <c r="D996" s="288"/>
      <c r="E996" s="348"/>
      <c r="F996" s="348"/>
      <c r="G996" s="255"/>
    </row>
    <row r="997" spans="1:7" ht="36.6" customHeight="1">
      <c r="A997" s="256"/>
      <c r="B997" s="245"/>
      <c r="C997" s="353"/>
      <c r="D997" s="289"/>
      <c r="E997" s="349"/>
      <c r="F997" s="349"/>
      <c r="G997" s="256"/>
    </row>
    <row r="998" spans="1:7" ht="33" customHeight="1">
      <c r="A998" s="142" t="s">
        <v>408</v>
      </c>
      <c r="B998" s="301" t="s">
        <v>407</v>
      </c>
      <c r="C998" s="331"/>
      <c r="D998" s="331"/>
      <c r="E998" s="331"/>
      <c r="F998" s="331"/>
      <c r="G998" s="332"/>
    </row>
    <row r="999" spans="1:7" ht="28.15" customHeight="1">
      <c r="A999" s="145" t="s">
        <v>409</v>
      </c>
      <c r="B999" s="301" t="s">
        <v>410</v>
      </c>
      <c r="C999" s="331"/>
      <c r="D999" s="331"/>
      <c r="E999" s="331"/>
      <c r="F999" s="331"/>
      <c r="G999" s="332"/>
    </row>
    <row r="1000" spans="1:7" ht="28.9" customHeight="1">
      <c r="A1000" s="254" t="s">
        <v>411</v>
      </c>
      <c r="B1000" s="244" t="s">
        <v>227</v>
      </c>
      <c r="C1000" s="351" t="s">
        <v>51</v>
      </c>
      <c r="D1000" s="367" t="s">
        <v>412</v>
      </c>
      <c r="E1000" s="347" t="s">
        <v>96</v>
      </c>
      <c r="F1000" s="347">
        <v>4</v>
      </c>
      <c r="G1000" s="324">
        <v>4</v>
      </c>
    </row>
    <row r="1001" spans="1:7" ht="30" customHeight="1">
      <c r="A1001" s="255"/>
      <c r="B1001" s="250"/>
      <c r="C1001" s="352"/>
      <c r="D1001" s="288"/>
      <c r="E1001" s="347"/>
      <c r="F1001" s="347"/>
      <c r="G1001" s="324"/>
    </row>
    <row r="1002" spans="1:7" ht="37.9" customHeight="1">
      <c r="A1002" s="255"/>
      <c r="B1002" s="250"/>
      <c r="C1002" s="352"/>
      <c r="D1002" s="288"/>
      <c r="E1002" s="347"/>
      <c r="F1002" s="347"/>
      <c r="G1002" s="324"/>
    </row>
    <row r="1003" spans="1:7" ht="51.6" customHeight="1">
      <c r="A1003" s="255"/>
      <c r="B1003" s="250"/>
      <c r="C1003" s="352"/>
      <c r="D1003" s="288"/>
      <c r="E1003" s="347"/>
      <c r="F1003" s="347"/>
      <c r="G1003" s="324"/>
    </row>
    <row r="1004" spans="1:7" ht="33" customHeight="1">
      <c r="A1004" s="255"/>
      <c r="B1004" s="250"/>
      <c r="C1004" s="352"/>
      <c r="D1004" s="288"/>
      <c r="E1004" s="347"/>
      <c r="F1004" s="347"/>
      <c r="G1004" s="324"/>
    </row>
    <row r="1005" spans="1:7" ht="49.5" customHeight="1">
      <c r="A1005" s="255"/>
      <c r="B1005" s="250"/>
      <c r="C1005" s="352"/>
      <c r="D1005" s="288"/>
      <c r="E1005" s="271" t="s">
        <v>48</v>
      </c>
      <c r="F1005" s="271">
        <v>8</v>
      </c>
      <c r="G1005" s="254">
        <v>8</v>
      </c>
    </row>
    <row r="1006" spans="1:7" ht="27" hidden="1" customHeight="1">
      <c r="A1006" s="255"/>
      <c r="B1006" s="250"/>
      <c r="C1006" s="352"/>
      <c r="D1006" s="288"/>
      <c r="E1006" s="348"/>
      <c r="F1006" s="348"/>
      <c r="G1006" s="255"/>
    </row>
    <row r="1007" spans="1:7" hidden="1">
      <c r="A1007" s="255"/>
      <c r="B1007" s="250"/>
      <c r="C1007" s="352"/>
      <c r="D1007" s="288"/>
      <c r="E1007" s="348"/>
      <c r="F1007" s="348"/>
      <c r="G1007" s="255"/>
    </row>
    <row r="1008" spans="1:7" ht="31.5" hidden="1" customHeight="1">
      <c r="A1008" s="256"/>
      <c r="B1008" s="245"/>
      <c r="C1008" s="353"/>
      <c r="D1008" s="289"/>
      <c r="E1008" s="349"/>
      <c r="F1008" s="349"/>
      <c r="G1008" s="256"/>
    </row>
    <row r="1009" spans="1:7" ht="32.25" customHeight="1">
      <c r="A1009" s="254" t="s">
        <v>413</v>
      </c>
      <c r="B1009" s="244" t="s">
        <v>266</v>
      </c>
      <c r="C1009" s="351" t="s">
        <v>51</v>
      </c>
      <c r="D1009" s="367" t="s">
        <v>414</v>
      </c>
      <c r="E1009" s="347" t="s">
        <v>96</v>
      </c>
      <c r="F1009" s="347">
        <v>7</v>
      </c>
      <c r="G1009" s="324">
        <v>7</v>
      </c>
    </row>
    <row r="1010" spans="1:7" ht="38.25" hidden="1" customHeight="1">
      <c r="A1010" s="255"/>
      <c r="B1010" s="250"/>
      <c r="C1010" s="352"/>
      <c r="D1010" s="288"/>
      <c r="E1010" s="347"/>
      <c r="F1010" s="347"/>
      <c r="G1010" s="324"/>
    </row>
    <row r="1011" spans="1:7" ht="38.25" hidden="1" customHeight="1">
      <c r="A1011" s="255"/>
      <c r="B1011" s="250"/>
      <c r="C1011" s="352"/>
      <c r="D1011" s="288"/>
      <c r="E1011" s="347"/>
      <c r="F1011" s="347"/>
      <c r="G1011" s="324"/>
    </row>
    <row r="1012" spans="1:7" hidden="1">
      <c r="A1012" s="255"/>
      <c r="B1012" s="250"/>
      <c r="C1012" s="352"/>
      <c r="D1012" s="288"/>
      <c r="E1012" s="347"/>
      <c r="F1012" s="347"/>
      <c r="G1012" s="324"/>
    </row>
    <row r="1013" spans="1:7" ht="27.75" hidden="1" customHeight="1">
      <c r="A1013" s="255"/>
      <c r="B1013" s="250"/>
      <c r="C1013" s="352"/>
      <c r="D1013" s="288"/>
      <c r="E1013" s="271" t="s">
        <v>48</v>
      </c>
      <c r="F1013" s="271">
        <v>11</v>
      </c>
      <c r="G1013" s="254">
        <v>11</v>
      </c>
    </row>
    <row r="1014" spans="1:7" ht="21" customHeight="1">
      <c r="A1014" s="255"/>
      <c r="B1014" s="250"/>
      <c r="C1014" s="352"/>
      <c r="D1014" s="288"/>
      <c r="E1014" s="348"/>
      <c r="F1014" s="348"/>
      <c r="G1014" s="255"/>
    </row>
    <row r="1015" spans="1:7" ht="45.75" hidden="1" customHeight="1">
      <c r="A1015" s="255"/>
      <c r="B1015" s="250"/>
      <c r="C1015" s="352"/>
      <c r="D1015" s="288"/>
      <c r="E1015" s="348"/>
      <c r="F1015" s="348"/>
      <c r="G1015" s="255"/>
    </row>
    <row r="1016" spans="1:7" ht="37.5" customHeight="1">
      <c r="A1016" s="255"/>
      <c r="B1016" s="250"/>
      <c r="C1016" s="352"/>
      <c r="D1016" s="288"/>
      <c r="E1016" s="348"/>
      <c r="F1016" s="348"/>
      <c r="G1016" s="255"/>
    </row>
    <row r="1017" spans="1:7" ht="69.599999999999994" customHeight="1">
      <c r="A1017" s="255"/>
      <c r="B1017" s="250"/>
      <c r="C1017" s="352"/>
      <c r="D1017" s="288"/>
      <c r="E1017" s="348"/>
      <c r="F1017" s="348"/>
      <c r="G1017" s="255"/>
    </row>
    <row r="1018" spans="1:7" ht="39.75" customHeight="1">
      <c r="A1018" s="255"/>
      <c r="B1018" s="250"/>
      <c r="C1018" s="352"/>
      <c r="D1018" s="288"/>
      <c r="E1018" s="348"/>
      <c r="F1018" s="348"/>
      <c r="G1018" s="255"/>
    </row>
    <row r="1019" spans="1:7" ht="26.25" customHeight="1">
      <c r="A1019" s="256"/>
      <c r="B1019" s="245"/>
      <c r="C1019" s="353"/>
      <c r="D1019" s="289"/>
      <c r="E1019" s="349"/>
      <c r="F1019" s="349"/>
      <c r="G1019" s="256"/>
    </row>
    <row r="1020" spans="1:7" ht="24.75" customHeight="1">
      <c r="A1020" s="142" t="s">
        <v>415</v>
      </c>
      <c r="B1020" s="301" t="s">
        <v>416</v>
      </c>
      <c r="C1020" s="331"/>
      <c r="D1020" s="331"/>
      <c r="E1020" s="331"/>
      <c r="F1020" s="331"/>
      <c r="G1020" s="332"/>
    </row>
    <row r="1021" spans="1:7" ht="65.45" customHeight="1">
      <c r="A1021" s="254" t="s">
        <v>417</v>
      </c>
      <c r="B1021" s="244" t="s">
        <v>418</v>
      </c>
      <c r="C1021" s="351" t="s">
        <v>51</v>
      </c>
      <c r="D1021" s="367" t="s">
        <v>419</v>
      </c>
      <c r="E1021" s="347" t="s">
        <v>96</v>
      </c>
      <c r="F1021" s="347">
        <v>10</v>
      </c>
      <c r="G1021" s="324">
        <v>10</v>
      </c>
    </row>
    <row r="1022" spans="1:7" ht="17.25" customHeight="1">
      <c r="A1022" s="255"/>
      <c r="B1022" s="250"/>
      <c r="C1022" s="352"/>
      <c r="D1022" s="288"/>
      <c r="E1022" s="347"/>
      <c r="F1022" s="347"/>
      <c r="G1022" s="324"/>
    </row>
    <row r="1023" spans="1:7" ht="66" customHeight="1">
      <c r="A1023" s="255"/>
      <c r="B1023" s="250"/>
      <c r="C1023" s="352"/>
      <c r="D1023" s="288"/>
      <c r="E1023" s="347"/>
      <c r="F1023" s="347"/>
      <c r="G1023" s="324"/>
    </row>
    <row r="1024" spans="1:7" ht="59.45" customHeight="1">
      <c r="A1024" s="255"/>
      <c r="B1024" s="250"/>
      <c r="C1024" s="352"/>
      <c r="D1024" s="288"/>
      <c r="E1024" s="271" t="s">
        <v>48</v>
      </c>
      <c r="F1024" s="271">
        <v>20</v>
      </c>
      <c r="G1024" s="254">
        <v>20</v>
      </c>
    </row>
    <row r="1025" spans="1:7">
      <c r="A1025" s="255"/>
      <c r="B1025" s="250"/>
      <c r="C1025" s="352"/>
      <c r="D1025" s="288"/>
      <c r="E1025" s="348"/>
      <c r="F1025" s="348"/>
      <c r="G1025" s="255"/>
    </row>
    <row r="1026" spans="1:7" ht="34.9" customHeight="1">
      <c r="A1026" s="256"/>
      <c r="B1026" s="245"/>
      <c r="C1026" s="353"/>
      <c r="D1026" s="289"/>
      <c r="E1026" s="349"/>
      <c r="F1026" s="349"/>
      <c r="G1026" s="256"/>
    </row>
    <row r="1027" spans="1:7" ht="36" customHeight="1">
      <c r="A1027" s="145" t="s">
        <v>420</v>
      </c>
      <c r="B1027" s="301" t="s">
        <v>422</v>
      </c>
      <c r="C1027" s="331"/>
      <c r="D1027" s="331"/>
      <c r="E1027" s="331"/>
      <c r="F1027" s="331"/>
      <c r="G1027" s="332"/>
    </row>
    <row r="1028" spans="1:7" ht="37.9" customHeight="1">
      <c r="A1028" s="145" t="s">
        <v>421</v>
      </c>
      <c r="B1028" s="301" t="s">
        <v>410</v>
      </c>
      <c r="C1028" s="331"/>
      <c r="D1028" s="331"/>
      <c r="E1028" s="331"/>
      <c r="F1028" s="331"/>
      <c r="G1028" s="332"/>
    </row>
    <row r="1029" spans="1:7" ht="40.15" customHeight="1">
      <c r="A1029" s="254" t="s">
        <v>423</v>
      </c>
      <c r="B1029" s="244" t="s">
        <v>424</v>
      </c>
      <c r="C1029" s="351" t="s">
        <v>51</v>
      </c>
      <c r="D1029" s="367" t="s">
        <v>425</v>
      </c>
      <c r="E1029" s="347" t="s">
        <v>96</v>
      </c>
      <c r="F1029" s="347">
        <v>5</v>
      </c>
      <c r="G1029" s="324">
        <v>5</v>
      </c>
    </row>
    <row r="1030" spans="1:7" ht="31.5" customHeight="1">
      <c r="A1030" s="255"/>
      <c r="B1030" s="250"/>
      <c r="C1030" s="352"/>
      <c r="D1030" s="288"/>
      <c r="E1030" s="347"/>
      <c r="F1030" s="347"/>
      <c r="G1030" s="324"/>
    </row>
    <row r="1031" spans="1:7" ht="37.5" hidden="1" customHeight="1">
      <c r="A1031" s="255"/>
      <c r="B1031" s="250"/>
      <c r="C1031" s="352"/>
      <c r="D1031" s="288"/>
      <c r="E1031" s="347"/>
      <c r="F1031" s="347"/>
      <c r="G1031" s="324"/>
    </row>
    <row r="1032" spans="1:7">
      <c r="A1032" s="255"/>
      <c r="B1032" s="250"/>
      <c r="C1032" s="352"/>
      <c r="D1032" s="288"/>
      <c r="E1032" s="347"/>
      <c r="F1032" s="347"/>
      <c r="G1032" s="324"/>
    </row>
    <row r="1033" spans="1:7" ht="27.6" customHeight="1">
      <c r="A1033" s="255"/>
      <c r="B1033" s="250"/>
      <c r="C1033" s="352"/>
      <c r="D1033" s="288"/>
      <c r="E1033" s="347"/>
      <c r="F1033" s="347"/>
      <c r="G1033" s="324"/>
    </row>
    <row r="1034" spans="1:7" ht="39" customHeight="1">
      <c r="A1034" s="255"/>
      <c r="B1034" s="250"/>
      <c r="C1034" s="352"/>
      <c r="D1034" s="288"/>
      <c r="E1034" s="271" t="s">
        <v>48</v>
      </c>
      <c r="F1034" s="271">
        <v>10</v>
      </c>
      <c r="G1034" s="254">
        <v>10</v>
      </c>
    </row>
    <row r="1035" spans="1:7" ht="29.45" customHeight="1">
      <c r="A1035" s="255"/>
      <c r="B1035" s="250"/>
      <c r="C1035" s="352"/>
      <c r="D1035" s="288"/>
      <c r="E1035" s="348"/>
      <c r="F1035" s="348"/>
      <c r="G1035" s="255"/>
    </row>
    <row r="1036" spans="1:7">
      <c r="A1036" s="255"/>
      <c r="B1036" s="250"/>
      <c r="C1036" s="352"/>
      <c r="D1036" s="288"/>
      <c r="E1036" s="348"/>
      <c r="F1036" s="348"/>
      <c r="G1036" s="255"/>
    </row>
    <row r="1037" spans="1:7" ht="34.9" customHeight="1">
      <c r="A1037" s="255"/>
      <c r="B1037" s="250"/>
      <c r="C1037" s="352"/>
      <c r="D1037" s="288"/>
      <c r="E1037" s="348"/>
      <c r="F1037" s="348"/>
      <c r="G1037" s="255"/>
    </row>
    <row r="1038" spans="1:7" ht="21.75" customHeight="1">
      <c r="A1038" s="256"/>
      <c r="B1038" s="245"/>
      <c r="C1038" s="353"/>
      <c r="D1038" s="289"/>
      <c r="E1038" s="349"/>
      <c r="F1038" s="349"/>
      <c r="G1038" s="256"/>
    </row>
    <row r="1039" spans="1:7" ht="30" customHeight="1">
      <c r="A1039" s="142" t="s">
        <v>426</v>
      </c>
      <c r="B1039" s="301" t="s">
        <v>416</v>
      </c>
      <c r="C1039" s="331"/>
      <c r="D1039" s="331"/>
      <c r="E1039" s="331"/>
      <c r="F1039" s="331"/>
      <c r="G1039" s="332"/>
    </row>
    <row r="1040" spans="1:7" ht="39.6" customHeight="1">
      <c r="A1040" s="254" t="s">
        <v>427</v>
      </c>
      <c r="B1040" s="244" t="s">
        <v>418</v>
      </c>
      <c r="C1040" s="351"/>
      <c r="D1040" s="367" t="s">
        <v>428</v>
      </c>
      <c r="E1040" s="347" t="s">
        <v>96</v>
      </c>
      <c r="F1040" s="347">
        <v>15</v>
      </c>
      <c r="G1040" s="324">
        <v>15</v>
      </c>
    </row>
    <row r="1041" spans="1:8" ht="25.5" customHeight="1">
      <c r="A1041" s="255"/>
      <c r="B1041" s="250"/>
      <c r="C1041" s="352"/>
      <c r="D1041" s="288"/>
      <c r="E1041" s="347"/>
      <c r="F1041" s="347"/>
      <c r="G1041" s="324"/>
    </row>
    <row r="1042" spans="1:8" ht="24" hidden="1" customHeight="1">
      <c r="A1042" s="255"/>
      <c r="B1042" s="250"/>
      <c r="C1042" s="352"/>
      <c r="D1042" s="288"/>
      <c r="E1042" s="347"/>
      <c r="F1042" s="347"/>
      <c r="G1042" s="324"/>
    </row>
    <row r="1043" spans="1:8" ht="42" hidden="1" customHeight="1">
      <c r="A1043" s="255"/>
      <c r="B1043" s="250"/>
      <c r="C1043" s="352"/>
      <c r="D1043" s="288"/>
      <c r="E1043" s="347"/>
      <c r="F1043" s="347"/>
      <c r="G1043" s="324"/>
    </row>
    <row r="1044" spans="1:8" ht="46.5" hidden="1" customHeight="1">
      <c r="A1044" s="255"/>
      <c r="B1044" s="250"/>
      <c r="C1044" s="352"/>
      <c r="D1044" s="288"/>
      <c r="E1044" s="347"/>
      <c r="F1044" s="347"/>
      <c r="G1044" s="324"/>
    </row>
    <row r="1045" spans="1:8" ht="52.15" customHeight="1">
      <c r="A1045" s="255"/>
      <c r="B1045" s="250"/>
      <c r="C1045" s="352"/>
      <c r="D1045" s="288"/>
      <c r="E1045" s="271" t="s">
        <v>48</v>
      </c>
      <c r="F1045" s="271">
        <v>25</v>
      </c>
      <c r="G1045" s="254">
        <v>25</v>
      </c>
    </row>
    <row r="1046" spans="1:8">
      <c r="A1046" s="255"/>
      <c r="B1046" s="250"/>
      <c r="C1046" s="352"/>
      <c r="D1046" s="288"/>
      <c r="E1046" s="348"/>
      <c r="F1046" s="348"/>
      <c r="G1046" s="255"/>
      <c r="H1046" s="12"/>
    </row>
    <row r="1047" spans="1:8" ht="64.150000000000006" customHeight="1">
      <c r="A1047" s="255"/>
      <c r="B1047" s="250"/>
      <c r="C1047" s="352"/>
      <c r="D1047" s="288"/>
      <c r="E1047" s="348"/>
      <c r="F1047" s="348"/>
      <c r="G1047" s="255"/>
      <c r="H1047" s="54"/>
    </row>
    <row r="1048" spans="1:8" ht="66" customHeight="1">
      <c r="A1048" s="255"/>
      <c r="B1048" s="250"/>
      <c r="C1048" s="352"/>
      <c r="D1048" s="288"/>
      <c r="E1048" s="348"/>
      <c r="F1048" s="348"/>
      <c r="G1048" s="255"/>
      <c r="H1048" s="109"/>
    </row>
    <row r="1049" spans="1:8" ht="59.45" customHeight="1">
      <c r="A1049" s="256"/>
      <c r="B1049" s="245"/>
      <c r="C1049" s="353"/>
      <c r="D1049" s="289"/>
      <c r="E1049" s="349"/>
      <c r="F1049" s="349"/>
      <c r="G1049" s="256"/>
      <c r="H1049" s="109"/>
    </row>
    <row r="1050" spans="1:8" ht="52.9" customHeight="1">
      <c r="A1050" s="142" t="s">
        <v>429</v>
      </c>
      <c r="B1050" s="301" t="s">
        <v>430</v>
      </c>
      <c r="C1050" s="331"/>
      <c r="D1050" s="331"/>
      <c r="E1050" s="331"/>
      <c r="F1050" s="331"/>
      <c r="G1050" s="332"/>
      <c r="H1050" s="109"/>
    </row>
    <row r="1051" spans="1:8" ht="43.9" customHeight="1">
      <c r="A1051" s="254" t="s">
        <v>431</v>
      </c>
      <c r="B1051" s="244" t="s">
        <v>432</v>
      </c>
      <c r="C1051" s="351" t="s">
        <v>51</v>
      </c>
      <c r="D1051" s="367" t="s">
        <v>433</v>
      </c>
      <c r="E1051" s="347" t="s">
        <v>96</v>
      </c>
      <c r="F1051" s="347">
        <v>5</v>
      </c>
      <c r="G1051" s="324">
        <v>5</v>
      </c>
      <c r="H1051" s="109"/>
    </row>
    <row r="1052" spans="1:8" ht="9" customHeight="1">
      <c r="A1052" s="255"/>
      <c r="B1052" s="250"/>
      <c r="C1052" s="352"/>
      <c r="D1052" s="288"/>
      <c r="E1052" s="347"/>
      <c r="F1052" s="347"/>
      <c r="G1052" s="324"/>
      <c r="H1052" s="109"/>
    </row>
    <row r="1053" spans="1:8" ht="36" customHeight="1">
      <c r="A1053" s="255"/>
      <c r="B1053" s="250"/>
      <c r="C1053" s="352"/>
      <c r="D1053" s="288"/>
      <c r="E1053" s="347"/>
      <c r="F1053" s="347"/>
      <c r="G1053" s="324"/>
      <c r="H1053" s="109"/>
    </row>
    <row r="1054" spans="1:8" ht="54" customHeight="1">
      <c r="A1054" s="255"/>
      <c r="B1054" s="250"/>
      <c r="C1054" s="352"/>
      <c r="D1054" s="288"/>
      <c r="E1054" s="271" t="s">
        <v>48</v>
      </c>
      <c r="F1054" s="271">
        <v>10</v>
      </c>
      <c r="G1054" s="254">
        <v>10</v>
      </c>
      <c r="H1054" s="109"/>
    </row>
    <row r="1055" spans="1:8" ht="49.15" customHeight="1">
      <c r="A1055" s="255"/>
      <c r="B1055" s="250"/>
      <c r="C1055" s="352"/>
      <c r="D1055" s="288"/>
      <c r="E1055" s="348"/>
      <c r="F1055" s="348"/>
      <c r="G1055" s="255"/>
      <c r="H1055" s="54"/>
    </row>
    <row r="1056" spans="1:8" ht="41.45" customHeight="1">
      <c r="A1056" s="255"/>
      <c r="B1056" s="250"/>
      <c r="C1056" s="352"/>
      <c r="D1056" s="288"/>
      <c r="E1056" s="348"/>
      <c r="F1056" s="348"/>
      <c r="G1056" s="255"/>
      <c r="H1056" s="54"/>
    </row>
    <row r="1057" spans="1:8" ht="18" customHeight="1">
      <c r="A1057" s="256"/>
      <c r="B1057" s="245"/>
      <c r="C1057" s="353"/>
      <c r="D1057" s="289"/>
      <c r="E1057" s="349"/>
      <c r="F1057" s="349"/>
      <c r="G1057" s="256"/>
      <c r="H1057" s="54"/>
    </row>
    <row r="1058" spans="1:8" ht="39" customHeight="1">
      <c r="A1058" s="143" t="s">
        <v>754</v>
      </c>
      <c r="B1058" s="301" t="s">
        <v>404</v>
      </c>
      <c r="C1058" s="331"/>
      <c r="D1058" s="331"/>
      <c r="E1058" s="331"/>
      <c r="F1058" s="331"/>
      <c r="G1058" s="332"/>
      <c r="H1058" s="54"/>
    </row>
    <row r="1059" spans="1:8" ht="79.5" customHeight="1">
      <c r="A1059" s="254" t="s">
        <v>755</v>
      </c>
      <c r="B1059" s="363" t="s">
        <v>405</v>
      </c>
      <c r="C1059" s="364" t="s">
        <v>51</v>
      </c>
      <c r="D1059" s="365" t="s">
        <v>756</v>
      </c>
      <c r="E1059" s="134" t="s">
        <v>96</v>
      </c>
      <c r="F1059" s="134">
        <v>7</v>
      </c>
      <c r="G1059" s="135">
        <v>7</v>
      </c>
      <c r="H1059" s="54"/>
    </row>
    <row r="1060" spans="1:8" ht="98.25" customHeight="1">
      <c r="A1060" s="256"/>
      <c r="B1060" s="363"/>
      <c r="C1060" s="364"/>
      <c r="D1060" s="366"/>
      <c r="E1060" s="134" t="s">
        <v>48</v>
      </c>
      <c r="F1060" s="134">
        <v>13</v>
      </c>
      <c r="G1060" s="135">
        <v>13</v>
      </c>
      <c r="H1060" s="54"/>
    </row>
    <row r="1061" spans="1:8" ht="39" customHeight="1">
      <c r="A1061" s="143" t="s">
        <v>434</v>
      </c>
      <c r="B1061" s="301" t="s">
        <v>416</v>
      </c>
      <c r="C1061" s="331"/>
      <c r="D1061" s="331"/>
      <c r="E1061" s="331"/>
      <c r="F1061" s="331"/>
      <c r="G1061" s="332"/>
    </row>
    <row r="1062" spans="1:8" ht="16.899999999999999" customHeight="1">
      <c r="A1062" s="324" t="s">
        <v>435</v>
      </c>
      <c r="B1062" s="241" t="s">
        <v>418</v>
      </c>
      <c r="C1062" s="325" t="s">
        <v>51</v>
      </c>
      <c r="D1062" s="368" t="s">
        <v>451</v>
      </c>
      <c r="E1062" s="322" t="s">
        <v>96</v>
      </c>
      <c r="F1062" s="340">
        <v>14</v>
      </c>
      <c r="G1062" s="340">
        <v>14</v>
      </c>
    </row>
    <row r="1063" spans="1:8" ht="16.899999999999999" customHeight="1">
      <c r="A1063" s="324"/>
      <c r="B1063" s="372"/>
      <c r="C1063" s="326"/>
      <c r="D1063" s="369"/>
      <c r="E1063" s="322"/>
      <c r="F1063" s="340"/>
      <c r="G1063" s="340"/>
    </row>
    <row r="1064" spans="1:8" ht="10.15" customHeight="1">
      <c r="A1064" s="324"/>
      <c r="B1064" s="372"/>
      <c r="C1064" s="326"/>
      <c r="D1064" s="369"/>
      <c r="E1064" s="322"/>
      <c r="F1064" s="340"/>
      <c r="G1064" s="340"/>
    </row>
    <row r="1065" spans="1:8" ht="21.6" customHeight="1">
      <c r="A1065" s="324"/>
      <c r="B1065" s="372"/>
      <c r="C1065" s="326"/>
      <c r="D1065" s="369"/>
      <c r="E1065" s="322"/>
      <c r="F1065" s="340"/>
      <c r="G1065" s="340"/>
    </row>
    <row r="1066" spans="1:8" ht="50.45" customHeight="1">
      <c r="A1066" s="324"/>
      <c r="B1066" s="372"/>
      <c r="C1066" s="326"/>
      <c r="D1066" s="369"/>
      <c r="E1066" s="371" t="s">
        <v>48</v>
      </c>
      <c r="F1066" s="340">
        <v>21</v>
      </c>
      <c r="G1066" s="340">
        <v>21</v>
      </c>
    </row>
    <row r="1067" spans="1:8" ht="49.15" customHeight="1">
      <c r="A1067" s="324"/>
      <c r="B1067" s="372"/>
      <c r="C1067" s="326"/>
      <c r="D1067" s="369"/>
      <c r="E1067" s="371"/>
      <c r="F1067" s="340"/>
      <c r="G1067" s="340"/>
    </row>
    <row r="1068" spans="1:8" ht="37.9" customHeight="1">
      <c r="A1068" s="324"/>
      <c r="B1068" s="372"/>
      <c r="C1068" s="326"/>
      <c r="D1068" s="369"/>
      <c r="E1068" s="371"/>
      <c r="F1068" s="340"/>
      <c r="G1068" s="340"/>
    </row>
    <row r="1069" spans="1:8" ht="12" customHeight="1">
      <c r="A1069" s="324"/>
      <c r="B1069" s="373"/>
      <c r="C1069" s="327"/>
      <c r="D1069" s="370"/>
      <c r="E1069" s="371"/>
      <c r="F1069" s="340"/>
      <c r="G1069" s="340"/>
    </row>
    <row r="1070" spans="1:8" ht="62.45" customHeight="1">
      <c r="A1070" s="152" t="s">
        <v>436</v>
      </c>
      <c r="B1070" s="359" t="s">
        <v>437</v>
      </c>
      <c r="C1070" s="360"/>
      <c r="D1070" s="360"/>
      <c r="E1070" s="360"/>
      <c r="F1070" s="360"/>
      <c r="G1070" s="361"/>
    </row>
    <row r="1071" spans="1:8" ht="46.9" customHeight="1">
      <c r="A1071" s="324" t="s">
        <v>439</v>
      </c>
      <c r="B1071" s="322" t="s">
        <v>438</v>
      </c>
      <c r="C1071" s="325" t="s">
        <v>51</v>
      </c>
      <c r="D1071" s="241" t="s">
        <v>440</v>
      </c>
      <c r="E1071" s="322" t="s">
        <v>96</v>
      </c>
      <c r="F1071" s="362">
        <v>4</v>
      </c>
      <c r="G1071" s="362">
        <v>4</v>
      </c>
    </row>
    <row r="1072" spans="1:8" ht="51" customHeight="1">
      <c r="A1072" s="324"/>
      <c r="B1072" s="322"/>
      <c r="C1072" s="326"/>
      <c r="D1072" s="242"/>
      <c r="E1072" s="322"/>
      <c r="F1072" s="362"/>
      <c r="G1072" s="362"/>
    </row>
    <row r="1073" spans="1:7" ht="44.45" customHeight="1">
      <c r="A1073" s="324"/>
      <c r="B1073" s="322"/>
      <c r="C1073" s="326"/>
      <c r="D1073" s="242"/>
      <c r="E1073" s="322"/>
      <c r="F1073" s="362"/>
      <c r="G1073" s="362"/>
    </row>
    <row r="1074" spans="1:7" ht="41.45" customHeight="1">
      <c r="A1074" s="324"/>
      <c r="B1074" s="322"/>
      <c r="C1074" s="326"/>
      <c r="D1074" s="242"/>
      <c r="E1074" s="322" t="s">
        <v>48</v>
      </c>
      <c r="F1074" s="362">
        <v>8</v>
      </c>
      <c r="G1074" s="362">
        <v>8</v>
      </c>
    </row>
    <row r="1075" spans="1:7" ht="33" customHeight="1">
      <c r="A1075" s="324"/>
      <c r="B1075" s="322"/>
      <c r="C1075" s="326"/>
      <c r="D1075" s="242"/>
      <c r="E1075" s="322"/>
      <c r="F1075" s="362"/>
      <c r="G1075" s="362"/>
    </row>
    <row r="1076" spans="1:7" ht="33" customHeight="1">
      <c r="A1076" s="324"/>
      <c r="B1076" s="322"/>
      <c r="C1076" s="327"/>
      <c r="D1076" s="243"/>
      <c r="E1076" s="322"/>
      <c r="F1076" s="362"/>
      <c r="G1076" s="362"/>
    </row>
    <row r="1077" spans="1:7" ht="35.450000000000003" customHeight="1">
      <c r="A1077" s="143" t="s">
        <v>441</v>
      </c>
      <c r="B1077" s="301" t="s">
        <v>416</v>
      </c>
      <c r="C1077" s="331"/>
      <c r="D1077" s="331"/>
      <c r="E1077" s="331"/>
      <c r="F1077" s="331"/>
      <c r="G1077" s="332"/>
    </row>
    <row r="1078" spans="1:7" ht="34.15" customHeight="1">
      <c r="A1078" s="324" t="s">
        <v>442</v>
      </c>
      <c r="B1078" s="322" t="s">
        <v>418</v>
      </c>
      <c r="C1078" s="325" t="s">
        <v>51</v>
      </c>
      <c r="D1078" s="280" t="s">
        <v>443</v>
      </c>
      <c r="E1078" s="322" t="s">
        <v>96</v>
      </c>
      <c r="F1078" s="340">
        <v>11</v>
      </c>
      <c r="G1078" s="340">
        <v>11</v>
      </c>
    </row>
    <row r="1079" spans="1:7" ht="34.15" customHeight="1">
      <c r="A1079" s="335"/>
      <c r="B1079" s="339"/>
      <c r="C1079" s="326"/>
      <c r="D1079" s="269"/>
      <c r="E1079" s="322"/>
      <c r="F1079" s="340"/>
      <c r="G1079" s="340"/>
    </row>
    <row r="1080" spans="1:7" ht="10.5" customHeight="1">
      <c r="A1080" s="335"/>
      <c r="B1080" s="339"/>
      <c r="C1080" s="326"/>
      <c r="D1080" s="269"/>
      <c r="E1080" s="322"/>
      <c r="F1080" s="340"/>
      <c r="G1080" s="340"/>
    </row>
    <row r="1081" spans="1:7" ht="51" customHeight="1">
      <c r="A1081" s="335"/>
      <c r="B1081" s="339"/>
      <c r="C1081" s="326"/>
      <c r="D1081" s="269"/>
      <c r="E1081" s="280" t="s">
        <v>48</v>
      </c>
      <c r="F1081" s="340">
        <v>21</v>
      </c>
      <c r="G1081" s="340">
        <v>21</v>
      </c>
    </row>
    <row r="1082" spans="1:7" ht="31.5" customHeight="1">
      <c r="A1082" s="335"/>
      <c r="B1082" s="339"/>
      <c r="C1082" s="326"/>
      <c r="D1082" s="269"/>
      <c r="E1082" s="269"/>
      <c r="F1082" s="340"/>
      <c r="G1082" s="340"/>
    </row>
    <row r="1083" spans="1:7" hidden="1">
      <c r="A1083" s="335"/>
      <c r="B1083" s="339"/>
      <c r="C1083" s="327"/>
      <c r="D1083" s="270"/>
      <c r="E1083" s="270"/>
      <c r="F1083" s="340"/>
      <c r="G1083" s="340"/>
    </row>
    <row r="1084" spans="1:7" ht="31.15" customHeight="1">
      <c r="A1084" s="143" t="s">
        <v>444</v>
      </c>
      <c r="B1084" s="301" t="s">
        <v>445</v>
      </c>
      <c r="C1084" s="331"/>
      <c r="D1084" s="331"/>
      <c r="E1084" s="331"/>
      <c r="F1084" s="331"/>
      <c r="G1084" s="332"/>
    </row>
    <row r="1085" spans="1:7">
      <c r="A1085" s="324" t="s">
        <v>446</v>
      </c>
      <c r="B1085" s="322" t="s">
        <v>447</v>
      </c>
      <c r="C1085" s="325" t="s">
        <v>51</v>
      </c>
      <c r="D1085" s="241" t="s">
        <v>448</v>
      </c>
      <c r="E1085" s="322" t="s">
        <v>96</v>
      </c>
      <c r="F1085" s="340">
        <v>5</v>
      </c>
      <c r="G1085" s="340">
        <v>5</v>
      </c>
    </row>
    <row r="1086" spans="1:7">
      <c r="A1086" s="335"/>
      <c r="B1086" s="339"/>
      <c r="C1086" s="326"/>
      <c r="D1086" s="242"/>
      <c r="E1086" s="322"/>
      <c r="F1086" s="340"/>
      <c r="G1086" s="340"/>
    </row>
    <row r="1087" spans="1:7">
      <c r="A1087" s="335"/>
      <c r="B1087" s="339"/>
      <c r="C1087" s="326"/>
      <c r="D1087" s="242"/>
      <c r="E1087" s="322"/>
      <c r="F1087" s="340"/>
      <c r="G1087" s="340"/>
    </row>
    <row r="1088" spans="1:7">
      <c r="A1088" s="335"/>
      <c r="B1088" s="339"/>
      <c r="C1088" s="326"/>
      <c r="D1088" s="242"/>
      <c r="E1088" s="241" t="s">
        <v>48</v>
      </c>
      <c r="F1088" s="340">
        <v>10</v>
      </c>
      <c r="G1088" s="340">
        <v>10</v>
      </c>
    </row>
    <row r="1089" spans="1:7">
      <c r="A1089" s="335"/>
      <c r="B1089" s="339"/>
      <c r="C1089" s="326"/>
      <c r="D1089" s="242"/>
      <c r="E1089" s="242"/>
      <c r="F1089" s="340"/>
      <c r="G1089" s="340"/>
    </row>
    <row r="1090" spans="1:7">
      <c r="A1090" s="335"/>
      <c r="B1090" s="339"/>
      <c r="C1090" s="327"/>
      <c r="D1090" s="243"/>
      <c r="E1090" s="243"/>
      <c r="F1090" s="340"/>
      <c r="G1090" s="340"/>
    </row>
    <row r="1091" spans="1:7">
      <c r="A1091" s="153" t="s">
        <v>449</v>
      </c>
      <c r="B1091" s="301" t="s">
        <v>416</v>
      </c>
      <c r="C1091" s="341"/>
      <c r="D1091" s="341"/>
      <c r="E1091" s="341"/>
      <c r="F1091" s="341"/>
      <c r="G1091" s="342"/>
    </row>
    <row r="1092" spans="1:7">
      <c r="A1092" s="324" t="s">
        <v>450</v>
      </c>
      <c r="B1092" s="322" t="s">
        <v>418</v>
      </c>
      <c r="C1092" s="325" t="s">
        <v>51</v>
      </c>
      <c r="D1092" s="241" t="s">
        <v>451</v>
      </c>
      <c r="E1092" s="322" t="s">
        <v>96</v>
      </c>
      <c r="F1092" s="336">
        <v>15</v>
      </c>
      <c r="G1092" s="336">
        <v>15</v>
      </c>
    </row>
    <row r="1093" spans="1:7" ht="12.75" customHeight="1">
      <c r="A1093" s="335"/>
      <c r="B1093" s="322"/>
      <c r="C1093" s="326"/>
      <c r="D1093" s="242"/>
      <c r="E1093" s="322"/>
      <c r="F1093" s="336"/>
      <c r="G1093" s="336"/>
    </row>
    <row r="1094" spans="1:7" hidden="1">
      <c r="A1094" s="335"/>
      <c r="B1094" s="322"/>
      <c r="C1094" s="326"/>
      <c r="D1094" s="242"/>
      <c r="E1094" s="322"/>
      <c r="F1094" s="336"/>
      <c r="G1094" s="336"/>
    </row>
    <row r="1095" spans="1:7" hidden="1">
      <c r="A1095" s="335"/>
      <c r="B1095" s="322"/>
      <c r="C1095" s="326"/>
      <c r="D1095" s="242"/>
      <c r="E1095" s="322" t="s">
        <v>48</v>
      </c>
      <c r="F1095" s="336">
        <v>25</v>
      </c>
      <c r="G1095" s="336">
        <v>25</v>
      </c>
    </row>
    <row r="1096" spans="1:7" ht="29.45" customHeight="1">
      <c r="A1096" s="335"/>
      <c r="B1096" s="322"/>
      <c r="C1096" s="326"/>
      <c r="D1096" s="242"/>
      <c r="E1096" s="322"/>
      <c r="F1096" s="336"/>
      <c r="G1096" s="336"/>
    </row>
    <row r="1097" spans="1:7" ht="171" customHeight="1">
      <c r="A1097" s="335"/>
      <c r="B1097" s="322"/>
      <c r="C1097" s="327"/>
      <c r="D1097" s="243"/>
      <c r="E1097" s="322"/>
      <c r="F1097" s="336"/>
      <c r="G1097" s="336"/>
    </row>
    <row r="1098" spans="1:7" ht="34.15" customHeight="1">
      <c r="A1098" s="143" t="s">
        <v>452</v>
      </c>
      <c r="B1098" s="301" t="s">
        <v>453</v>
      </c>
      <c r="C1098" s="343"/>
      <c r="D1098" s="343"/>
      <c r="E1098" s="343"/>
      <c r="F1098" s="343"/>
      <c r="G1098" s="344"/>
    </row>
    <row r="1099" spans="1:7" ht="34.15" customHeight="1">
      <c r="A1099" s="324" t="s">
        <v>454</v>
      </c>
      <c r="B1099" s="322" t="s">
        <v>447</v>
      </c>
      <c r="C1099" s="325" t="s">
        <v>51</v>
      </c>
      <c r="D1099" s="241" t="s">
        <v>455</v>
      </c>
      <c r="E1099" s="322" t="s">
        <v>96</v>
      </c>
      <c r="F1099" s="323">
        <v>8</v>
      </c>
      <c r="G1099" s="323">
        <v>8</v>
      </c>
    </row>
    <row r="1100" spans="1:7" ht="34.9" customHeight="1">
      <c r="A1100" s="335"/>
      <c r="B1100" s="322"/>
      <c r="C1100" s="326"/>
      <c r="D1100" s="242"/>
      <c r="E1100" s="322"/>
      <c r="F1100" s="323"/>
      <c r="G1100" s="323"/>
    </row>
    <row r="1101" spans="1:7" ht="40.15" customHeight="1">
      <c r="A1101" s="335"/>
      <c r="B1101" s="322"/>
      <c r="C1101" s="326"/>
      <c r="D1101" s="242"/>
      <c r="E1101" s="322"/>
      <c r="F1101" s="323"/>
      <c r="G1101" s="323"/>
    </row>
    <row r="1102" spans="1:7" ht="36.6" customHeight="1">
      <c r="A1102" s="335"/>
      <c r="B1102" s="322"/>
      <c r="C1102" s="326"/>
      <c r="D1102" s="242"/>
      <c r="E1102" s="322" t="s">
        <v>48</v>
      </c>
      <c r="F1102" s="323">
        <v>14</v>
      </c>
      <c r="G1102" s="323">
        <v>14</v>
      </c>
    </row>
    <row r="1103" spans="1:7" ht="40.9" customHeight="1">
      <c r="A1103" s="335"/>
      <c r="B1103" s="322"/>
      <c r="C1103" s="326"/>
      <c r="D1103" s="242"/>
      <c r="E1103" s="322"/>
      <c r="F1103" s="323"/>
      <c r="G1103" s="323"/>
    </row>
    <row r="1104" spans="1:7" ht="42" customHeight="1">
      <c r="A1104" s="335"/>
      <c r="B1104" s="322"/>
      <c r="C1104" s="327"/>
      <c r="D1104" s="243"/>
      <c r="E1104" s="322"/>
      <c r="F1104" s="323"/>
      <c r="G1104" s="323"/>
    </row>
    <row r="1105" spans="1:7">
      <c r="A1105" s="145" t="s">
        <v>456</v>
      </c>
      <c r="B1105" s="301" t="s">
        <v>416</v>
      </c>
      <c r="C1105" s="333"/>
      <c r="D1105" s="333"/>
      <c r="E1105" s="333"/>
      <c r="F1105" s="333"/>
      <c r="G1105" s="334"/>
    </row>
    <row r="1106" spans="1:7" ht="39.6" customHeight="1">
      <c r="A1106" s="324" t="s">
        <v>457</v>
      </c>
      <c r="B1106" s="322" t="s">
        <v>458</v>
      </c>
      <c r="C1106" s="325" t="s">
        <v>51</v>
      </c>
      <c r="D1106" s="241" t="s">
        <v>459</v>
      </c>
      <c r="E1106" s="322" t="s">
        <v>96</v>
      </c>
      <c r="F1106" s="323">
        <v>17</v>
      </c>
      <c r="G1106" s="323">
        <v>17</v>
      </c>
    </row>
    <row r="1107" spans="1:7" ht="46.9" customHeight="1">
      <c r="A1107" s="335"/>
      <c r="B1107" s="339"/>
      <c r="C1107" s="326"/>
      <c r="D1107" s="242"/>
      <c r="E1107" s="322"/>
      <c r="F1107" s="323"/>
      <c r="G1107" s="323"/>
    </row>
    <row r="1108" spans="1:7" ht="34.9" customHeight="1">
      <c r="A1108" s="335"/>
      <c r="B1108" s="339"/>
      <c r="C1108" s="326"/>
      <c r="D1108" s="242"/>
      <c r="E1108" s="322"/>
      <c r="F1108" s="323"/>
      <c r="G1108" s="323"/>
    </row>
    <row r="1109" spans="1:7" ht="36" customHeight="1">
      <c r="A1109" s="335"/>
      <c r="B1109" s="339"/>
      <c r="C1109" s="326"/>
      <c r="D1109" s="242"/>
      <c r="E1109" s="322" t="s">
        <v>48</v>
      </c>
      <c r="F1109" s="323">
        <v>23</v>
      </c>
      <c r="G1109" s="323">
        <v>23</v>
      </c>
    </row>
    <row r="1110" spans="1:7" ht="50.45" customHeight="1">
      <c r="A1110" s="335"/>
      <c r="B1110" s="339"/>
      <c r="C1110" s="326"/>
      <c r="D1110" s="242"/>
      <c r="E1110" s="322"/>
      <c r="F1110" s="323"/>
      <c r="G1110" s="323"/>
    </row>
    <row r="1111" spans="1:7" ht="109.5" customHeight="1">
      <c r="A1111" s="335"/>
      <c r="B1111" s="339"/>
      <c r="C1111" s="327"/>
      <c r="D1111" s="243"/>
      <c r="E1111" s="322"/>
      <c r="F1111" s="323"/>
      <c r="G1111" s="323"/>
    </row>
    <row r="1112" spans="1:7" ht="44.45" customHeight="1">
      <c r="A1112" s="143" t="s">
        <v>460</v>
      </c>
      <c r="B1112" s="301" t="s">
        <v>462</v>
      </c>
      <c r="C1112" s="331"/>
      <c r="D1112" s="331"/>
      <c r="E1112" s="331"/>
      <c r="F1112" s="331"/>
      <c r="G1112" s="332"/>
    </row>
    <row r="1113" spans="1:7" ht="46.9" customHeight="1">
      <c r="A1113" s="324" t="s">
        <v>461</v>
      </c>
      <c r="B1113" s="322" t="s">
        <v>447</v>
      </c>
      <c r="C1113" s="325" t="s">
        <v>51</v>
      </c>
      <c r="D1113" s="241" t="s">
        <v>463</v>
      </c>
      <c r="E1113" s="322" t="s">
        <v>96</v>
      </c>
      <c r="F1113" s="323">
        <v>4</v>
      </c>
      <c r="G1113" s="323">
        <v>4</v>
      </c>
    </row>
    <row r="1114" spans="1:7" ht="36" customHeight="1">
      <c r="A1114" s="324"/>
      <c r="B1114" s="322"/>
      <c r="C1114" s="326"/>
      <c r="D1114" s="337"/>
      <c r="E1114" s="322"/>
      <c r="F1114" s="323"/>
      <c r="G1114" s="323"/>
    </row>
    <row r="1115" spans="1:7" ht="26.45" customHeight="1">
      <c r="A1115" s="324"/>
      <c r="B1115" s="322"/>
      <c r="C1115" s="326"/>
      <c r="D1115" s="337"/>
      <c r="E1115" s="322"/>
      <c r="F1115" s="323"/>
      <c r="G1115" s="323"/>
    </row>
    <row r="1116" spans="1:7" ht="30" customHeight="1">
      <c r="A1116" s="324"/>
      <c r="B1116" s="322"/>
      <c r="C1116" s="326"/>
      <c r="D1116" s="337"/>
      <c r="E1116" s="322" t="s">
        <v>48</v>
      </c>
      <c r="F1116" s="323">
        <v>8</v>
      </c>
      <c r="G1116" s="323">
        <v>8</v>
      </c>
    </row>
    <row r="1117" spans="1:7" ht="54.6" customHeight="1">
      <c r="A1117" s="324"/>
      <c r="B1117" s="322"/>
      <c r="C1117" s="326"/>
      <c r="D1117" s="337"/>
      <c r="E1117" s="322"/>
      <c r="F1117" s="323"/>
      <c r="G1117" s="323"/>
    </row>
    <row r="1118" spans="1:7" ht="45" customHeight="1">
      <c r="A1118" s="324"/>
      <c r="B1118" s="322"/>
      <c r="C1118" s="327"/>
      <c r="D1118" s="338"/>
      <c r="E1118" s="322"/>
      <c r="F1118" s="323"/>
      <c r="G1118" s="323"/>
    </row>
    <row r="1119" spans="1:7" ht="37.9" customHeight="1">
      <c r="A1119" s="143" t="s">
        <v>464</v>
      </c>
      <c r="B1119" s="301" t="s">
        <v>416</v>
      </c>
      <c r="C1119" s="331"/>
      <c r="D1119" s="331"/>
      <c r="E1119" s="331"/>
      <c r="F1119" s="331"/>
      <c r="G1119" s="332"/>
    </row>
    <row r="1120" spans="1:7" ht="43.9" customHeight="1">
      <c r="A1120" s="324" t="s">
        <v>465</v>
      </c>
      <c r="B1120" s="322" t="s">
        <v>418</v>
      </c>
      <c r="C1120" s="325" t="s">
        <v>51</v>
      </c>
      <c r="D1120" s="241" t="s">
        <v>451</v>
      </c>
      <c r="E1120" s="322" t="s">
        <v>96</v>
      </c>
      <c r="F1120" s="323">
        <v>12</v>
      </c>
      <c r="G1120" s="323">
        <v>12</v>
      </c>
    </row>
    <row r="1121" spans="1:7" ht="31.9" customHeight="1">
      <c r="A1121" s="324"/>
      <c r="B1121" s="322"/>
      <c r="C1121" s="326"/>
      <c r="D1121" s="242"/>
      <c r="E1121" s="322"/>
      <c r="F1121" s="323"/>
      <c r="G1121" s="323"/>
    </row>
    <row r="1122" spans="1:7" ht="61.15" customHeight="1">
      <c r="A1122" s="324"/>
      <c r="B1122" s="322"/>
      <c r="C1122" s="326"/>
      <c r="D1122" s="242"/>
      <c r="E1122" s="322"/>
      <c r="F1122" s="323"/>
      <c r="G1122" s="323"/>
    </row>
    <row r="1123" spans="1:7" ht="45.6" customHeight="1">
      <c r="A1123" s="324"/>
      <c r="B1123" s="322"/>
      <c r="C1123" s="326"/>
      <c r="D1123" s="242"/>
      <c r="E1123" s="322" t="s">
        <v>48</v>
      </c>
      <c r="F1123" s="323">
        <v>22</v>
      </c>
      <c r="G1123" s="323">
        <v>22</v>
      </c>
    </row>
    <row r="1124" spans="1:7" ht="49.9" customHeight="1">
      <c r="A1124" s="324"/>
      <c r="B1124" s="322"/>
      <c r="C1124" s="326"/>
      <c r="D1124" s="242"/>
      <c r="E1124" s="322"/>
      <c r="F1124" s="323"/>
      <c r="G1124" s="323"/>
    </row>
    <row r="1125" spans="1:7" ht="49.9" customHeight="1">
      <c r="A1125" s="324"/>
      <c r="B1125" s="322"/>
      <c r="C1125" s="327"/>
      <c r="D1125" s="243"/>
      <c r="E1125" s="322"/>
      <c r="F1125" s="323"/>
      <c r="G1125" s="323"/>
    </row>
    <row r="1126" spans="1:7" ht="32.25" customHeight="1">
      <c r="A1126" s="143" t="s">
        <v>466</v>
      </c>
      <c r="B1126" s="301" t="s">
        <v>467</v>
      </c>
      <c r="C1126" s="331"/>
      <c r="D1126" s="331"/>
      <c r="E1126" s="331"/>
      <c r="F1126" s="331"/>
      <c r="G1126" s="332"/>
    </row>
    <row r="1127" spans="1:7" ht="38.450000000000003" customHeight="1">
      <c r="A1127" s="324" t="s">
        <v>468</v>
      </c>
      <c r="B1127" s="241" t="s">
        <v>447</v>
      </c>
      <c r="C1127" s="325" t="s">
        <v>51</v>
      </c>
      <c r="D1127" s="241" t="s">
        <v>469</v>
      </c>
      <c r="E1127" s="322" t="s">
        <v>96</v>
      </c>
      <c r="F1127" s="328">
        <v>5</v>
      </c>
      <c r="G1127" s="328">
        <v>5</v>
      </c>
    </row>
    <row r="1128" spans="1:7" ht="30" customHeight="1">
      <c r="A1128" s="324"/>
      <c r="B1128" s="242"/>
      <c r="C1128" s="326"/>
      <c r="D1128" s="242"/>
      <c r="E1128" s="322"/>
      <c r="F1128" s="329"/>
      <c r="G1128" s="329"/>
    </row>
    <row r="1129" spans="1:7" ht="31.15" customHeight="1">
      <c r="A1129" s="324"/>
      <c r="B1129" s="242"/>
      <c r="C1129" s="326"/>
      <c r="D1129" s="242"/>
      <c r="E1129" s="322"/>
      <c r="F1129" s="330"/>
      <c r="G1129" s="330"/>
    </row>
    <row r="1130" spans="1:7" ht="25.15" customHeight="1">
      <c r="A1130" s="324"/>
      <c r="B1130" s="242"/>
      <c r="C1130" s="326"/>
      <c r="D1130" s="242"/>
      <c r="E1130" s="322" t="s">
        <v>48</v>
      </c>
      <c r="F1130" s="328">
        <v>10</v>
      </c>
      <c r="G1130" s="328">
        <v>10</v>
      </c>
    </row>
    <row r="1131" spans="1:7" ht="59.45" customHeight="1">
      <c r="A1131" s="324"/>
      <c r="B1131" s="242"/>
      <c r="C1131" s="326"/>
      <c r="D1131" s="242"/>
      <c r="E1131" s="322"/>
      <c r="F1131" s="329"/>
      <c r="G1131" s="329"/>
    </row>
    <row r="1132" spans="1:7" ht="54" customHeight="1">
      <c r="A1132" s="324"/>
      <c r="B1132" s="243"/>
      <c r="C1132" s="327"/>
      <c r="D1132" s="243"/>
      <c r="E1132" s="322"/>
      <c r="F1132" s="330"/>
      <c r="G1132" s="330"/>
    </row>
    <row r="1133" spans="1:7" ht="32.25" customHeight="1">
      <c r="A1133" s="143" t="s">
        <v>470</v>
      </c>
      <c r="B1133" s="301" t="s">
        <v>416</v>
      </c>
      <c r="C1133" s="331"/>
      <c r="D1133" s="331"/>
      <c r="E1133" s="331"/>
      <c r="F1133" s="331"/>
      <c r="G1133" s="332"/>
    </row>
    <row r="1134" spans="1:7" ht="31.9" customHeight="1">
      <c r="A1134" s="254" t="s">
        <v>471</v>
      </c>
      <c r="B1134" s="257" t="s">
        <v>418</v>
      </c>
      <c r="C1134" s="325" t="s">
        <v>51</v>
      </c>
      <c r="D1134" s="241" t="s">
        <v>451</v>
      </c>
      <c r="E1134" s="322" t="s">
        <v>96</v>
      </c>
      <c r="F1134" s="271">
        <v>13</v>
      </c>
      <c r="G1134" s="271">
        <v>13</v>
      </c>
    </row>
    <row r="1135" spans="1:7" ht="46.9" customHeight="1">
      <c r="A1135" s="263"/>
      <c r="B1135" s="320"/>
      <c r="C1135" s="326"/>
      <c r="D1135" s="242"/>
      <c r="E1135" s="322"/>
      <c r="F1135" s="250"/>
      <c r="G1135" s="250"/>
    </row>
    <row r="1136" spans="1:7" ht="55.15" customHeight="1">
      <c r="A1136" s="263"/>
      <c r="B1136" s="320"/>
      <c r="C1136" s="326"/>
      <c r="D1136" s="242"/>
      <c r="E1136" s="322"/>
      <c r="F1136" s="245"/>
      <c r="G1136" s="245"/>
    </row>
    <row r="1137" spans="1:7" ht="34.15" customHeight="1">
      <c r="A1137" s="263"/>
      <c r="B1137" s="320"/>
      <c r="C1137" s="326"/>
      <c r="D1137" s="242"/>
      <c r="E1137" s="322" t="s">
        <v>48</v>
      </c>
      <c r="F1137" s="244">
        <v>22</v>
      </c>
      <c r="G1137" s="244">
        <v>22</v>
      </c>
    </row>
    <row r="1138" spans="1:7" ht="36" customHeight="1">
      <c r="A1138" s="263"/>
      <c r="B1138" s="320"/>
      <c r="C1138" s="326"/>
      <c r="D1138" s="242"/>
      <c r="E1138" s="322"/>
      <c r="F1138" s="250"/>
      <c r="G1138" s="250"/>
    </row>
    <row r="1139" spans="1:7" ht="61.5" customHeight="1">
      <c r="A1139" s="264"/>
      <c r="B1139" s="321"/>
      <c r="C1139" s="327"/>
      <c r="D1139" s="243"/>
      <c r="E1139" s="322"/>
      <c r="F1139" s="245"/>
      <c r="G1139" s="245"/>
    </row>
    <row r="1140" spans="1:7" ht="39.75" customHeight="1">
      <c r="A1140" s="154" t="s">
        <v>472</v>
      </c>
      <c r="B1140" s="317" t="s">
        <v>474</v>
      </c>
      <c r="C1140" s="318"/>
      <c r="D1140" s="318"/>
      <c r="E1140" s="318"/>
      <c r="F1140" s="318"/>
      <c r="G1140" s="319"/>
    </row>
    <row r="1141" spans="1:7" ht="51.6" customHeight="1">
      <c r="A1141" s="254" t="s">
        <v>473</v>
      </c>
      <c r="B1141" s="257" t="s">
        <v>475</v>
      </c>
      <c r="C1141" s="238" t="s">
        <v>51</v>
      </c>
      <c r="D1141" s="241" t="s">
        <v>469</v>
      </c>
      <c r="E1141" s="322" t="s">
        <v>96</v>
      </c>
      <c r="F1141" s="271">
        <v>4</v>
      </c>
      <c r="G1141" s="271">
        <v>4</v>
      </c>
    </row>
    <row r="1142" spans="1:7" ht="60" customHeight="1">
      <c r="A1142" s="255"/>
      <c r="B1142" s="320"/>
      <c r="C1142" s="315"/>
      <c r="D1142" s="242"/>
      <c r="E1142" s="322"/>
      <c r="F1142" s="250"/>
      <c r="G1142" s="250"/>
    </row>
    <row r="1143" spans="1:7" ht="45" customHeight="1">
      <c r="A1143" s="255"/>
      <c r="B1143" s="320"/>
      <c r="C1143" s="315"/>
      <c r="D1143" s="242"/>
      <c r="E1143" s="322"/>
      <c r="F1143" s="245"/>
      <c r="G1143" s="245"/>
    </row>
    <row r="1144" spans="1:7" ht="56.45" customHeight="1">
      <c r="A1144" s="255"/>
      <c r="B1144" s="320"/>
      <c r="C1144" s="315"/>
      <c r="D1144" s="242"/>
      <c r="E1144" s="241" t="s">
        <v>48</v>
      </c>
      <c r="F1144" s="244">
        <v>8</v>
      </c>
      <c r="G1144" s="244">
        <v>8</v>
      </c>
    </row>
    <row r="1145" spans="1:7" ht="31.15" customHeight="1">
      <c r="A1145" s="256"/>
      <c r="B1145" s="321"/>
      <c r="C1145" s="316"/>
      <c r="D1145" s="243"/>
      <c r="E1145" s="243"/>
      <c r="F1145" s="245"/>
      <c r="G1145" s="245"/>
    </row>
    <row r="1146" spans="1:7">
      <c r="A1146" s="142" t="s">
        <v>476</v>
      </c>
      <c r="B1146" s="308" t="s">
        <v>416</v>
      </c>
      <c r="C1146" s="309"/>
      <c r="D1146" s="309"/>
      <c r="E1146" s="309"/>
      <c r="F1146" s="309"/>
      <c r="G1146" s="310"/>
    </row>
    <row r="1147" spans="1:7">
      <c r="A1147" s="254" t="s">
        <v>477</v>
      </c>
      <c r="B1147" s="257" t="s">
        <v>418</v>
      </c>
      <c r="C1147" s="238" t="s">
        <v>51</v>
      </c>
      <c r="D1147" s="241" t="s">
        <v>451</v>
      </c>
      <c r="E1147" s="241" t="s">
        <v>96</v>
      </c>
      <c r="F1147" s="271">
        <v>12</v>
      </c>
      <c r="G1147" s="271">
        <v>12</v>
      </c>
    </row>
    <row r="1148" spans="1:7">
      <c r="A1148" s="263"/>
      <c r="B1148" s="320"/>
      <c r="C1148" s="315"/>
      <c r="D1148" s="242"/>
      <c r="E1148" s="242"/>
      <c r="F1148" s="250"/>
      <c r="G1148" s="250"/>
    </row>
    <row r="1149" spans="1:7">
      <c r="A1149" s="263"/>
      <c r="B1149" s="320"/>
      <c r="C1149" s="315"/>
      <c r="D1149" s="242"/>
      <c r="E1149" s="243"/>
      <c r="F1149" s="245"/>
      <c r="G1149" s="245"/>
    </row>
    <row r="1150" spans="1:7">
      <c r="A1150" s="263"/>
      <c r="B1150" s="320"/>
      <c r="C1150" s="315"/>
      <c r="D1150" s="242"/>
      <c r="E1150" s="241" t="s">
        <v>48</v>
      </c>
      <c r="F1150" s="244">
        <v>20</v>
      </c>
      <c r="G1150" s="244">
        <v>20</v>
      </c>
    </row>
    <row r="1151" spans="1:7">
      <c r="A1151" s="263"/>
      <c r="B1151" s="320"/>
      <c r="C1151" s="315"/>
      <c r="D1151" s="242"/>
      <c r="E1151" s="242"/>
      <c r="F1151" s="250"/>
      <c r="G1151" s="250"/>
    </row>
    <row r="1152" spans="1:7" ht="73.150000000000006" customHeight="1">
      <c r="A1152" s="264"/>
      <c r="B1152" s="321"/>
      <c r="C1152" s="316"/>
      <c r="D1152" s="243"/>
      <c r="E1152" s="243"/>
      <c r="F1152" s="245"/>
      <c r="G1152" s="245"/>
    </row>
    <row r="1153" spans="1:7" ht="31.5" customHeight="1">
      <c r="A1153" s="154" t="s">
        <v>478</v>
      </c>
      <c r="B1153" s="308" t="s">
        <v>480</v>
      </c>
      <c r="C1153" s="309"/>
      <c r="D1153" s="309"/>
      <c r="E1153" s="309"/>
      <c r="F1153" s="309"/>
      <c r="G1153" s="310"/>
    </row>
    <row r="1154" spans="1:7" ht="72" customHeight="1">
      <c r="A1154" s="254" t="s">
        <v>479</v>
      </c>
      <c r="B1154" s="271" t="s">
        <v>475</v>
      </c>
      <c r="C1154" s="238" t="s">
        <v>51</v>
      </c>
      <c r="D1154" s="241" t="s">
        <v>481</v>
      </c>
      <c r="E1154" s="241" t="s">
        <v>96</v>
      </c>
      <c r="F1154" s="271">
        <v>2</v>
      </c>
      <c r="G1154" s="271">
        <v>2</v>
      </c>
    </row>
    <row r="1155" spans="1:7" ht="23.25" customHeight="1">
      <c r="A1155" s="311"/>
      <c r="B1155" s="313"/>
      <c r="C1155" s="315"/>
      <c r="D1155" s="269"/>
      <c r="E1155" s="242"/>
      <c r="F1155" s="272"/>
      <c r="G1155" s="272"/>
    </row>
    <row r="1156" spans="1:7" ht="60.6" customHeight="1">
      <c r="A1156" s="311"/>
      <c r="B1156" s="313"/>
      <c r="C1156" s="315"/>
      <c r="D1156" s="269"/>
      <c r="E1156" s="243"/>
      <c r="F1156" s="273"/>
      <c r="G1156" s="273"/>
    </row>
    <row r="1157" spans="1:7" ht="44.45" customHeight="1">
      <c r="A1157" s="311"/>
      <c r="B1157" s="313"/>
      <c r="C1157" s="315"/>
      <c r="D1157" s="269"/>
      <c r="E1157" s="241" t="s">
        <v>48</v>
      </c>
      <c r="F1157" s="277">
        <v>6</v>
      </c>
      <c r="G1157" s="244">
        <v>6</v>
      </c>
    </row>
    <row r="1158" spans="1:7" ht="51.75" customHeight="1">
      <c r="A1158" s="311"/>
      <c r="B1158" s="313"/>
      <c r="C1158" s="315"/>
      <c r="D1158" s="269"/>
      <c r="E1158" s="242"/>
      <c r="F1158" s="272"/>
      <c r="G1158" s="250"/>
    </row>
    <row r="1159" spans="1:7" ht="46.5" hidden="1" customHeight="1">
      <c r="A1159" s="312"/>
      <c r="B1159" s="314"/>
      <c r="C1159" s="316"/>
      <c r="D1159" s="270"/>
      <c r="E1159" s="243"/>
      <c r="F1159" s="273"/>
      <c r="G1159" s="245"/>
    </row>
    <row r="1160" spans="1:7" ht="33" customHeight="1">
      <c r="A1160" s="154" t="s">
        <v>482</v>
      </c>
      <c r="B1160" s="301" t="s">
        <v>416</v>
      </c>
      <c r="C1160" s="302"/>
      <c r="D1160" s="302"/>
      <c r="E1160" s="302"/>
      <c r="F1160" s="302"/>
      <c r="G1160" s="303"/>
    </row>
    <row r="1161" spans="1:7" ht="59.45" customHeight="1">
      <c r="A1161" s="254" t="s">
        <v>483</v>
      </c>
      <c r="B1161" s="257" t="s">
        <v>418</v>
      </c>
      <c r="C1161" s="238" t="s">
        <v>51</v>
      </c>
      <c r="D1161" s="241" t="s">
        <v>451</v>
      </c>
      <c r="E1161" s="241" t="s">
        <v>96</v>
      </c>
      <c r="F1161" s="271">
        <v>10</v>
      </c>
      <c r="G1161" s="271">
        <v>10</v>
      </c>
    </row>
    <row r="1162" spans="1:7" ht="40.9" customHeight="1">
      <c r="A1162" s="263"/>
      <c r="B1162" s="265"/>
      <c r="C1162" s="267"/>
      <c r="D1162" s="269"/>
      <c r="E1162" s="242"/>
      <c r="F1162" s="272"/>
      <c r="G1162" s="272"/>
    </row>
    <row r="1163" spans="1:7" ht="39" customHeight="1">
      <c r="A1163" s="263"/>
      <c r="B1163" s="265"/>
      <c r="C1163" s="267"/>
      <c r="D1163" s="269"/>
      <c r="E1163" s="243"/>
      <c r="F1163" s="273"/>
      <c r="G1163" s="273"/>
    </row>
    <row r="1164" spans="1:7" ht="47.45" customHeight="1">
      <c r="A1164" s="263"/>
      <c r="B1164" s="265"/>
      <c r="C1164" s="267"/>
      <c r="D1164" s="269"/>
      <c r="E1164" s="241" t="s">
        <v>48</v>
      </c>
      <c r="F1164" s="277">
        <v>20</v>
      </c>
      <c r="G1164" s="277">
        <v>20</v>
      </c>
    </row>
    <row r="1165" spans="1:7" ht="42" customHeight="1">
      <c r="A1165" s="263"/>
      <c r="B1165" s="265"/>
      <c r="C1165" s="267"/>
      <c r="D1165" s="269"/>
      <c r="E1165" s="242"/>
      <c r="F1165" s="272"/>
      <c r="G1165" s="272"/>
    </row>
    <row r="1166" spans="1:7" ht="46.5" customHeight="1">
      <c r="A1166" s="264"/>
      <c r="B1166" s="266"/>
      <c r="C1166" s="268"/>
      <c r="D1166" s="270"/>
      <c r="E1166" s="243"/>
      <c r="F1166" s="273"/>
      <c r="G1166" s="273"/>
    </row>
    <row r="1167" spans="1:7" ht="69.599999999999994" customHeight="1">
      <c r="A1167" s="271" t="s">
        <v>488</v>
      </c>
      <c r="B1167" s="257" t="s">
        <v>484</v>
      </c>
      <c r="C1167" s="238" t="s">
        <v>51</v>
      </c>
      <c r="D1167" s="241" t="s">
        <v>486</v>
      </c>
      <c r="E1167" s="241" t="s">
        <v>96</v>
      </c>
      <c r="F1167" s="271">
        <v>8</v>
      </c>
      <c r="G1167" s="271">
        <v>8</v>
      </c>
    </row>
    <row r="1168" spans="1:7" ht="58.9" customHeight="1">
      <c r="A1168" s="296"/>
      <c r="B1168" s="265"/>
      <c r="C1168" s="267"/>
      <c r="D1168" s="269"/>
      <c r="E1168" s="242"/>
      <c r="F1168" s="250"/>
      <c r="G1168" s="250"/>
    </row>
    <row r="1169" spans="1:7" ht="58.15" customHeight="1">
      <c r="A1169" s="296"/>
      <c r="B1169" s="265"/>
      <c r="C1169" s="267"/>
      <c r="D1169" s="269"/>
      <c r="E1169" s="243"/>
      <c r="F1169" s="245"/>
      <c r="G1169" s="245"/>
    </row>
    <row r="1170" spans="1:7" ht="58.15" customHeight="1">
      <c r="A1170" s="296"/>
      <c r="B1170" s="265"/>
      <c r="C1170" s="267"/>
      <c r="D1170" s="269"/>
      <c r="E1170" s="241" t="s">
        <v>48</v>
      </c>
      <c r="F1170" s="244">
        <v>12</v>
      </c>
      <c r="G1170" s="244">
        <v>12</v>
      </c>
    </row>
    <row r="1171" spans="1:7" ht="42.75" customHeight="1">
      <c r="A1171" s="296"/>
      <c r="B1171" s="265"/>
      <c r="C1171" s="267"/>
      <c r="D1171" s="269"/>
      <c r="E1171" s="242"/>
      <c r="F1171" s="250"/>
      <c r="G1171" s="250"/>
    </row>
    <row r="1172" spans="1:7" ht="35.25" customHeight="1">
      <c r="A1172" s="297"/>
      <c r="B1172" s="266"/>
      <c r="C1172" s="268"/>
      <c r="D1172" s="270"/>
      <c r="E1172" s="243"/>
      <c r="F1172" s="245"/>
      <c r="G1172" s="245"/>
    </row>
    <row r="1173" spans="1:7" ht="47.25" customHeight="1">
      <c r="A1173" s="254" t="s">
        <v>489</v>
      </c>
      <c r="B1173" s="257" t="s">
        <v>485</v>
      </c>
      <c r="C1173" s="238" t="s">
        <v>51</v>
      </c>
      <c r="D1173" s="241" t="s">
        <v>487</v>
      </c>
      <c r="E1173" s="241" t="s">
        <v>96</v>
      </c>
      <c r="F1173" s="271">
        <v>35</v>
      </c>
      <c r="G1173" s="271">
        <v>35</v>
      </c>
    </row>
    <row r="1174" spans="1:7" ht="5.25" customHeight="1">
      <c r="A1174" s="263"/>
      <c r="B1174" s="265"/>
      <c r="C1174" s="267"/>
      <c r="D1174" s="269"/>
      <c r="E1174" s="242"/>
      <c r="F1174" s="250"/>
      <c r="G1174" s="250"/>
    </row>
    <row r="1175" spans="1:7" ht="50.25" customHeight="1">
      <c r="A1175" s="263"/>
      <c r="B1175" s="265"/>
      <c r="C1175" s="267"/>
      <c r="D1175" s="269"/>
      <c r="E1175" s="243"/>
      <c r="F1175" s="245"/>
      <c r="G1175" s="245"/>
    </row>
    <row r="1176" spans="1:7" ht="63" customHeight="1">
      <c r="A1176" s="263"/>
      <c r="B1176" s="265"/>
      <c r="C1176" s="267"/>
      <c r="D1176" s="269"/>
      <c r="E1176" s="241" t="s">
        <v>48</v>
      </c>
      <c r="F1176" s="244">
        <v>75</v>
      </c>
      <c r="G1176" s="244">
        <v>75</v>
      </c>
    </row>
    <row r="1177" spans="1:7" ht="174" customHeight="1">
      <c r="A1177" s="263"/>
      <c r="B1177" s="265"/>
      <c r="C1177" s="267"/>
      <c r="D1177" s="269"/>
      <c r="E1177" s="242"/>
      <c r="F1177" s="250"/>
      <c r="G1177" s="250"/>
    </row>
    <row r="1178" spans="1:7" ht="142.5" customHeight="1">
      <c r="A1178" s="264"/>
      <c r="B1178" s="266"/>
      <c r="C1178" s="268"/>
      <c r="D1178" s="270"/>
      <c r="E1178" s="243"/>
      <c r="F1178" s="245"/>
      <c r="G1178" s="245"/>
    </row>
    <row r="1179" spans="1:7" ht="31.5" customHeight="1">
      <c r="A1179" s="154" t="s">
        <v>491</v>
      </c>
      <c r="B1179" s="301" t="s">
        <v>490</v>
      </c>
      <c r="C1179" s="302"/>
      <c r="D1179" s="302"/>
      <c r="E1179" s="302"/>
      <c r="F1179" s="302"/>
      <c r="G1179" s="303"/>
    </row>
    <row r="1180" spans="1:7" ht="38.25" customHeight="1">
      <c r="A1180" s="271" t="s">
        <v>492</v>
      </c>
      <c r="B1180" s="257" t="s">
        <v>493</v>
      </c>
      <c r="C1180" s="238" t="s">
        <v>51</v>
      </c>
      <c r="D1180" s="241" t="s">
        <v>494</v>
      </c>
      <c r="E1180" s="241" t="s">
        <v>96</v>
      </c>
      <c r="F1180" s="304">
        <v>3.5</v>
      </c>
      <c r="G1180" s="248">
        <v>2</v>
      </c>
    </row>
    <row r="1181" spans="1:7" ht="41.25" customHeight="1">
      <c r="A1181" s="296"/>
      <c r="B1181" s="265"/>
      <c r="C1181" s="267"/>
      <c r="D1181" s="269"/>
      <c r="E1181" s="242"/>
      <c r="F1181" s="305"/>
      <c r="G1181" s="282"/>
    </row>
    <row r="1182" spans="1:7" ht="45.75" customHeight="1">
      <c r="A1182" s="296"/>
      <c r="B1182" s="265"/>
      <c r="C1182" s="267"/>
      <c r="D1182" s="269"/>
      <c r="E1182" s="243"/>
      <c r="F1182" s="306"/>
      <c r="G1182" s="283"/>
    </row>
    <row r="1183" spans="1:7" ht="48" customHeight="1">
      <c r="A1183" s="296"/>
      <c r="B1183" s="265"/>
      <c r="C1183" s="267"/>
      <c r="D1183" s="269"/>
      <c r="E1183" s="241" t="s">
        <v>48</v>
      </c>
      <c r="F1183" s="307">
        <v>4</v>
      </c>
      <c r="G1183" s="281">
        <v>3</v>
      </c>
    </row>
    <row r="1184" spans="1:7" ht="39" customHeight="1">
      <c r="A1184" s="296"/>
      <c r="B1184" s="265"/>
      <c r="C1184" s="267"/>
      <c r="D1184" s="269"/>
      <c r="E1184" s="242"/>
      <c r="F1184" s="305"/>
      <c r="G1184" s="282"/>
    </row>
    <row r="1185" spans="1:7" ht="36" customHeight="1">
      <c r="A1185" s="297"/>
      <c r="B1185" s="266"/>
      <c r="C1185" s="268"/>
      <c r="D1185" s="270"/>
      <c r="E1185" s="243"/>
      <c r="F1185" s="306"/>
      <c r="G1185" s="283"/>
    </row>
    <row r="1186" spans="1:7" ht="32.25" customHeight="1">
      <c r="A1186" s="271" t="s">
        <v>496</v>
      </c>
      <c r="B1186" s="257" t="s">
        <v>495</v>
      </c>
      <c r="C1186" s="238" t="s">
        <v>51</v>
      </c>
      <c r="D1186" s="241" t="s">
        <v>494</v>
      </c>
      <c r="E1186" s="241" t="s">
        <v>96</v>
      </c>
      <c r="F1186" s="271">
        <v>5.5</v>
      </c>
      <c r="G1186" s="248">
        <v>3</v>
      </c>
    </row>
    <row r="1187" spans="1:7" ht="41.25" customHeight="1">
      <c r="A1187" s="296"/>
      <c r="B1187" s="265"/>
      <c r="C1187" s="267"/>
      <c r="D1187" s="269"/>
      <c r="E1187" s="242"/>
      <c r="F1187" s="272"/>
      <c r="G1187" s="282"/>
    </row>
    <row r="1188" spans="1:7" ht="30.75" customHeight="1">
      <c r="A1188" s="296"/>
      <c r="B1188" s="265"/>
      <c r="C1188" s="267"/>
      <c r="D1188" s="269"/>
      <c r="E1188" s="243"/>
      <c r="F1188" s="273"/>
      <c r="G1188" s="283"/>
    </row>
    <row r="1189" spans="1:7" ht="39" customHeight="1">
      <c r="A1189" s="296"/>
      <c r="B1189" s="265"/>
      <c r="C1189" s="267"/>
      <c r="D1189" s="269"/>
      <c r="E1189" s="241" t="s">
        <v>48</v>
      </c>
      <c r="F1189" s="281">
        <v>8</v>
      </c>
      <c r="G1189" s="281">
        <v>6</v>
      </c>
    </row>
    <row r="1190" spans="1:7" ht="36" customHeight="1">
      <c r="A1190" s="296"/>
      <c r="B1190" s="265"/>
      <c r="C1190" s="267"/>
      <c r="D1190" s="269"/>
      <c r="E1190" s="242"/>
      <c r="F1190" s="282"/>
      <c r="G1190" s="282"/>
    </row>
    <row r="1191" spans="1:7" ht="42" customHeight="1">
      <c r="A1191" s="297"/>
      <c r="B1191" s="266"/>
      <c r="C1191" s="268"/>
      <c r="D1191" s="270"/>
      <c r="E1191" s="243"/>
      <c r="F1191" s="283"/>
      <c r="G1191" s="283"/>
    </row>
    <row r="1192" spans="1:7" ht="40.5" customHeight="1">
      <c r="A1192" s="254" t="s">
        <v>497</v>
      </c>
      <c r="B1192" s="257" t="s">
        <v>498</v>
      </c>
      <c r="C1192" s="238" t="s">
        <v>51</v>
      </c>
      <c r="D1192" s="241" t="s">
        <v>499</v>
      </c>
      <c r="E1192" s="241" t="s">
        <v>96</v>
      </c>
      <c r="F1192" s="271">
        <v>5</v>
      </c>
      <c r="G1192" s="271">
        <v>5</v>
      </c>
    </row>
    <row r="1193" spans="1:7" ht="34.5" customHeight="1">
      <c r="A1193" s="263"/>
      <c r="B1193" s="265"/>
      <c r="C1193" s="267"/>
      <c r="D1193" s="269"/>
      <c r="E1193" s="242"/>
      <c r="F1193" s="272"/>
      <c r="G1193" s="272"/>
    </row>
    <row r="1194" spans="1:7" ht="33" customHeight="1">
      <c r="A1194" s="263"/>
      <c r="B1194" s="265"/>
      <c r="C1194" s="267"/>
      <c r="D1194" s="269"/>
      <c r="E1194" s="243"/>
      <c r="F1194" s="273"/>
      <c r="G1194" s="273"/>
    </row>
    <row r="1195" spans="1:7" ht="39.75" customHeight="1">
      <c r="A1195" s="263"/>
      <c r="B1195" s="265"/>
      <c r="C1195" s="267"/>
      <c r="D1195" s="269"/>
      <c r="E1195" s="241" t="s">
        <v>48</v>
      </c>
      <c r="F1195" s="277">
        <v>10</v>
      </c>
      <c r="G1195" s="277">
        <v>10</v>
      </c>
    </row>
    <row r="1196" spans="1:7" ht="42.75" customHeight="1">
      <c r="A1196" s="263"/>
      <c r="B1196" s="265"/>
      <c r="C1196" s="267"/>
      <c r="D1196" s="269"/>
      <c r="E1196" s="242"/>
      <c r="F1196" s="272"/>
      <c r="G1196" s="272"/>
    </row>
    <row r="1197" spans="1:7" ht="48" customHeight="1">
      <c r="A1197" s="264"/>
      <c r="B1197" s="266"/>
      <c r="C1197" s="268"/>
      <c r="D1197" s="270"/>
      <c r="E1197" s="243"/>
      <c r="F1197" s="273"/>
      <c r="G1197" s="273"/>
    </row>
    <row r="1198" spans="1:7" ht="21" customHeight="1">
      <c r="A1198" s="154" t="s">
        <v>500</v>
      </c>
      <c r="B1198" s="298" t="s">
        <v>501</v>
      </c>
      <c r="C1198" s="299"/>
      <c r="D1198" s="299"/>
      <c r="E1198" s="299"/>
      <c r="F1198" s="299"/>
      <c r="G1198" s="300"/>
    </row>
    <row r="1199" spans="1:7" ht="53.25" customHeight="1">
      <c r="A1199" s="271" t="s">
        <v>502</v>
      </c>
      <c r="B1199" s="257" t="s">
        <v>503</v>
      </c>
      <c r="C1199" s="238" t="s">
        <v>51</v>
      </c>
      <c r="D1199" s="241" t="s">
        <v>504</v>
      </c>
      <c r="E1199" s="241" t="s">
        <v>96</v>
      </c>
      <c r="F1199" s="271">
        <v>4</v>
      </c>
      <c r="G1199" s="271">
        <v>2.5</v>
      </c>
    </row>
    <row r="1200" spans="1:7" ht="38.25" customHeight="1">
      <c r="A1200" s="296"/>
      <c r="B1200" s="265"/>
      <c r="C1200" s="267"/>
      <c r="D1200" s="269"/>
      <c r="E1200" s="242"/>
      <c r="F1200" s="272"/>
      <c r="G1200" s="272"/>
    </row>
    <row r="1201" spans="1:7" ht="24.75" customHeight="1">
      <c r="A1201" s="296"/>
      <c r="B1201" s="265"/>
      <c r="C1201" s="267"/>
      <c r="D1201" s="269"/>
      <c r="E1201" s="243"/>
      <c r="F1201" s="273"/>
      <c r="G1201" s="273"/>
    </row>
    <row r="1202" spans="1:7" ht="39.75" customHeight="1">
      <c r="A1202" s="296"/>
      <c r="B1202" s="265"/>
      <c r="C1202" s="267"/>
      <c r="D1202" s="269"/>
      <c r="E1202" s="241" t="s">
        <v>48</v>
      </c>
      <c r="F1202" s="277">
        <v>7</v>
      </c>
      <c r="G1202" s="277">
        <v>4.5</v>
      </c>
    </row>
    <row r="1203" spans="1:7" ht="48" customHeight="1">
      <c r="A1203" s="296"/>
      <c r="B1203" s="265"/>
      <c r="C1203" s="267"/>
      <c r="D1203" s="269"/>
      <c r="E1203" s="242"/>
      <c r="F1203" s="272"/>
      <c r="G1203" s="272"/>
    </row>
    <row r="1204" spans="1:7" ht="45" customHeight="1">
      <c r="A1204" s="297"/>
      <c r="B1204" s="266"/>
      <c r="C1204" s="268"/>
      <c r="D1204" s="270"/>
      <c r="E1204" s="243"/>
      <c r="F1204" s="273"/>
      <c r="G1204" s="273"/>
    </row>
    <row r="1205" spans="1:7" ht="40.5" customHeight="1">
      <c r="A1205" s="271" t="s">
        <v>505</v>
      </c>
      <c r="B1205" s="257" t="s">
        <v>506</v>
      </c>
      <c r="C1205" s="238" t="s">
        <v>51</v>
      </c>
      <c r="D1205" s="241" t="s">
        <v>507</v>
      </c>
      <c r="E1205" s="241" t="s">
        <v>96</v>
      </c>
      <c r="F1205" s="271">
        <v>10</v>
      </c>
      <c r="G1205" s="271">
        <v>10</v>
      </c>
    </row>
    <row r="1206" spans="1:7" ht="28.5" customHeight="1">
      <c r="A1206" s="296"/>
      <c r="B1206" s="265"/>
      <c r="C1206" s="267"/>
      <c r="D1206" s="269"/>
      <c r="E1206" s="242"/>
      <c r="F1206" s="272"/>
      <c r="G1206" s="272"/>
    </row>
    <row r="1207" spans="1:7" ht="33" customHeight="1">
      <c r="A1207" s="296"/>
      <c r="B1207" s="265"/>
      <c r="C1207" s="267"/>
      <c r="D1207" s="269"/>
      <c r="E1207" s="243"/>
      <c r="F1207" s="273"/>
      <c r="G1207" s="273"/>
    </row>
    <row r="1208" spans="1:7" ht="45.75" customHeight="1">
      <c r="A1208" s="296"/>
      <c r="B1208" s="265"/>
      <c r="C1208" s="267"/>
      <c r="D1208" s="269"/>
      <c r="E1208" s="241" t="s">
        <v>48</v>
      </c>
      <c r="F1208" s="277">
        <v>10</v>
      </c>
      <c r="G1208" s="277">
        <v>10</v>
      </c>
    </row>
    <row r="1209" spans="1:7" ht="37.5" customHeight="1">
      <c r="A1209" s="296"/>
      <c r="B1209" s="265"/>
      <c r="C1209" s="267"/>
      <c r="D1209" s="269"/>
      <c r="E1209" s="242"/>
      <c r="F1209" s="272"/>
      <c r="G1209" s="272"/>
    </row>
    <row r="1210" spans="1:7" ht="35.25" customHeight="1">
      <c r="A1210" s="297"/>
      <c r="B1210" s="266"/>
      <c r="C1210" s="268"/>
      <c r="D1210" s="270"/>
      <c r="E1210" s="243"/>
      <c r="F1210" s="273"/>
      <c r="G1210" s="273"/>
    </row>
    <row r="1211" spans="1:7">
      <c r="A1211" s="155" t="s">
        <v>508</v>
      </c>
      <c r="B1211" s="290" t="s">
        <v>510</v>
      </c>
      <c r="C1211" s="291"/>
      <c r="D1211" s="291"/>
      <c r="E1211" s="291"/>
      <c r="F1211" s="291"/>
      <c r="G1211" s="292"/>
    </row>
    <row r="1212" spans="1:7">
      <c r="A1212" s="293" t="s">
        <v>509</v>
      </c>
      <c r="B1212" s="257" t="s">
        <v>511</v>
      </c>
      <c r="C1212" s="238" t="s">
        <v>51</v>
      </c>
      <c r="D1212" s="241" t="s">
        <v>512</v>
      </c>
      <c r="E1212" s="284" t="s">
        <v>96</v>
      </c>
      <c r="F1212" s="287">
        <v>7.5</v>
      </c>
      <c r="G1212" s="271">
        <v>7.5</v>
      </c>
    </row>
    <row r="1213" spans="1:7" ht="36.75" customHeight="1">
      <c r="A1213" s="294"/>
      <c r="B1213" s="265"/>
      <c r="C1213" s="267"/>
      <c r="D1213" s="269"/>
      <c r="E1213" s="285"/>
      <c r="F1213" s="288"/>
      <c r="G1213" s="272"/>
    </row>
    <row r="1214" spans="1:7" ht="61.5" customHeight="1">
      <c r="A1214" s="294"/>
      <c r="B1214" s="265"/>
      <c r="C1214" s="267"/>
      <c r="D1214" s="269"/>
      <c r="E1214" s="285"/>
      <c r="F1214" s="288"/>
      <c r="G1214" s="272"/>
    </row>
    <row r="1215" spans="1:7" ht="54.75" customHeight="1">
      <c r="A1215" s="294"/>
      <c r="B1215" s="265"/>
      <c r="C1215" s="267"/>
      <c r="D1215" s="269"/>
      <c r="E1215" s="285"/>
      <c r="F1215" s="288"/>
      <c r="G1215" s="272"/>
    </row>
    <row r="1216" spans="1:7" ht="45.75" customHeight="1">
      <c r="A1216" s="294"/>
      <c r="B1216" s="265"/>
      <c r="C1216" s="267"/>
      <c r="D1216" s="269"/>
      <c r="E1216" s="285"/>
      <c r="F1216" s="288"/>
      <c r="G1216" s="272"/>
    </row>
    <row r="1217" spans="1:7" ht="39.75" customHeight="1">
      <c r="A1217" s="295"/>
      <c r="B1217" s="266"/>
      <c r="C1217" s="268"/>
      <c r="D1217" s="270"/>
      <c r="E1217" s="286"/>
      <c r="F1217" s="289"/>
      <c r="G1217" s="273"/>
    </row>
    <row r="1218" spans="1:7" ht="16.5" customHeight="1">
      <c r="A1218" s="254" t="s">
        <v>513</v>
      </c>
      <c r="B1218" s="257" t="s">
        <v>516</v>
      </c>
      <c r="C1218" s="238" t="s">
        <v>51</v>
      </c>
      <c r="D1218" s="241" t="s">
        <v>512</v>
      </c>
      <c r="E1218" s="284" t="s">
        <v>96</v>
      </c>
      <c r="F1218" s="287">
        <v>3</v>
      </c>
      <c r="G1218" s="271">
        <v>3</v>
      </c>
    </row>
    <row r="1219" spans="1:7" ht="67.5" customHeight="1">
      <c r="A1219" s="263"/>
      <c r="B1219" s="265"/>
      <c r="C1219" s="267"/>
      <c r="D1219" s="269"/>
      <c r="E1219" s="285"/>
      <c r="F1219" s="288"/>
      <c r="G1219" s="272"/>
    </row>
    <row r="1220" spans="1:7" ht="58.5" customHeight="1">
      <c r="A1220" s="263"/>
      <c r="B1220" s="265"/>
      <c r="C1220" s="267"/>
      <c r="D1220" s="269"/>
      <c r="E1220" s="285"/>
      <c r="F1220" s="288"/>
      <c r="G1220" s="272"/>
    </row>
    <row r="1221" spans="1:7" ht="87.75" customHeight="1">
      <c r="A1221" s="263"/>
      <c r="B1221" s="265"/>
      <c r="C1221" s="267"/>
      <c r="D1221" s="269"/>
      <c r="E1221" s="285"/>
      <c r="F1221" s="288"/>
      <c r="G1221" s="272"/>
    </row>
    <row r="1222" spans="1:7" ht="36.75" customHeight="1">
      <c r="A1222" s="263"/>
      <c r="B1222" s="265"/>
      <c r="C1222" s="267"/>
      <c r="D1222" s="269"/>
      <c r="E1222" s="285"/>
      <c r="F1222" s="288"/>
      <c r="G1222" s="272"/>
    </row>
    <row r="1223" spans="1:7" ht="0.75" customHeight="1">
      <c r="A1223" s="264"/>
      <c r="B1223" s="266"/>
      <c r="C1223" s="268"/>
      <c r="D1223" s="270"/>
      <c r="E1223" s="286"/>
      <c r="F1223" s="289"/>
      <c r="G1223" s="273"/>
    </row>
    <row r="1224" spans="1:7" ht="112.5" customHeight="1">
      <c r="A1224" s="254" t="s">
        <v>514</v>
      </c>
      <c r="B1224" s="257" t="s">
        <v>517</v>
      </c>
      <c r="C1224" s="238" t="s">
        <v>51</v>
      </c>
      <c r="D1224" s="241" t="s">
        <v>518</v>
      </c>
      <c r="E1224" s="241" t="s">
        <v>96</v>
      </c>
      <c r="F1224" s="287">
        <v>4.5</v>
      </c>
      <c r="G1224" s="271">
        <v>4.5</v>
      </c>
    </row>
    <row r="1225" spans="1:7" ht="103.5" customHeight="1">
      <c r="A1225" s="263"/>
      <c r="B1225" s="265"/>
      <c r="C1225" s="267"/>
      <c r="D1225" s="269"/>
      <c r="E1225" s="265"/>
      <c r="F1225" s="288"/>
      <c r="G1225" s="272"/>
    </row>
    <row r="1226" spans="1:7" ht="62.25" customHeight="1">
      <c r="A1226" s="263"/>
      <c r="B1226" s="265"/>
      <c r="C1226" s="267"/>
      <c r="D1226" s="269"/>
      <c r="E1226" s="265"/>
      <c r="F1226" s="288"/>
      <c r="G1226" s="272"/>
    </row>
    <row r="1227" spans="1:7" ht="2.25" customHeight="1">
      <c r="A1227" s="263"/>
      <c r="B1227" s="265"/>
      <c r="C1227" s="267"/>
      <c r="D1227" s="269"/>
      <c r="E1227" s="265"/>
      <c r="F1227" s="288"/>
      <c r="G1227" s="272"/>
    </row>
    <row r="1228" spans="1:7" ht="32.25" hidden="1" customHeight="1">
      <c r="A1228" s="263"/>
      <c r="B1228" s="265"/>
      <c r="C1228" s="267"/>
      <c r="D1228" s="269"/>
      <c r="E1228" s="265"/>
      <c r="F1228" s="288"/>
      <c r="G1228" s="272"/>
    </row>
    <row r="1229" spans="1:7" ht="55.5" hidden="1" customHeight="1">
      <c r="A1229" s="264"/>
      <c r="B1229" s="266"/>
      <c r="C1229" s="268"/>
      <c r="D1229" s="270"/>
      <c r="E1229" s="266"/>
      <c r="F1229" s="289"/>
      <c r="G1229" s="273"/>
    </row>
    <row r="1230" spans="1:7" ht="46.5" customHeight="1">
      <c r="A1230" s="254" t="s">
        <v>515</v>
      </c>
      <c r="B1230" s="257" t="s">
        <v>519</v>
      </c>
      <c r="C1230" s="238" t="s">
        <v>51</v>
      </c>
      <c r="D1230" s="241" t="s">
        <v>520</v>
      </c>
      <c r="E1230" s="241" t="s">
        <v>96</v>
      </c>
      <c r="F1230" s="271">
        <v>5.5</v>
      </c>
      <c r="G1230" s="271">
        <v>5.5</v>
      </c>
    </row>
    <row r="1231" spans="1:7" ht="35.25" customHeight="1">
      <c r="A1231" s="263"/>
      <c r="B1231" s="265"/>
      <c r="C1231" s="267"/>
      <c r="D1231" s="269"/>
      <c r="E1231" s="265"/>
      <c r="F1231" s="272"/>
      <c r="G1231" s="272"/>
    </row>
    <row r="1232" spans="1:7" ht="36" customHeight="1">
      <c r="A1232" s="263"/>
      <c r="B1232" s="265"/>
      <c r="C1232" s="267"/>
      <c r="D1232" s="269"/>
      <c r="E1232" s="266"/>
      <c r="F1232" s="273"/>
      <c r="G1232" s="273"/>
    </row>
    <row r="1233" spans="1:7" ht="36" customHeight="1">
      <c r="A1233" s="263"/>
      <c r="B1233" s="265"/>
      <c r="C1233" s="267"/>
      <c r="D1233" s="269"/>
      <c r="E1233" s="280" t="s">
        <v>48</v>
      </c>
      <c r="F1233" s="281">
        <v>11</v>
      </c>
      <c r="G1233" s="281">
        <v>11</v>
      </c>
    </row>
    <row r="1234" spans="1:7" ht="66" customHeight="1">
      <c r="A1234" s="263"/>
      <c r="B1234" s="265"/>
      <c r="C1234" s="267"/>
      <c r="D1234" s="269"/>
      <c r="E1234" s="269"/>
      <c r="F1234" s="282"/>
      <c r="G1234" s="282"/>
    </row>
    <row r="1235" spans="1:7" ht="105" customHeight="1">
      <c r="A1235" s="264"/>
      <c r="B1235" s="266"/>
      <c r="C1235" s="268"/>
      <c r="D1235" s="270"/>
      <c r="E1235" s="270"/>
      <c r="F1235" s="283"/>
      <c r="G1235" s="283"/>
    </row>
    <row r="1236" spans="1:7" ht="48.75" customHeight="1">
      <c r="A1236" s="254" t="s">
        <v>521</v>
      </c>
      <c r="B1236" s="257" t="s">
        <v>524</v>
      </c>
      <c r="C1236" s="238" t="s">
        <v>51</v>
      </c>
      <c r="D1236" s="241" t="s">
        <v>525</v>
      </c>
      <c r="E1236" s="241" t="s">
        <v>96</v>
      </c>
      <c r="F1236" s="271">
        <v>5</v>
      </c>
      <c r="G1236" s="271">
        <v>5</v>
      </c>
    </row>
    <row r="1237" spans="1:7" ht="57.75" customHeight="1">
      <c r="A1237" s="263"/>
      <c r="B1237" s="265"/>
      <c r="C1237" s="267"/>
      <c r="D1237" s="269"/>
      <c r="E1237" s="265"/>
      <c r="F1237" s="272"/>
      <c r="G1237" s="272"/>
    </row>
    <row r="1238" spans="1:7" ht="73.5" customHeight="1">
      <c r="A1238" s="263"/>
      <c r="B1238" s="265"/>
      <c r="C1238" s="267"/>
      <c r="D1238" s="269"/>
      <c r="E1238" s="266"/>
      <c r="F1238" s="273"/>
      <c r="G1238" s="273"/>
    </row>
    <row r="1239" spans="1:7" ht="74.25" customHeight="1">
      <c r="A1239" s="263"/>
      <c r="B1239" s="265"/>
      <c r="C1239" s="267"/>
      <c r="D1239" s="269"/>
      <c r="E1239" s="274" t="s">
        <v>48</v>
      </c>
      <c r="F1239" s="277">
        <v>11</v>
      </c>
      <c r="G1239" s="277">
        <v>11</v>
      </c>
    </row>
    <row r="1240" spans="1:7" ht="60" customHeight="1">
      <c r="A1240" s="263"/>
      <c r="B1240" s="265"/>
      <c r="C1240" s="267"/>
      <c r="D1240" s="269"/>
      <c r="E1240" s="275"/>
      <c r="F1240" s="272"/>
      <c r="G1240" s="272"/>
    </row>
    <row r="1241" spans="1:7" ht="69.75" customHeight="1">
      <c r="A1241" s="264"/>
      <c r="B1241" s="266"/>
      <c r="C1241" s="268"/>
      <c r="D1241" s="270"/>
      <c r="E1241" s="276"/>
      <c r="F1241" s="273"/>
      <c r="G1241" s="273"/>
    </row>
    <row r="1242" spans="1:7" ht="58.5" customHeight="1">
      <c r="A1242" s="254" t="s">
        <v>522</v>
      </c>
      <c r="B1242" s="257" t="s">
        <v>526</v>
      </c>
      <c r="C1242" s="238" t="s">
        <v>51</v>
      </c>
      <c r="D1242" s="241" t="s">
        <v>527</v>
      </c>
      <c r="E1242" s="241" t="s">
        <v>96</v>
      </c>
      <c r="F1242" s="271">
        <v>11</v>
      </c>
      <c r="G1242" s="271">
        <v>11</v>
      </c>
    </row>
    <row r="1243" spans="1:7" ht="61.5" customHeight="1">
      <c r="A1243" s="263"/>
      <c r="B1243" s="265"/>
      <c r="C1243" s="267"/>
      <c r="D1243" s="269"/>
      <c r="E1243" s="265"/>
      <c r="F1243" s="272"/>
      <c r="G1243" s="272"/>
    </row>
    <row r="1244" spans="1:7" ht="57" customHeight="1">
      <c r="A1244" s="263"/>
      <c r="B1244" s="265"/>
      <c r="C1244" s="267"/>
      <c r="D1244" s="269"/>
      <c r="E1244" s="266"/>
      <c r="F1244" s="273"/>
      <c r="G1244" s="273"/>
    </row>
    <row r="1245" spans="1:7" ht="36.75" customHeight="1">
      <c r="A1245" s="263"/>
      <c r="B1245" s="265"/>
      <c r="C1245" s="267"/>
      <c r="D1245" s="269"/>
      <c r="E1245" s="274" t="s">
        <v>48</v>
      </c>
      <c r="F1245" s="277">
        <v>34</v>
      </c>
      <c r="G1245" s="277">
        <v>34</v>
      </c>
    </row>
    <row r="1246" spans="1:7" ht="37.5" customHeight="1">
      <c r="A1246" s="263"/>
      <c r="B1246" s="265"/>
      <c r="C1246" s="267"/>
      <c r="D1246" s="269"/>
      <c r="E1246" s="275"/>
      <c r="F1246" s="272"/>
      <c r="G1246" s="272"/>
    </row>
    <row r="1247" spans="1:7" ht="37.5" customHeight="1">
      <c r="A1247" s="264"/>
      <c r="B1247" s="266"/>
      <c r="C1247" s="268"/>
      <c r="D1247" s="270"/>
      <c r="E1247" s="276"/>
      <c r="F1247" s="273"/>
      <c r="G1247" s="273"/>
    </row>
    <row r="1248" spans="1:7" ht="30" customHeight="1">
      <c r="A1248" s="254" t="s">
        <v>523</v>
      </c>
      <c r="B1248" s="257" t="s">
        <v>528</v>
      </c>
      <c r="C1248" s="238" t="s">
        <v>51</v>
      </c>
      <c r="D1248" s="241" t="s">
        <v>529</v>
      </c>
      <c r="E1248" s="241" t="s">
        <v>96</v>
      </c>
      <c r="F1248" s="271">
        <v>15</v>
      </c>
      <c r="G1248" s="271">
        <v>15</v>
      </c>
    </row>
    <row r="1249" spans="1:7" ht="37.5" customHeight="1">
      <c r="A1249" s="263"/>
      <c r="B1249" s="265"/>
      <c r="C1249" s="267"/>
      <c r="D1249" s="269"/>
      <c r="E1249" s="265"/>
      <c r="F1249" s="278"/>
      <c r="G1249" s="278"/>
    </row>
    <row r="1250" spans="1:7" ht="41.25" customHeight="1">
      <c r="A1250" s="263"/>
      <c r="B1250" s="265"/>
      <c r="C1250" s="267"/>
      <c r="D1250" s="269"/>
      <c r="E1250" s="266"/>
      <c r="F1250" s="279"/>
      <c r="G1250" s="279"/>
    </row>
    <row r="1251" spans="1:7" ht="41.25" customHeight="1">
      <c r="A1251" s="263"/>
      <c r="B1251" s="265"/>
      <c r="C1251" s="267"/>
      <c r="D1251" s="269"/>
      <c r="E1251" s="274" t="s">
        <v>48</v>
      </c>
      <c r="F1251" s="244">
        <v>35</v>
      </c>
      <c r="G1251" s="244">
        <v>35</v>
      </c>
    </row>
    <row r="1252" spans="1:7" ht="40.5" customHeight="1">
      <c r="A1252" s="263"/>
      <c r="B1252" s="265"/>
      <c r="C1252" s="267"/>
      <c r="D1252" s="269"/>
      <c r="E1252" s="275"/>
      <c r="F1252" s="250"/>
      <c r="G1252" s="250"/>
    </row>
    <row r="1253" spans="1:7">
      <c r="A1253" s="264"/>
      <c r="B1253" s="266"/>
      <c r="C1253" s="268"/>
      <c r="D1253" s="270"/>
      <c r="E1253" s="276"/>
      <c r="F1253" s="245"/>
      <c r="G1253" s="245"/>
    </row>
    <row r="1254" spans="1:7">
      <c r="A1254" s="156" t="s">
        <v>531</v>
      </c>
      <c r="B1254" s="290" t="s">
        <v>530</v>
      </c>
      <c r="C1254" s="291"/>
      <c r="D1254" s="291"/>
      <c r="E1254" s="291"/>
      <c r="F1254" s="291"/>
      <c r="G1254" s="292"/>
    </row>
    <row r="1255" spans="1:7">
      <c r="A1255" s="254" t="s">
        <v>532</v>
      </c>
      <c r="B1255" s="257" t="s">
        <v>533</v>
      </c>
      <c r="C1255" s="238" t="s">
        <v>51</v>
      </c>
      <c r="D1255" s="241" t="s">
        <v>534</v>
      </c>
      <c r="E1255" s="241" t="s">
        <v>96</v>
      </c>
      <c r="F1255" s="271">
        <v>5</v>
      </c>
      <c r="G1255" s="271">
        <v>5</v>
      </c>
    </row>
    <row r="1256" spans="1:7">
      <c r="A1256" s="263"/>
      <c r="B1256" s="265"/>
      <c r="C1256" s="267"/>
      <c r="D1256" s="269"/>
      <c r="E1256" s="265"/>
      <c r="F1256" s="272"/>
      <c r="G1256" s="272"/>
    </row>
    <row r="1257" spans="1:7" ht="51.75" customHeight="1">
      <c r="A1257" s="263"/>
      <c r="B1257" s="265"/>
      <c r="C1257" s="267"/>
      <c r="D1257" s="269"/>
      <c r="E1257" s="266"/>
      <c r="F1257" s="273"/>
      <c r="G1257" s="273"/>
    </row>
    <row r="1258" spans="1:7" ht="72" customHeight="1">
      <c r="A1258" s="263"/>
      <c r="B1258" s="265"/>
      <c r="C1258" s="267"/>
      <c r="D1258" s="269"/>
      <c r="E1258" s="274" t="s">
        <v>48</v>
      </c>
      <c r="F1258" s="277">
        <v>2</v>
      </c>
      <c r="G1258" s="277">
        <v>2</v>
      </c>
    </row>
    <row r="1259" spans="1:7" ht="79.5" customHeight="1">
      <c r="A1259" s="263"/>
      <c r="B1259" s="265"/>
      <c r="C1259" s="267"/>
      <c r="D1259" s="269"/>
      <c r="E1259" s="275"/>
      <c r="F1259" s="272"/>
      <c r="G1259" s="272"/>
    </row>
    <row r="1260" spans="1:7" ht="53.25" customHeight="1">
      <c r="A1260" s="264"/>
      <c r="B1260" s="266"/>
      <c r="C1260" s="268"/>
      <c r="D1260" s="270"/>
      <c r="E1260" s="276"/>
      <c r="F1260" s="273"/>
      <c r="G1260" s="273"/>
    </row>
    <row r="1261" spans="1:7">
      <c r="A1261" s="156" t="s">
        <v>535</v>
      </c>
      <c r="B1261" s="424" t="s">
        <v>537</v>
      </c>
      <c r="C1261" s="309"/>
      <c r="D1261" s="309"/>
      <c r="E1261" s="309"/>
      <c r="F1261" s="309"/>
      <c r="G1261" s="310"/>
    </row>
    <row r="1262" spans="1:7">
      <c r="A1262" s="254" t="s">
        <v>536</v>
      </c>
      <c r="B1262" s="257" t="s">
        <v>538</v>
      </c>
      <c r="C1262" s="238" t="s">
        <v>51</v>
      </c>
      <c r="D1262" s="241" t="s">
        <v>539</v>
      </c>
      <c r="E1262" s="241" t="s">
        <v>96</v>
      </c>
      <c r="F1262" s="271">
        <v>4</v>
      </c>
      <c r="G1262" s="271">
        <v>4</v>
      </c>
    </row>
    <row r="1263" spans="1:7">
      <c r="A1263" s="263"/>
      <c r="B1263" s="265"/>
      <c r="C1263" s="267"/>
      <c r="D1263" s="269"/>
      <c r="E1263" s="265"/>
      <c r="F1263" s="272"/>
      <c r="G1263" s="272"/>
    </row>
    <row r="1264" spans="1:7" ht="45" customHeight="1">
      <c r="A1264" s="263"/>
      <c r="B1264" s="265"/>
      <c r="C1264" s="267"/>
      <c r="D1264" s="269"/>
      <c r="E1264" s="266"/>
      <c r="F1264" s="273"/>
      <c r="G1264" s="273"/>
    </row>
    <row r="1265" spans="1:7" ht="51" customHeight="1">
      <c r="A1265" s="263"/>
      <c r="B1265" s="265"/>
      <c r="C1265" s="267"/>
      <c r="D1265" s="269"/>
      <c r="E1265" s="274" t="s">
        <v>48</v>
      </c>
      <c r="F1265" s="277">
        <v>6</v>
      </c>
      <c r="G1265" s="277">
        <v>6</v>
      </c>
    </row>
    <row r="1266" spans="1:7" ht="57.75" customHeight="1">
      <c r="A1266" s="263"/>
      <c r="B1266" s="265"/>
      <c r="C1266" s="267"/>
      <c r="D1266" s="269"/>
      <c r="E1266" s="275"/>
      <c r="F1266" s="272"/>
      <c r="G1266" s="272"/>
    </row>
    <row r="1267" spans="1:7" ht="62.25" customHeight="1">
      <c r="A1267" s="264"/>
      <c r="B1267" s="266"/>
      <c r="C1267" s="268"/>
      <c r="D1267" s="270"/>
      <c r="E1267" s="276"/>
      <c r="F1267" s="273"/>
      <c r="G1267" s="273"/>
    </row>
    <row r="1268" spans="1:7" ht="54.75" customHeight="1">
      <c r="A1268" s="254" t="s">
        <v>540</v>
      </c>
      <c r="B1268" s="257" t="s">
        <v>541</v>
      </c>
      <c r="C1268" s="238" t="s">
        <v>51</v>
      </c>
      <c r="D1268" s="241" t="s">
        <v>542</v>
      </c>
      <c r="E1268" s="241" t="s">
        <v>96</v>
      </c>
      <c r="F1268" s="271">
        <v>5</v>
      </c>
      <c r="G1268" s="271">
        <v>5</v>
      </c>
    </row>
    <row r="1269" spans="1:7" ht="39" customHeight="1">
      <c r="A1269" s="263"/>
      <c r="B1269" s="265"/>
      <c r="C1269" s="267"/>
      <c r="D1269" s="269"/>
      <c r="E1269" s="265"/>
      <c r="F1269" s="272"/>
      <c r="G1269" s="272"/>
    </row>
    <row r="1270" spans="1:7" ht="39" customHeight="1">
      <c r="A1270" s="263"/>
      <c r="B1270" s="265"/>
      <c r="C1270" s="267"/>
      <c r="D1270" s="269"/>
      <c r="E1270" s="266"/>
      <c r="F1270" s="273"/>
      <c r="G1270" s="273"/>
    </row>
    <row r="1271" spans="1:7" ht="32.25" customHeight="1">
      <c r="A1271" s="263"/>
      <c r="B1271" s="265"/>
      <c r="C1271" s="267"/>
      <c r="D1271" s="269"/>
      <c r="E1271" s="274" t="s">
        <v>48</v>
      </c>
      <c r="F1271" s="277">
        <v>10</v>
      </c>
      <c r="G1271" s="277">
        <v>10</v>
      </c>
    </row>
    <row r="1272" spans="1:7" ht="33.75" customHeight="1">
      <c r="A1272" s="263"/>
      <c r="B1272" s="265"/>
      <c r="C1272" s="267"/>
      <c r="D1272" s="269"/>
      <c r="E1272" s="275"/>
      <c r="F1272" s="272"/>
      <c r="G1272" s="272"/>
    </row>
    <row r="1273" spans="1:7" ht="28.5" customHeight="1">
      <c r="A1273" s="264"/>
      <c r="B1273" s="266"/>
      <c r="C1273" s="268"/>
      <c r="D1273" s="270"/>
      <c r="E1273" s="276"/>
      <c r="F1273" s="273"/>
      <c r="G1273" s="273"/>
    </row>
    <row r="1274" spans="1:7">
      <c r="A1274" s="254" t="s">
        <v>544</v>
      </c>
      <c r="B1274" s="257" t="s">
        <v>543</v>
      </c>
      <c r="C1274" s="238" t="s">
        <v>51</v>
      </c>
      <c r="D1274" s="241" t="s">
        <v>545</v>
      </c>
      <c r="E1274" s="241" t="s">
        <v>96</v>
      </c>
      <c r="F1274" s="271">
        <v>5</v>
      </c>
      <c r="G1274" s="271">
        <v>5</v>
      </c>
    </row>
    <row r="1275" spans="1:7">
      <c r="A1275" s="263"/>
      <c r="B1275" s="265"/>
      <c r="C1275" s="267"/>
      <c r="D1275" s="269"/>
      <c r="E1275" s="265"/>
      <c r="F1275" s="272"/>
      <c r="G1275" s="272"/>
    </row>
    <row r="1276" spans="1:7" ht="62.25" customHeight="1">
      <c r="A1276" s="263"/>
      <c r="B1276" s="265"/>
      <c r="C1276" s="267"/>
      <c r="D1276" s="269"/>
      <c r="E1276" s="266"/>
      <c r="F1276" s="273"/>
      <c r="G1276" s="273"/>
    </row>
    <row r="1277" spans="1:7" ht="43.5" customHeight="1">
      <c r="A1277" s="263"/>
      <c r="B1277" s="265"/>
      <c r="C1277" s="267"/>
      <c r="D1277" s="269"/>
      <c r="E1277" s="274" t="s">
        <v>48</v>
      </c>
      <c r="F1277" s="277">
        <v>10</v>
      </c>
      <c r="G1277" s="277">
        <v>10</v>
      </c>
    </row>
    <row r="1278" spans="1:7" ht="49.5" customHeight="1">
      <c r="A1278" s="263"/>
      <c r="B1278" s="265"/>
      <c r="C1278" s="267"/>
      <c r="D1278" s="269"/>
      <c r="E1278" s="275"/>
      <c r="F1278" s="272"/>
      <c r="G1278" s="272"/>
    </row>
    <row r="1279" spans="1:7" ht="43.5" customHeight="1">
      <c r="A1279" s="264"/>
      <c r="B1279" s="266"/>
      <c r="C1279" s="268"/>
      <c r="D1279" s="270"/>
      <c r="E1279" s="276"/>
      <c r="F1279" s="273"/>
      <c r="G1279" s="273"/>
    </row>
    <row r="1280" spans="1:7">
      <c r="A1280" s="254" t="s">
        <v>546</v>
      </c>
      <c r="B1280" s="257" t="s">
        <v>547</v>
      </c>
      <c r="C1280" s="238" t="s">
        <v>51</v>
      </c>
      <c r="D1280" s="241" t="s">
        <v>539</v>
      </c>
      <c r="E1280" s="241" t="s">
        <v>96</v>
      </c>
      <c r="F1280" s="271">
        <v>4</v>
      </c>
      <c r="G1280" s="271">
        <v>4</v>
      </c>
    </row>
    <row r="1281" spans="1:7">
      <c r="A1281" s="263"/>
      <c r="B1281" s="265"/>
      <c r="C1281" s="267"/>
      <c r="D1281" s="269"/>
      <c r="E1281" s="265"/>
      <c r="F1281" s="272"/>
      <c r="G1281" s="272"/>
    </row>
    <row r="1282" spans="1:7">
      <c r="A1282" s="263"/>
      <c r="B1282" s="265"/>
      <c r="C1282" s="267"/>
      <c r="D1282" s="269"/>
      <c r="E1282" s="266"/>
      <c r="F1282" s="273"/>
      <c r="G1282" s="273"/>
    </row>
    <row r="1283" spans="1:7" ht="63" customHeight="1">
      <c r="A1283" s="263"/>
      <c r="B1283" s="265"/>
      <c r="C1283" s="267"/>
      <c r="D1283" s="269"/>
      <c r="E1283" s="274" t="s">
        <v>48</v>
      </c>
      <c r="F1283" s="277">
        <v>6</v>
      </c>
      <c r="G1283" s="277">
        <v>6</v>
      </c>
    </row>
    <row r="1284" spans="1:7" ht="47.25" customHeight="1">
      <c r="A1284" s="263"/>
      <c r="B1284" s="265"/>
      <c r="C1284" s="267"/>
      <c r="D1284" s="269"/>
      <c r="E1284" s="275"/>
      <c r="F1284" s="272"/>
      <c r="G1284" s="272"/>
    </row>
    <row r="1285" spans="1:7" ht="90" customHeight="1">
      <c r="A1285" s="264"/>
      <c r="B1285" s="266"/>
      <c r="C1285" s="268"/>
      <c r="D1285" s="270"/>
      <c r="E1285" s="276"/>
      <c r="F1285" s="273"/>
      <c r="G1285" s="273"/>
    </row>
    <row r="1286" spans="1:7">
      <c r="A1286" s="254" t="s">
        <v>548</v>
      </c>
      <c r="B1286" s="257" t="s">
        <v>549</v>
      </c>
      <c r="C1286" s="238" t="s">
        <v>51</v>
      </c>
      <c r="D1286" s="241" t="s">
        <v>542</v>
      </c>
      <c r="E1286" s="241" t="s">
        <v>96</v>
      </c>
      <c r="F1286" s="271">
        <v>5</v>
      </c>
      <c r="G1286" s="271">
        <v>5</v>
      </c>
    </row>
    <row r="1287" spans="1:7">
      <c r="A1287" s="263"/>
      <c r="B1287" s="265"/>
      <c r="C1287" s="267"/>
      <c r="D1287" s="269"/>
      <c r="E1287" s="265"/>
      <c r="F1287" s="272"/>
      <c r="G1287" s="272"/>
    </row>
    <row r="1288" spans="1:7" ht="68.25" customHeight="1">
      <c r="A1288" s="263"/>
      <c r="B1288" s="265"/>
      <c r="C1288" s="267"/>
      <c r="D1288" s="269"/>
      <c r="E1288" s="266"/>
      <c r="F1288" s="273"/>
      <c r="G1288" s="273"/>
    </row>
    <row r="1289" spans="1:7" ht="23.25" customHeight="1">
      <c r="A1289" s="263"/>
      <c r="B1289" s="265"/>
      <c r="C1289" s="267"/>
      <c r="D1289" s="269"/>
      <c r="E1289" s="274" t="s">
        <v>48</v>
      </c>
      <c r="F1289" s="277">
        <v>10</v>
      </c>
      <c r="G1289" s="277">
        <v>10</v>
      </c>
    </row>
    <row r="1290" spans="1:7" ht="63.75" customHeight="1">
      <c r="A1290" s="263"/>
      <c r="B1290" s="265"/>
      <c r="C1290" s="267"/>
      <c r="D1290" s="269"/>
      <c r="E1290" s="275"/>
      <c r="F1290" s="272"/>
      <c r="G1290" s="272"/>
    </row>
    <row r="1291" spans="1:7" ht="42" customHeight="1">
      <c r="A1291" s="264"/>
      <c r="B1291" s="266"/>
      <c r="C1291" s="268"/>
      <c r="D1291" s="270"/>
      <c r="E1291" s="276"/>
      <c r="F1291" s="273"/>
      <c r="G1291" s="273"/>
    </row>
    <row r="1292" spans="1:7">
      <c r="A1292" s="254" t="s">
        <v>550</v>
      </c>
      <c r="B1292" s="257" t="s">
        <v>551</v>
      </c>
      <c r="C1292" s="238" t="s">
        <v>51</v>
      </c>
      <c r="D1292" s="241" t="s">
        <v>552</v>
      </c>
      <c r="E1292" s="241" t="s">
        <v>96</v>
      </c>
      <c r="F1292" s="271">
        <v>5</v>
      </c>
      <c r="G1292" s="271">
        <v>5</v>
      </c>
    </row>
    <row r="1293" spans="1:7">
      <c r="A1293" s="263"/>
      <c r="B1293" s="265"/>
      <c r="C1293" s="267"/>
      <c r="D1293" s="269"/>
      <c r="E1293" s="265"/>
      <c r="F1293" s="272"/>
      <c r="G1293" s="272"/>
    </row>
    <row r="1294" spans="1:7">
      <c r="A1294" s="263"/>
      <c r="B1294" s="265"/>
      <c r="C1294" s="267"/>
      <c r="D1294" s="269"/>
      <c r="E1294" s="266"/>
      <c r="F1294" s="273"/>
      <c r="G1294" s="273"/>
    </row>
    <row r="1295" spans="1:7">
      <c r="A1295" s="263"/>
      <c r="B1295" s="265"/>
      <c r="C1295" s="267"/>
      <c r="D1295" s="269"/>
      <c r="E1295" s="274" t="s">
        <v>48</v>
      </c>
      <c r="F1295" s="277">
        <v>10</v>
      </c>
      <c r="G1295" s="277">
        <v>10</v>
      </c>
    </row>
    <row r="1296" spans="1:7">
      <c r="A1296" s="263"/>
      <c r="B1296" s="265"/>
      <c r="C1296" s="267"/>
      <c r="D1296" s="269"/>
      <c r="E1296" s="275"/>
      <c r="F1296" s="272"/>
      <c r="G1296" s="272"/>
    </row>
    <row r="1297" spans="1:7">
      <c r="A1297" s="264"/>
      <c r="B1297" s="266"/>
      <c r="C1297" s="268"/>
      <c r="D1297" s="270"/>
      <c r="E1297" s="276"/>
      <c r="F1297" s="273"/>
      <c r="G1297" s="273"/>
    </row>
    <row r="1298" spans="1:7" ht="68.25" customHeight="1">
      <c r="A1298" s="254" t="s">
        <v>553</v>
      </c>
      <c r="B1298" s="257" t="s">
        <v>554</v>
      </c>
      <c r="C1298" s="238" t="s">
        <v>51</v>
      </c>
      <c r="D1298" s="241" t="s">
        <v>555</v>
      </c>
      <c r="E1298" s="241" t="s">
        <v>96</v>
      </c>
      <c r="F1298" s="271">
        <v>5</v>
      </c>
      <c r="G1298" s="271">
        <v>5</v>
      </c>
    </row>
    <row r="1299" spans="1:7" ht="57" customHeight="1">
      <c r="A1299" s="263"/>
      <c r="B1299" s="265"/>
      <c r="C1299" s="267"/>
      <c r="D1299" s="269"/>
      <c r="E1299" s="265"/>
      <c r="F1299" s="272"/>
      <c r="G1299" s="272"/>
    </row>
    <row r="1300" spans="1:7" ht="52.5" customHeight="1">
      <c r="A1300" s="263"/>
      <c r="B1300" s="265"/>
      <c r="C1300" s="267"/>
      <c r="D1300" s="269"/>
      <c r="E1300" s="266"/>
      <c r="F1300" s="273"/>
      <c r="G1300" s="273"/>
    </row>
    <row r="1301" spans="1:7" ht="47.25" customHeight="1">
      <c r="A1301" s="263"/>
      <c r="B1301" s="265"/>
      <c r="C1301" s="267"/>
      <c r="D1301" s="269"/>
      <c r="E1301" s="274" t="s">
        <v>48</v>
      </c>
      <c r="F1301" s="277">
        <v>10</v>
      </c>
      <c r="G1301" s="277">
        <v>10</v>
      </c>
    </row>
    <row r="1302" spans="1:7" ht="48" customHeight="1">
      <c r="A1302" s="263"/>
      <c r="B1302" s="265"/>
      <c r="C1302" s="267"/>
      <c r="D1302" s="269"/>
      <c r="E1302" s="275"/>
      <c r="F1302" s="272"/>
      <c r="G1302" s="272"/>
    </row>
    <row r="1303" spans="1:7" ht="51" customHeight="1">
      <c r="A1303" s="264"/>
      <c r="B1303" s="266"/>
      <c r="C1303" s="268"/>
      <c r="D1303" s="270"/>
      <c r="E1303" s="276"/>
      <c r="F1303" s="273"/>
      <c r="G1303" s="273"/>
    </row>
    <row r="1304" spans="1:7" ht="60" customHeight="1">
      <c r="A1304" s="254" t="s">
        <v>556</v>
      </c>
      <c r="B1304" s="257" t="s">
        <v>557</v>
      </c>
      <c r="C1304" s="238" t="s">
        <v>51</v>
      </c>
      <c r="D1304" s="241" t="s">
        <v>558</v>
      </c>
      <c r="E1304" s="241" t="s">
        <v>96</v>
      </c>
      <c r="F1304" s="271">
        <v>10</v>
      </c>
      <c r="G1304" s="271">
        <v>10</v>
      </c>
    </row>
    <row r="1305" spans="1:7" ht="44.25" customHeight="1">
      <c r="A1305" s="263"/>
      <c r="B1305" s="265"/>
      <c r="C1305" s="267"/>
      <c r="D1305" s="269"/>
      <c r="E1305" s="265"/>
      <c r="F1305" s="272"/>
      <c r="G1305" s="272"/>
    </row>
    <row r="1306" spans="1:7" ht="63" customHeight="1">
      <c r="A1306" s="263"/>
      <c r="B1306" s="265"/>
      <c r="C1306" s="267"/>
      <c r="D1306" s="269"/>
      <c r="E1306" s="266"/>
      <c r="F1306" s="273"/>
      <c r="G1306" s="273"/>
    </row>
    <row r="1307" spans="1:7" ht="85.5" customHeight="1">
      <c r="A1307" s="263"/>
      <c r="B1307" s="265"/>
      <c r="C1307" s="267"/>
      <c r="D1307" s="269"/>
      <c r="E1307" s="241" t="s">
        <v>48</v>
      </c>
      <c r="F1307" s="244">
        <v>10</v>
      </c>
      <c r="G1307" s="244">
        <v>10</v>
      </c>
    </row>
    <row r="1308" spans="1:7" ht="72" customHeight="1">
      <c r="A1308" s="263"/>
      <c r="B1308" s="265"/>
      <c r="C1308" s="267"/>
      <c r="D1308" s="269"/>
      <c r="E1308" s="242"/>
      <c r="F1308" s="250"/>
      <c r="G1308" s="250"/>
    </row>
    <row r="1309" spans="1:7" ht="137.25" customHeight="1">
      <c r="A1309" s="264"/>
      <c r="B1309" s="266"/>
      <c r="C1309" s="268"/>
      <c r="D1309" s="270"/>
      <c r="E1309" s="243"/>
      <c r="F1309" s="245"/>
      <c r="G1309" s="245"/>
    </row>
    <row r="1310" spans="1:7">
      <c r="A1310" s="156" t="s">
        <v>559</v>
      </c>
      <c r="B1310" s="290" t="s">
        <v>560</v>
      </c>
      <c r="C1310" s="291"/>
      <c r="D1310" s="291"/>
      <c r="E1310" s="291"/>
      <c r="F1310" s="291"/>
      <c r="G1310" s="292"/>
    </row>
    <row r="1311" spans="1:7">
      <c r="A1311" s="254" t="s">
        <v>561</v>
      </c>
      <c r="B1311" s="257" t="s">
        <v>562</v>
      </c>
      <c r="C1311" s="238" t="s">
        <v>51</v>
      </c>
      <c r="D1311" s="241" t="s">
        <v>563</v>
      </c>
      <c r="E1311" s="241" t="s">
        <v>96</v>
      </c>
      <c r="F1311" s="287">
        <v>4</v>
      </c>
      <c r="G1311" s="271">
        <v>4</v>
      </c>
    </row>
    <row r="1312" spans="1:7">
      <c r="A1312" s="263"/>
      <c r="B1312" s="265"/>
      <c r="C1312" s="267"/>
      <c r="D1312" s="269"/>
      <c r="E1312" s="265"/>
      <c r="F1312" s="288"/>
      <c r="G1312" s="272"/>
    </row>
    <row r="1313" spans="1:7" ht="33.75" customHeight="1">
      <c r="A1313" s="263"/>
      <c r="B1313" s="265"/>
      <c r="C1313" s="267"/>
      <c r="D1313" s="269"/>
      <c r="E1313" s="266"/>
      <c r="F1313" s="289"/>
      <c r="G1313" s="273"/>
    </row>
    <row r="1314" spans="1:7" ht="69" customHeight="1">
      <c r="A1314" s="263"/>
      <c r="B1314" s="265"/>
      <c r="C1314" s="267"/>
      <c r="D1314" s="269"/>
      <c r="E1314" s="241" t="s">
        <v>48</v>
      </c>
      <c r="F1314" s="284">
        <v>6</v>
      </c>
      <c r="G1314" s="244">
        <v>6</v>
      </c>
    </row>
    <row r="1315" spans="1:7" ht="49.5" customHeight="1">
      <c r="A1315" s="263"/>
      <c r="B1315" s="265"/>
      <c r="C1315" s="267"/>
      <c r="D1315" s="269"/>
      <c r="E1315" s="242"/>
      <c r="F1315" s="345"/>
      <c r="G1315" s="250"/>
    </row>
    <row r="1316" spans="1:7" ht="86.25" customHeight="1">
      <c r="A1316" s="264"/>
      <c r="B1316" s="266"/>
      <c r="C1316" s="268"/>
      <c r="D1316" s="270"/>
      <c r="E1316" s="243"/>
      <c r="F1316" s="346"/>
      <c r="G1316" s="245"/>
    </row>
    <row r="1317" spans="1:7" ht="25.5" customHeight="1">
      <c r="A1317" s="156" t="s">
        <v>564</v>
      </c>
      <c r="B1317" s="427" t="s">
        <v>565</v>
      </c>
      <c r="C1317" s="428"/>
      <c r="D1317" s="428"/>
      <c r="E1317" s="428"/>
      <c r="F1317" s="428"/>
      <c r="G1317" s="429"/>
    </row>
    <row r="1318" spans="1:7">
      <c r="A1318" s="254" t="s">
        <v>566</v>
      </c>
      <c r="B1318" s="257" t="s">
        <v>567</v>
      </c>
      <c r="C1318" s="238" t="s">
        <v>51</v>
      </c>
      <c r="D1318" s="241" t="s">
        <v>568</v>
      </c>
      <c r="E1318" s="241" t="s">
        <v>96</v>
      </c>
      <c r="F1318" s="271">
        <v>10</v>
      </c>
      <c r="G1318" s="271">
        <v>10</v>
      </c>
    </row>
    <row r="1319" spans="1:7" ht="57.75" customHeight="1">
      <c r="A1319" s="263"/>
      <c r="B1319" s="265"/>
      <c r="C1319" s="267"/>
      <c r="D1319" s="269"/>
      <c r="E1319" s="265"/>
      <c r="F1319" s="272"/>
      <c r="G1319" s="272"/>
    </row>
    <row r="1320" spans="1:7" ht="65.25" customHeight="1">
      <c r="A1320" s="263"/>
      <c r="B1320" s="265"/>
      <c r="C1320" s="267"/>
      <c r="D1320" s="269"/>
      <c r="E1320" s="266"/>
      <c r="F1320" s="273"/>
      <c r="G1320" s="273"/>
    </row>
    <row r="1321" spans="1:7" ht="42.75" customHeight="1">
      <c r="A1321" s="263"/>
      <c r="B1321" s="265"/>
      <c r="C1321" s="267"/>
      <c r="D1321" s="269"/>
      <c r="E1321" s="241" t="s">
        <v>48</v>
      </c>
      <c r="F1321" s="244">
        <v>5</v>
      </c>
      <c r="G1321" s="244">
        <v>5</v>
      </c>
    </row>
    <row r="1322" spans="1:7" ht="149.25" customHeight="1">
      <c r="A1322" s="263"/>
      <c r="B1322" s="265"/>
      <c r="C1322" s="267"/>
      <c r="D1322" s="269"/>
      <c r="E1322" s="242"/>
      <c r="F1322" s="250"/>
      <c r="G1322" s="250"/>
    </row>
    <row r="1323" spans="1:7" ht="90" customHeight="1">
      <c r="A1323" s="264"/>
      <c r="B1323" s="266"/>
      <c r="C1323" s="268"/>
      <c r="D1323" s="270"/>
      <c r="E1323" s="243"/>
      <c r="F1323" s="245"/>
      <c r="G1323" s="245"/>
    </row>
    <row r="1324" spans="1:7">
      <c r="A1324" s="156" t="s">
        <v>569</v>
      </c>
      <c r="B1324" s="290" t="s">
        <v>570</v>
      </c>
      <c r="C1324" s="291"/>
      <c r="D1324" s="291"/>
      <c r="E1324" s="291"/>
      <c r="F1324" s="291"/>
      <c r="G1324" s="292"/>
    </row>
    <row r="1325" spans="1:7">
      <c r="A1325" s="254" t="s">
        <v>571</v>
      </c>
      <c r="B1325" s="257" t="s">
        <v>572</v>
      </c>
      <c r="C1325" s="238" t="s">
        <v>51</v>
      </c>
      <c r="D1325" s="241" t="s">
        <v>534</v>
      </c>
      <c r="E1325" s="241" t="s">
        <v>96</v>
      </c>
      <c r="F1325" s="271">
        <v>5</v>
      </c>
      <c r="G1325" s="271">
        <v>5</v>
      </c>
    </row>
    <row r="1326" spans="1:7" ht="73.5" customHeight="1">
      <c r="A1326" s="263"/>
      <c r="B1326" s="265"/>
      <c r="C1326" s="267"/>
      <c r="D1326" s="269"/>
      <c r="E1326" s="265"/>
      <c r="F1326" s="272"/>
      <c r="G1326" s="272"/>
    </row>
    <row r="1327" spans="1:7" ht="51" customHeight="1">
      <c r="A1327" s="263"/>
      <c r="B1327" s="265"/>
      <c r="C1327" s="267"/>
      <c r="D1327" s="269"/>
      <c r="E1327" s="266"/>
      <c r="F1327" s="273"/>
      <c r="G1327" s="273"/>
    </row>
    <row r="1328" spans="1:7" ht="36" customHeight="1">
      <c r="A1328" s="263"/>
      <c r="B1328" s="265"/>
      <c r="C1328" s="267"/>
      <c r="D1328" s="269"/>
      <c r="E1328" s="241" t="s">
        <v>48</v>
      </c>
      <c r="F1328" s="244">
        <v>5</v>
      </c>
      <c r="G1328" s="244">
        <v>5</v>
      </c>
    </row>
    <row r="1329" spans="1:7" ht="39.75" customHeight="1">
      <c r="A1329" s="263"/>
      <c r="B1329" s="265"/>
      <c r="C1329" s="267"/>
      <c r="D1329" s="269"/>
      <c r="E1329" s="242"/>
      <c r="F1329" s="250"/>
      <c r="G1329" s="250"/>
    </row>
    <row r="1330" spans="1:7" ht="54.75" customHeight="1">
      <c r="A1330" s="264"/>
      <c r="B1330" s="266"/>
      <c r="C1330" s="268"/>
      <c r="D1330" s="270"/>
      <c r="E1330" s="243"/>
      <c r="F1330" s="245"/>
      <c r="G1330" s="245"/>
    </row>
    <row r="1331" spans="1:7">
      <c r="A1331" s="156" t="s">
        <v>573</v>
      </c>
      <c r="B1331" s="290" t="s">
        <v>575</v>
      </c>
      <c r="C1331" s="291"/>
      <c r="D1331" s="291"/>
      <c r="E1331" s="291"/>
      <c r="F1331" s="291"/>
      <c r="G1331" s="292"/>
    </row>
    <row r="1332" spans="1:7">
      <c r="A1332" s="254" t="s">
        <v>574</v>
      </c>
      <c r="B1332" s="257" t="s">
        <v>576</v>
      </c>
      <c r="C1332" s="238" t="s">
        <v>51</v>
      </c>
      <c r="D1332" s="241" t="s">
        <v>577</v>
      </c>
      <c r="E1332" s="241" t="s">
        <v>96</v>
      </c>
      <c r="F1332" s="271">
        <v>11</v>
      </c>
      <c r="G1332" s="271">
        <v>11</v>
      </c>
    </row>
    <row r="1333" spans="1:7">
      <c r="A1333" s="263"/>
      <c r="B1333" s="265"/>
      <c r="C1333" s="267"/>
      <c r="D1333" s="269"/>
      <c r="E1333" s="265"/>
      <c r="F1333" s="272"/>
      <c r="G1333" s="272"/>
    </row>
    <row r="1334" spans="1:7">
      <c r="A1334" s="263"/>
      <c r="B1334" s="265"/>
      <c r="C1334" s="267"/>
      <c r="D1334" s="269"/>
      <c r="E1334" s="266"/>
      <c r="F1334" s="273"/>
      <c r="G1334" s="273"/>
    </row>
    <row r="1335" spans="1:7" ht="33.75" customHeight="1">
      <c r="A1335" s="263"/>
      <c r="B1335" s="265"/>
      <c r="C1335" s="267"/>
      <c r="D1335" s="269"/>
      <c r="E1335" s="241" t="s">
        <v>48</v>
      </c>
      <c r="F1335" s="244">
        <v>6</v>
      </c>
      <c r="G1335" s="244">
        <v>6</v>
      </c>
    </row>
    <row r="1336" spans="1:7" ht="58.5" customHeight="1">
      <c r="A1336" s="263"/>
      <c r="B1336" s="265"/>
      <c r="C1336" s="267"/>
      <c r="D1336" s="269"/>
      <c r="E1336" s="242"/>
      <c r="F1336" s="250"/>
      <c r="G1336" s="250"/>
    </row>
    <row r="1337" spans="1:7" ht="60" customHeight="1">
      <c r="A1337" s="264"/>
      <c r="B1337" s="266"/>
      <c r="C1337" s="268"/>
      <c r="D1337" s="270"/>
      <c r="E1337" s="243"/>
      <c r="F1337" s="245"/>
      <c r="G1337" s="245"/>
    </row>
    <row r="1338" spans="1:7">
      <c r="A1338" s="157" t="s">
        <v>578</v>
      </c>
      <c r="B1338" s="290" t="s">
        <v>580</v>
      </c>
      <c r="C1338" s="291"/>
      <c r="D1338" s="291"/>
      <c r="E1338" s="291"/>
      <c r="F1338" s="291"/>
      <c r="G1338" s="292"/>
    </row>
    <row r="1339" spans="1:7">
      <c r="A1339" s="157" t="s">
        <v>579</v>
      </c>
      <c r="B1339" s="290" t="s">
        <v>581</v>
      </c>
      <c r="C1339" s="291"/>
      <c r="D1339" s="291"/>
      <c r="E1339" s="291"/>
      <c r="F1339" s="291"/>
      <c r="G1339" s="292"/>
    </row>
    <row r="1340" spans="1:7">
      <c r="A1340" s="254" t="s">
        <v>582</v>
      </c>
      <c r="B1340" s="257" t="s">
        <v>585</v>
      </c>
      <c r="C1340" s="238" t="s">
        <v>51</v>
      </c>
      <c r="D1340" s="241" t="s">
        <v>586</v>
      </c>
      <c r="E1340" s="284" t="s">
        <v>48</v>
      </c>
      <c r="F1340" s="271">
        <v>0.28000000000000003</v>
      </c>
      <c r="G1340" s="271">
        <v>0.28000000000000003</v>
      </c>
    </row>
    <row r="1341" spans="1:7">
      <c r="A1341" s="263"/>
      <c r="B1341" s="265"/>
      <c r="C1341" s="267"/>
      <c r="D1341" s="269"/>
      <c r="E1341" s="285"/>
      <c r="F1341" s="272"/>
      <c r="G1341" s="272"/>
    </row>
    <row r="1342" spans="1:7">
      <c r="A1342" s="263"/>
      <c r="B1342" s="265"/>
      <c r="C1342" s="267"/>
      <c r="D1342" s="269"/>
      <c r="E1342" s="285"/>
      <c r="F1342" s="272"/>
      <c r="G1342" s="272"/>
    </row>
    <row r="1343" spans="1:7">
      <c r="A1343" s="263"/>
      <c r="B1343" s="265"/>
      <c r="C1343" s="267"/>
      <c r="D1343" s="269"/>
      <c r="E1343" s="425"/>
      <c r="F1343" s="272"/>
      <c r="G1343" s="272"/>
    </row>
    <row r="1344" spans="1:7" ht="3" customHeight="1">
      <c r="A1344" s="263"/>
      <c r="B1344" s="265"/>
      <c r="C1344" s="267"/>
      <c r="D1344" s="269"/>
      <c r="E1344" s="425"/>
      <c r="F1344" s="272"/>
      <c r="G1344" s="272"/>
    </row>
    <row r="1345" spans="1:7" ht="15.75" hidden="1" customHeight="1">
      <c r="A1345" s="264"/>
      <c r="B1345" s="266"/>
      <c r="C1345" s="268"/>
      <c r="D1345" s="270"/>
      <c r="E1345" s="426"/>
      <c r="F1345" s="273"/>
      <c r="G1345" s="273"/>
    </row>
    <row r="1346" spans="1:7">
      <c r="A1346" s="254" t="s">
        <v>583</v>
      </c>
      <c r="B1346" s="257" t="s">
        <v>587</v>
      </c>
      <c r="C1346" s="238" t="s">
        <v>51</v>
      </c>
      <c r="D1346" s="241" t="s">
        <v>588</v>
      </c>
      <c r="E1346" s="284" t="s">
        <v>48</v>
      </c>
      <c r="F1346" s="271">
        <v>0.23</v>
      </c>
      <c r="G1346" s="271">
        <v>0.23</v>
      </c>
    </row>
    <row r="1347" spans="1:7">
      <c r="A1347" s="263"/>
      <c r="B1347" s="265"/>
      <c r="C1347" s="267"/>
      <c r="D1347" s="269"/>
      <c r="E1347" s="285"/>
      <c r="F1347" s="272"/>
      <c r="G1347" s="272"/>
    </row>
    <row r="1348" spans="1:7">
      <c r="A1348" s="263"/>
      <c r="B1348" s="265"/>
      <c r="C1348" s="267"/>
      <c r="D1348" s="269"/>
      <c r="E1348" s="285"/>
      <c r="F1348" s="272"/>
      <c r="G1348" s="272"/>
    </row>
    <row r="1349" spans="1:7">
      <c r="A1349" s="263"/>
      <c r="B1349" s="265"/>
      <c r="C1349" s="267"/>
      <c r="D1349" s="269"/>
      <c r="E1349" s="425"/>
      <c r="F1349" s="272"/>
      <c r="G1349" s="272"/>
    </row>
    <row r="1350" spans="1:7">
      <c r="A1350" s="263"/>
      <c r="B1350" s="265"/>
      <c r="C1350" s="267"/>
      <c r="D1350" s="269"/>
      <c r="E1350" s="425"/>
      <c r="F1350" s="272"/>
      <c r="G1350" s="272"/>
    </row>
    <row r="1351" spans="1:7" ht="26.25" customHeight="1">
      <c r="A1351" s="264"/>
      <c r="B1351" s="266"/>
      <c r="C1351" s="268"/>
      <c r="D1351" s="270"/>
      <c r="E1351" s="426"/>
      <c r="F1351" s="273"/>
      <c r="G1351" s="273"/>
    </row>
    <row r="1352" spans="1:7">
      <c r="A1352" s="254" t="s">
        <v>584</v>
      </c>
      <c r="B1352" s="257" t="s">
        <v>589</v>
      </c>
      <c r="C1352" s="238" t="s">
        <v>51</v>
      </c>
      <c r="D1352" s="241" t="s">
        <v>590</v>
      </c>
      <c r="E1352" s="284" t="s">
        <v>48</v>
      </c>
      <c r="F1352" s="248">
        <v>3</v>
      </c>
      <c r="G1352" s="248">
        <v>3</v>
      </c>
    </row>
    <row r="1353" spans="1:7">
      <c r="A1353" s="263"/>
      <c r="B1353" s="265"/>
      <c r="C1353" s="267"/>
      <c r="D1353" s="269"/>
      <c r="E1353" s="285"/>
      <c r="F1353" s="282"/>
      <c r="G1353" s="282"/>
    </row>
    <row r="1354" spans="1:7">
      <c r="A1354" s="263"/>
      <c r="B1354" s="265"/>
      <c r="C1354" s="267"/>
      <c r="D1354" s="269"/>
      <c r="E1354" s="285"/>
      <c r="F1354" s="282"/>
      <c r="G1354" s="282"/>
    </row>
    <row r="1355" spans="1:7">
      <c r="A1355" s="263"/>
      <c r="B1355" s="265"/>
      <c r="C1355" s="267"/>
      <c r="D1355" s="269"/>
      <c r="E1355" s="425"/>
      <c r="F1355" s="282"/>
      <c r="G1355" s="282"/>
    </row>
    <row r="1356" spans="1:7">
      <c r="A1356" s="263"/>
      <c r="B1356" s="265"/>
      <c r="C1356" s="267"/>
      <c r="D1356" s="269"/>
      <c r="E1356" s="425"/>
      <c r="F1356" s="282"/>
      <c r="G1356" s="282"/>
    </row>
    <row r="1357" spans="1:7" ht="82.5" customHeight="1">
      <c r="A1357" s="264"/>
      <c r="B1357" s="266"/>
      <c r="C1357" s="268"/>
      <c r="D1357" s="270"/>
      <c r="E1357" s="426"/>
      <c r="F1357" s="283"/>
      <c r="G1357" s="283"/>
    </row>
    <row r="1358" spans="1:7">
      <c r="C1358" s="62"/>
      <c r="D1358" s="63"/>
    </row>
    <row r="1359" spans="1:7">
      <c r="C1359" s="62"/>
      <c r="D1359" s="63"/>
    </row>
    <row r="1360" spans="1:7">
      <c r="C1360" s="62"/>
      <c r="D1360" s="63"/>
    </row>
    <row r="1361" spans="3:4">
      <c r="C1361" s="62"/>
      <c r="D1361" s="63"/>
    </row>
    <row r="1362" spans="3:4">
      <c r="C1362" s="62"/>
      <c r="D1362" s="63"/>
    </row>
    <row r="1363" spans="3:4">
      <c r="C1363" s="62"/>
      <c r="D1363" s="63"/>
    </row>
    <row r="1364" spans="3:4">
      <c r="C1364" s="62"/>
      <c r="D1364" s="63"/>
    </row>
    <row r="1365" spans="3:4">
      <c r="C1365" s="62"/>
      <c r="D1365" s="63"/>
    </row>
    <row r="1366" spans="3:4">
      <c r="C1366" s="62"/>
      <c r="D1366" s="63"/>
    </row>
    <row r="1367" spans="3:4">
      <c r="C1367" s="62"/>
      <c r="D1367" s="63"/>
    </row>
    <row r="1368" spans="3:4">
      <c r="C1368" s="62"/>
      <c r="D1368" s="63"/>
    </row>
    <row r="1369" spans="3:4">
      <c r="C1369" s="62"/>
      <c r="D1369" s="63"/>
    </row>
    <row r="1370" spans="3:4">
      <c r="C1370" s="62"/>
      <c r="D1370" s="63"/>
    </row>
    <row r="1371" spans="3:4">
      <c r="C1371" s="62"/>
      <c r="D1371" s="63"/>
    </row>
    <row r="1372" spans="3:4">
      <c r="C1372" s="62"/>
      <c r="D1372" s="63"/>
    </row>
    <row r="1373" spans="3:4">
      <c r="C1373" s="62"/>
      <c r="D1373" s="63"/>
    </row>
    <row r="1374" spans="3:4">
      <c r="C1374" s="62"/>
      <c r="D1374" s="63"/>
    </row>
    <row r="1375" spans="3:4">
      <c r="C1375" s="62"/>
      <c r="D1375" s="63"/>
    </row>
    <row r="1376" spans="3:4">
      <c r="C1376" s="62"/>
      <c r="D1376" s="63"/>
    </row>
    <row r="1377" spans="3:4">
      <c r="C1377" s="62"/>
      <c r="D1377" s="63"/>
    </row>
    <row r="1378" spans="3:4">
      <c r="C1378" s="62"/>
      <c r="D1378" s="63"/>
    </row>
    <row r="1379" spans="3:4">
      <c r="C1379" s="62"/>
      <c r="D1379" s="63"/>
    </row>
    <row r="1380" spans="3:4">
      <c r="C1380" s="62"/>
      <c r="D1380" s="63"/>
    </row>
    <row r="1381" spans="3:4">
      <c r="C1381" s="62"/>
      <c r="D1381" s="63"/>
    </row>
    <row r="1382" spans="3:4">
      <c r="C1382" s="62"/>
      <c r="D1382" s="63"/>
    </row>
    <row r="1383" spans="3:4">
      <c r="C1383" s="62"/>
      <c r="D1383" s="63"/>
    </row>
    <row r="1384" spans="3:4">
      <c r="C1384" s="62"/>
      <c r="D1384" s="63"/>
    </row>
    <row r="1385" spans="3:4">
      <c r="C1385" s="62"/>
      <c r="D1385" s="63"/>
    </row>
    <row r="1386" spans="3:4">
      <c r="C1386" s="62"/>
      <c r="D1386" s="63"/>
    </row>
    <row r="1387" spans="3:4">
      <c r="C1387" s="62"/>
      <c r="D1387" s="63"/>
    </row>
    <row r="1388" spans="3:4">
      <c r="C1388" s="62"/>
      <c r="D1388" s="63"/>
    </row>
    <row r="1389" spans="3:4">
      <c r="C1389" s="62"/>
      <c r="D1389" s="63"/>
    </row>
    <row r="1390" spans="3:4">
      <c r="C1390" s="62"/>
      <c r="D1390" s="63"/>
    </row>
    <row r="1391" spans="3:4">
      <c r="C1391" s="62"/>
      <c r="D1391" s="63"/>
    </row>
    <row r="1392" spans="3:4">
      <c r="C1392" s="62"/>
      <c r="D1392" s="63"/>
    </row>
    <row r="1393" spans="3:4">
      <c r="C1393" s="62"/>
      <c r="D1393" s="63"/>
    </row>
    <row r="1394" spans="3:4">
      <c r="C1394" s="62"/>
      <c r="D1394" s="63"/>
    </row>
    <row r="1395" spans="3:4">
      <c r="C1395" s="62"/>
      <c r="D1395" s="63"/>
    </row>
    <row r="1396" spans="3:4">
      <c r="C1396" s="62"/>
      <c r="D1396" s="63"/>
    </row>
    <row r="1397" spans="3:4">
      <c r="C1397" s="62"/>
      <c r="D1397" s="63"/>
    </row>
    <row r="1398" spans="3:4">
      <c r="C1398" s="62"/>
      <c r="D1398" s="63"/>
    </row>
    <row r="1399" spans="3:4">
      <c r="C1399" s="62"/>
      <c r="D1399" s="63"/>
    </row>
    <row r="1400" spans="3:4">
      <c r="C1400" s="62"/>
      <c r="D1400" s="63"/>
    </row>
    <row r="1401" spans="3:4">
      <c r="C1401" s="62"/>
      <c r="D1401" s="63"/>
    </row>
    <row r="1402" spans="3:4">
      <c r="C1402" s="62"/>
      <c r="D1402" s="63"/>
    </row>
    <row r="1403" spans="3:4">
      <c r="C1403" s="62"/>
      <c r="D1403" s="63"/>
    </row>
    <row r="1404" spans="3:4">
      <c r="C1404" s="62"/>
      <c r="D1404" s="63"/>
    </row>
    <row r="1405" spans="3:4">
      <c r="C1405" s="62"/>
      <c r="D1405" s="63"/>
    </row>
    <row r="1406" spans="3:4">
      <c r="C1406" s="62"/>
      <c r="D1406" s="63"/>
    </row>
    <row r="1407" spans="3:4">
      <c r="C1407" s="62"/>
      <c r="D1407" s="63"/>
    </row>
    <row r="1408" spans="3:4">
      <c r="C1408" s="62"/>
      <c r="D1408" s="63"/>
    </row>
    <row r="1409" spans="3:4">
      <c r="C1409" s="62"/>
      <c r="D1409" s="63"/>
    </row>
    <row r="1410" spans="3:4">
      <c r="C1410" s="62"/>
      <c r="D1410" s="63"/>
    </row>
    <row r="1411" spans="3:4">
      <c r="C1411" s="62"/>
      <c r="D1411" s="63"/>
    </row>
    <row r="1412" spans="3:4">
      <c r="C1412" s="62"/>
      <c r="D1412" s="63"/>
    </row>
    <row r="1413" spans="3:4">
      <c r="C1413" s="62"/>
      <c r="D1413" s="63"/>
    </row>
    <row r="1414" spans="3:4">
      <c r="C1414" s="62"/>
      <c r="D1414" s="63"/>
    </row>
    <row r="1415" spans="3:4">
      <c r="C1415" s="62"/>
      <c r="D1415" s="63"/>
    </row>
    <row r="1416" spans="3:4">
      <c r="C1416" s="62"/>
      <c r="D1416" s="63"/>
    </row>
    <row r="1417" spans="3:4">
      <c r="C1417" s="62"/>
      <c r="D1417" s="63"/>
    </row>
    <row r="1418" spans="3:4">
      <c r="C1418" s="62"/>
      <c r="D1418" s="63"/>
    </row>
    <row r="1419" spans="3:4">
      <c r="C1419" s="62"/>
      <c r="D1419" s="63"/>
    </row>
    <row r="1420" spans="3:4">
      <c r="C1420" s="62"/>
      <c r="D1420" s="63"/>
    </row>
    <row r="1421" spans="3:4">
      <c r="C1421" s="62"/>
      <c r="D1421" s="63"/>
    </row>
    <row r="1422" spans="3:4">
      <c r="C1422" s="62"/>
      <c r="D1422" s="63"/>
    </row>
    <row r="1423" spans="3:4">
      <c r="C1423" s="62"/>
      <c r="D1423" s="63"/>
    </row>
    <row r="1424" spans="3:4">
      <c r="C1424" s="62"/>
      <c r="D1424" s="63"/>
    </row>
    <row r="1425" spans="3:4">
      <c r="C1425" s="62"/>
      <c r="D1425" s="63"/>
    </row>
    <row r="1426" spans="3:4">
      <c r="C1426" s="62"/>
      <c r="D1426" s="63"/>
    </row>
    <row r="1427" spans="3:4">
      <c r="C1427" s="62"/>
      <c r="D1427" s="63"/>
    </row>
    <row r="1428" spans="3:4">
      <c r="C1428" s="62"/>
      <c r="D1428" s="63"/>
    </row>
    <row r="1429" spans="3:4">
      <c r="C1429" s="62"/>
      <c r="D1429" s="63"/>
    </row>
    <row r="1430" spans="3:4">
      <c r="C1430" s="62"/>
      <c r="D1430" s="63"/>
    </row>
    <row r="1431" spans="3:4">
      <c r="C1431" s="62"/>
      <c r="D1431" s="63"/>
    </row>
    <row r="1432" spans="3:4">
      <c r="C1432" s="62"/>
      <c r="D1432" s="63"/>
    </row>
    <row r="1433" spans="3:4">
      <c r="C1433" s="62"/>
      <c r="D1433" s="63"/>
    </row>
    <row r="1434" spans="3:4">
      <c r="C1434" s="62"/>
      <c r="D1434" s="63"/>
    </row>
    <row r="1435" spans="3:4">
      <c r="C1435" s="62"/>
      <c r="D1435" s="63"/>
    </row>
    <row r="1436" spans="3:4">
      <c r="C1436" s="62"/>
      <c r="D1436" s="63"/>
    </row>
    <row r="1437" spans="3:4">
      <c r="C1437" s="62"/>
      <c r="D1437" s="63"/>
    </row>
    <row r="1438" spans="3:4">
      <c r="C1438" s="62"/>
      <c r="D1438" s="63"/>
    </row>
    <row r="1439" spans="3:4">
      <c r="C1439" s="62"/>
      <c r="D1439" s="63"/>
    </row>
    <row r="1440" spans="3:4">
      <c r="C1440" s="62"/>
      <c r="D1440" s="63"/>
    </row>
    <row r="1441" spans="3:4">
      <c r="C1441" s="62"/>
      <c r="D1441" s="63"/>
    </row>
    <row r="1442" spans="3:4">
      <c r="C1442" s="62"/>
      <c r="D1442" s="63"/>
    </row>
    <row r="1443" spans="3:4">
      <c r="C1443" s="62"/>
      <c r="D1443" s="63"/>
    </row>
    <row r="1444" spans="3:4">
      <c r="C1444" s="62"/>
      <c r="D1444" s="63"/>
    </row>
    <row r="1445" spans="3:4">
      <c r="C1445" s="62"/>
      <c r="D1445" s="63"/>
    </row>
    <row r="1446" spans="3:4">
      <c r="C1446" s="62"/>
      <c r="D1446" s="63"/>
    </row>
    <row r="1447" spans="3:4">
      <c r="C1447" s="62"/>
      <c r="D1447" s="63"/>
    </row>
    <row r="1448" spans="3:4">
      <c r="C1448" s="62"/>
      <c r="D1448" s="63"/>
    </row>
    <row r="1449" spans="3:4">
      <c r="C1449" s="62"/>
      <c r="D1449" s="63"/>
    </row>
    <row r="1450" spans="3:4">
      <c r="C1450" s="62"/>
      <c r="D1450" s="63"/>
    </row>
    <row r="1451" spans="3:4">
      <c r="C1451" s="62"/>
      <c r="D1451" s="63"/>
    </row>
    <row r="1452" spans="3:4">
      <c r="C1452" s="62"/>
      <c r="D1452" s="63"/>
    </row>
    <row r="1453" spans="3:4">
      <c r="C1453" s="62"/>
      <c r="D1453" s="63"/>
    </row>
    <row r="1454" spans="3:4">
      <c r="C1454" s="62"/>
      <c r="D1454" s="63"/>
    </row>
    <row r="1455" spans="3:4">
      <c r="C1455" s="62"/>
      <c r="D1455" s="63"/>
    </row>
    <row r="1456" spans="3:4">
      <c r="C1456" s="62"/>
      <c r="D1456" s="63"/>
    </row>
    <row r="1457" spans="3:4">
      <c r="C1457" s="62"/>
      <c r="D1457" s="63"/>
    </row>
    <row r="1458" spans="3:4">
      <c r="C1458" s="62"/>
      <c r="D1458" s="63"/>
    </row>
    <row r="1459" spans="3:4">
      <c r="C1459" s="62"/>
      <c r="D1459" s="63"/>
    </row>
    <row r="1460" spans="3:4">
      <c r="C1460" s="62"/>
      <c r="D1460" s="63"/>
    </row>
    <row r="1461" spans="3:4">
      <c r="C1461" s="62"/>
      <c r="D1461" s="63"/>
    </row>
    <row r="1462" spans="3:4">
      <c r="C1462" s="62"/>
      <c r="D1462" s="63"/>
    </row>
    <row r="1463" spans="3:4">
      <c r="C1463" s="62"/>
      <c r="D1463" s="63"/>
    </row>
    <row r="1464" spans="3:4">
      <c r="C1464" s="62"/>
      <c r="D1464" s="63"/>
    </row>
    <row r="1465" spans="3:4">
      <c r="C1465" s="62"/>
      <c r="D1465" s="63"/>
    </row>
    <row r="1466" spans="3:4">
      <c r="C1466" s="62"/>
      <c r="D1466" s="63"/>
    </row>
    <row r="1467" spans="3:4">
      <c r="C1467" s="62"/>
      <c r="D1467" s="63"/>
    </row>
    <row r="1468" spans="3:4">
      <c r="C1468" s="62"/>
      <c r="D1468" s="63"/>
    </row>
    <row r="1469" spans="3:4">
      <c r="C1469" s="62"/>
      <c r="D1469" s="63"/>
    </row>
    <row r="1470" spans="3:4">
      <c r="C1470" s="62"/>
      <c r="D1470" s="63"/>
    </row>
    <row r="1471" spans="3:4">
      <c r="C1471" s="62"/>
      <c r="D1471" s="63"/>
    </row>
    <row r="1472" spans="3:4">
      <c r="C1472" s="62"/>
      <c r="D1472" s="63"/>
    </row>
    <row r="1473" spans="3:4">
      <c r="C1473" s="62"/>
      <c r="D1473" s="63"/>
    </row>
    <row r="1474" spans="3:4">
      <c r="C1474" s="62"/>
      <c r="D1474" s="63"/>
    </row>
    <row r="1475" spans="3:4">
      <c r="C1475" s="62"/>
      <c r="D1475" s="63"/>
    </row>
    <row r="1476" spans="3:4">
      <c r="C1476" s="62"/>
      <c r="D1476" s="63"/>
    </row>
    <row r="1477" spans="3:4">
      <c r="C1477" s="62"/>
      <c r="D1477" s="63"/>
    </row>
    <row r="1478" spans="3:4">
      <c r="C1478" s="62"/>
      <c r="D1478" s="63"/>
    </row>
    <row r="1479" spans="3:4">
      <c r="C1479" s="62"/>
      <c r="D1479" s="63"/>
    </row>
    <row r="1480" spans="3:4">
      <c r="C1480" s="62"/>
      <c r="D1480" s="63"/>
    </row>
    <row r="1481" spans="3:4">
      <c r="C1481" s="62"/>
      <c r="D1481" s="63"/>
    </row>
    <row r="1482" spans="3:4">
      <c r="C1482" s="62"/>
      <c r="D1482" s="63"/>
    </row>
    <row r="1483" spans="3:4">
      <c r="C1483" s="62"/>
      <c r="D1483" s="63"/>
    </row>
    <row r="1484" spans="3:4">
      <c r="C1484" s="62"/>
      <c r="D1484" s="63"/>
    </row>
    <row r="1485" spans="3:4">
      <c r="C1485" s="62"/>
      <c r="D1485" s="63"/>
    </row>
    <row r="1486" spans="3:4">
      <c r="C1486" s="62"/>
      <c r="D1486" s="63"/>
    </row>
    <row r="1487" spans="3:4">
      <c r="C1487" s="62"/>
      <c r="D1487" s="63"/>
    </row>
    <row r="1488" spans="3:4">
      <c r="C1488" s="62"/>
      <c r="D1488" s="63"/>
    </row>
    <row r="1489" spans="3:4">
      <c r="C1489" s="62"/>
      <c r="D1489" s="63"/>
    </row>
    <row r="1490" spans="3:4">
      <c r="C1490" s="62"/>
      <c r="D1490" s="63"/>
    </row>
    <row r="1491" spans="3:4">
      <c r="C1491" s="62"/>
      <c r="D1491" s="63"/>
    </row>
    <row r="1492" spans="3:4">
      <c r="C1492" s="62"/>
      <c r="D1492" s="63"/>
    </row>
    <row r="1493" spans="3:4">
      <c r="C1493" s="62"/>
      <c r="D1493" s="63"/>
    </row>
    <row r="1494" spans="3:4">
      <c r="C1494" s="62"/>
      <c r="D1494" s="63"/>
    </row>
    <row r="1495" spans="3:4">
      <c r="C1495" s="62"/>
      <c r="D1495" s="63"/>
    </row>
    <row r="1496" spans="3:4">
      <c r="C1496" s="62"/>
      <c r="D1496" s="63"/>
    </row>
    <row r="1497" spans="3:4">
      <c r="C1497" s="62"/>
      <c r="D1497" s="63"/>
    </row>
    <row r="1498" spans="3:4">
      <c r="C1498" s="62"/>
      <c r="D1498" s="63"/>
    </row>
    <row r="1499" spans="3:4">
      <c r="C1499" s="62"/>
      <c r="D1499" s="63"/>
    </row>
    <row r="1500" spans="3:4">
      <c r="C1500" s="62"/>
      <c r="D1500" s="63"/>
    </row>
    <row r="1501" spans="3:4">
      <c r="C1501" s="62"/>
      <c r="D1501" s="63"/>
    </row>
    <row r="1502" spans="3:4">
      <c r="C1502" s="62"/>
      <c r="D1502" s="63"/>
    </row>
    <row r="1503" spans="3:4">
      <c r="C1503" s="62"/>
      <c r="D1503" s="63"/>
    </row>
    <row r="1504" spans="3:4">
      <c r="C1504" s="62"/>
      <c r="D1504" s="63"/>
    </row>
    <row r="1505" spans="3:4">
      <c r="C1505" s="62"/>
      <c r="D1505" s="63"/>
    </row>
    <row r="1506" spans="3:4">
      <c r="C1506" s="62"/>
      <c r="D1506" s="63"/>
    </row>
    <row r="1507" spans="3:4">
      <c r="C1507" s="62"/>
      <c r="D1507" s="63"/>
    </row>
    <row r="1508" spans="3:4">
      <c r="C1508" s="62"/>
      <c r="D1508" s="63"/>
    </row>
    <row r="1509" spans="3:4">
      <c r="C1509" s="62"/>
      <c r="D1509" s="63"/>
    </row>
    <row r="1510" spans="3:4">
      <c r="C1510" s="62"/>
      <c r="D1510" s="63"/>
    </row>
    <row r="1511" spans="3:4">
      <c r="C1511" s="62"/>
      <c r="D1511" s="63"/>
    </row>
    <row r="1512" spans="3:4">
      <c r="C1512" s="62"/>
      <c r="D1512" s="63"/>
    </row>
    <row r="1513" spans="3:4">
      <c r="C1513" s="62"/>
      <c r="D1513" s="63"/>
    </row>
    <row r="1514" spans="3:4">
      <c r="C1514" s="62"/>
      <c r="D1514" s="63"/>
    </row>
    <row r="1515" spans="3:4">
      <c r="C1515" s="62"/>
      <c r="D1515" s="63"/>
    </row>
    <row r="1516" spans="3:4">
      <c r="C1516" s="62"/>
      <c r="D1516" s="63"/>
    </row>
    <row r="1517" spans="3:4">
      <c r="C1517" s="62"/>
      <c r="D1517" s="63"/>
    </row>
    <row r="1518" spans="3:4">
      <c r="C1518" s="62"/>
      <c r="D1518" s="63"/>
    </row>
    <row r="1519" spans="3:4">
      <c r="C1519" s="62"/>
      <c r="D1519" s="63"/>
    </row>
    <row r="1520" spans="3:4">
      <c r="C1520" s="62"/>
      <c r="D1520" s="63"/>
    </row>
    <row r="1521" spans="3:4">
      <c r="C1521" s="62"/>
      <c r="D1521" s="63"/>
    </row>
    <row r="1522" spans="3:4">
      <c r="C1522" s="62"/>
      <c r="D1522" s="63"/>
    </row>
    <row r="1523" spans="3:4">
      <c r="C1523" s="62"/>
      <c r="D1523" s="63"/>
    </row>
    <row r="1524" spans="3:4">
      <c r="C1524" s="62"/>
      <c r="D1524" s="63"/>
    </row>
    <row r="1525" spans="3:4">
      <c r="C1525" s="62"/>
      <c r="D1525" s="63"/>
    </row>
    <row r="1526" spans="3:4">
      <c r="C1526" s="62"/>
      <c r="D1526" s="63"/>
    </row>
    <row r="1527" spans="3:4">
      <c r="C1527" s="62"/>
      <c r="D1527" s="63"/>
    </row>
    <row r="1528" spans="3:4">
      <c r="C1528" s="62"/>
      <c r="D1528" s="63"/>
    </row>
    <row r="1529" spans="3:4">
      <c r="C1529" s="62"/>
      <c r="D1529" s="63"/>
    </row>
    <row r="1530" spans="3:4">
      <c r="C1530" s="62"/>
      <c r="D1530" s="63"/>
    </row>
    <row r="1531" spans="3:4">
      <c r="C1531" s="62"/>
      <c r="D1531" s="63"/>
    </row>
    <row r="1532" spans="3:4">
      <c r="C1532" s="62"/>
      <c r="D1532" s="63"/>
    </row>
    <row r="1533" spans="3:4">
      <c r="C1533" s="62"/>
      <c r="D1533" s="63"/>
    </row>
    <row r="1534" spans="3:4">
      <c r="C1534" s="62"/>
      <c r="D1534" s="63"/>
    </row>
    <row r="1535" spans="3:4">
      <c r="C1535" s="62"/>
      <c r="D1535" s="63"/>
    </row>
    <row r="1536" spans="3:4">
      <c r="C1536" s="62"/>
      <c r="D1536" s="63"/>
    </row>
    <row r="1537" spans="3:4">
      <c r="C1537" s="62"/>
      <c r="D1537" s="63"/>
    </row>
    <row r="1538" spans="3:4">
      <c r="C1538" s="62"/>
      <c r="D1538" s="63"/>
    </row>
    <row r="1539" spans="3:4">
      <c r="C1539" s="62"/>
      <c r="D1539" s="63"/>
    </row>
    <row r="1540" spans="3:4">
      <c r="C1540" s="62"/>
      <c r="D1540" s="63"/>
    </row>
    <row r="1541" spans="3:4">
      <c r="C1541" s="62"/>
      <c r="D1541" s="63"/>
    </row>
    <row r="1542" spans="3:4">
      <c r="C1542" s="62"/>
      <c r="D1542" s="63"/>
    </row>
    <row r="1543" spans="3:4">
      <c r="C1543" s="62"/>
      <c r="D1543" s="63"/>
    </row>
    <row r="1544" spans="3:4">
      <c r="C1544" s="62"/>
      <c r="D1544" s="63"/>
    </row>
    <row r="1545" spans="3:4">
      <c r="C1545" s="62"/>
      <c r="D1545" s="63"/>
    </row>
    <row r="1546" spans="3:4">
      <c r="C1546" s="62"/>
      <c r="D1546" s="63"/>
    </row>
    <row r="1547" spans="3:4">
      <c r="C1547" s="62"/>
      <c r="D1547" s="63"/>
    </row>
    <row r="1548" spans="3:4">
      <c r="C1548" s="62"/>
      <c r="D1548" s="63"/>
    </row>
    <row r="1549" spans="3:4">
      <c r="C1549" s="62"/>
      <c r="D1549" s="63"/>
    </row>
    <row r="1550" spans="3:4">
      <c r="C1550" s="62"/>
      <c r="D1550" s="63"/>
    </row>
    <row r="1551" spans="3:4">
      <c r="C1551" s="62"/>
      <c r="D1551" s="63"/>
    </row>
    <row r="1552" spans="3:4">
      <c r="C1552" s="62"/>
      <c r="D1552" s="63"/>
    </row>
    <row r="1553" spans="3:4">
      <c r="C1553" s="62"/>
      <c r="D1553" s="63"/>
    </row>
    <row r="1554" spans="3:4">
      <c r="C1554" s="62"/>
      <c r="D1554" s="63"/>
    </row>
    <row r="1555" spans="3:4">
      <c r="C1555" s="62"/>
      <c r="D1555" s="63"/>
    </row>
    <row r="1556" spans="3:4">
      <c r="C1556" s="62"/>
      <c r="D1556" s="63"/>
    </row>
    <row r="1557" spans="3:4">
      <c r="C1557" s="62"/>
      <c r="D1557" s="63"/>
    </row>
    <row r="1558" spans="3:4">
      <c r="C1558" s="62"/>
      <c r="D1558" s="63"/>
    </row>
    <row r="1559" spans="3:4">
      <c r="C1559" s="62"/>
      <c r="D1559" s="63"/>
    </row>
    <row r="1560" spans="3:4">
      <c r="C1560" s="62"/>
      <c r="D1560" s="63"/>
    </row>
    <row r="1561" spans="3:4">
      <c r="C1561" s="62"/>
      <c r="D1561" s="63"/>
    </row>
    <row r="1562" spans="3:4">
      <c r="C1562" s="62"/>
      <c r="D1562" s="63"/>
    </row>
    <row r="1563" spans="3:4">
      <c r="C1563" s="62"/>
      <c r="D1563" s="63"/>
    </row>
    <row r="1564" spans="3:4">
      <c r="C1564" s="62"/>
      <c r="D1564" s="63"/>
    </row>
    <row r="1565" spans="3:4">
      <c r="C1565" s="62"/>
      <c r="D1565" s="63"/>
    </row>
    <row r="1566" spans="3:4">
      <c r="C1566" s="62"/>
      <c r="D1566" s="63"/>
    </row>
    <row r="1567" spans="3:4">
      <c r="C1567" s="62"/>
      <c r="D1567" s="63"/>
    </row>
    <row r="1568" spans="3:4">
      <c r="C1568" s="62"/>
      <c r="D1568" s="63"/>
    </row>
    <row r="1569" spans="3:4">
      <c r="C1569" s="62"/>
      <c r="D1569" s="63"/>
    </row>
    <row r="1570" spans="3:4">
      <c r="C1570" s="62"/>
      <c r="D1570" s="63"/>
    </row>
    <row r="1571" spans="3:4">
      <c r="C1571" s="62"/>
      <c r="D1571" s="63"/>
    </row>
    <row r="1572" spans="3:4">
      <c r="C1572" s="62"/>
      <c r="D1572" s="63"/>
    </row>
    <row r="1573" spans="3:4">
      <c r="C1573" s="62"/>
      <c r="D1573" s="63"/>
    </row>
    <row r="1574" spans="3:4">
      <c r="C1574" s="62"/>
      <c r="D1574" s="63"/>
    </row>
    <row r="1575" spans="3:4">
      <c r="C1575" s="62"/>
      <c r="D1575" s="63"/>
    </row>
    <row r="1576" spans="3:4">
      <c r="C1576" s="62"/>
      <c r="D1576" s="63"/>
    </row>
    <row r="1577" spans="3:4">
      <c r="C1577" s="62"/>
      <c r="D1577" s="63"/>
    </row>
    <row r="1578" spans="3:4">
      <c r="C1578" s="62"/>
      <c r="D1578" s="63"/>
    </row>
    <row r="1579" spans="3:4">
      <c r="C1579" s="62"/>
      <c r="D1579" s="63"/>
    </row>
    <row r="1580" spans="3:4">
      <c r="C1580" s="62"/>
      <c r="D1580" s="63"/>
    </row>
    <row r="1581" spans="3:4">
      <c r="C1581" s="62"/>
      <c r="D1581" s="63"/>
    </row>
    <row r="1582" spans="3:4">
      <c r="C1582" s="62"/>
      <c r="D1582" s="63"/>
    </row>
    <row r="1583" spans="3:4">
      <c r="C1583" s="62"/>
      <c r="D1583" s="63"/>
    </row>
    <row r="1584" spans="3:4">
      <c r="C1584" s="62"/>
      <c r="D1584" s="63"/>
    </row>
    <row r="1585" spans="3:4">
      <c r="C1585" s="62"/>
      <c r="D1585" s="63"/>
    </row>
    <row r="1586" spans="3:4">
      <c r="C1586" s="62"/>
      <c r="D1586" s="63"/>
    </row>
    <row r="1587" spans="3:4">
      <c r="C1587" s="62"/>
      <c r="D1587" s="63"/>
    </row>
    <row r="1588" spans="3:4">
      <c r="C1588" s="62"/>
      <c r="D1588" s="63"/>
    </row>
    <row r="1589" spans="3:4">
      <c r="C1589" s="62"/>
      <c r="D1589" s="63"/>
    </row>
    <row r="1590" spans="3:4">
      <c r="C1590" s="62"/>
      <c r="D1590" s="63"/>
    </row>
    <row r="1591" spans="3:4">
      <c r="C1591" s="62"/>
      <c r="D1591" s="63"/>
    </row>
    <row r="1592" spans="3:4">
      <c r="C1592" s="62"/>
      <c r="D1592" s="63"/>
    </row>
    <row r="1593" spans="3:4">
      <c r="C1593" s="62"/>
      <c r="D1593" s="63"/>
    </row>
    <row r="1594" spans="3:4">
      <c r="C1594" s="62"/>
      <c r="D1594" s="63"/>
    </row>
    <row r="1595" spans="3:4">
      <c r="C1595" s="62"/>
      <c r="D1595" s="63"/>
    </row>
    <row r="1596" spans="3:4">
      <c r="C1596" s="62"/>
      <c r="D1596" s="63"/>
    </row>
    <row r="1597" spans="3:4">
      <c r="C1597" s="62"/>
      <c r="D1597" s="63"/>
    </row>
    <row r="1598" spans="3:4">
      <c r="C1598" s="62"/>
      <c r="D1598" s="63"/>
    </row>
    <row r="1599" spans="3:4">
      <c r="C1599" s="62"/>
      <c r="D1599" s="63"/>
    </row>
    <row r="1600" spans="3:4">
      <c r="C1600" s="62"/>
      <c r="D1600" s="63"/>
    </row>
    <row r="1601" spans="3:4">
      <c r="C1601" s="62"/>
      <c r="D1601" s="63"/>
    </row>
    <row r="1602" spans="3:4">
      <c r="C1602" s="62"/>
      <c r="D1602" s="63"/>
    </row>
    <row r="1603" spans="3:4">
      <c r="C1603" s="62"/>
      <c r="D1603" s="63"/>
    </row>
    <row r="1604" spans="3:4">
      <c r="C1604" s="62"/>
      <c r="D1604" s="63"/>
    </row>
    <row r="1605" spans="3:4">
      <c r="C1605" s="62"/>
      <c r="D1605" s="63"/>
    </row>
    <row r="1606" spans="3:4">
      <c r="C1606" s="62"/>
      <c r="D1606" s="63"/>
    </row>
    <row r="1607" spans="3:4">
      <c r="C1607" s="62"/>
      <c r="D1607" s="63"/>
    </row>
    <row r="1608" spans="3:4">
      <c r="C1608" s="62"/>
      <c r="D1608" s="63"/>
    </row>
    <row r="1609" spans="3:4">
      <c r="C1609" s="62"/>
      <c r="D1609" s="63"/>
    </row>
    <row r="1610" spans="3:4">
      <c r="C1610" s="62"/>
      <c r="D1610" s="63"/>
    </row>
    <row r="1611" spans="3:4">
      <c r="C1611" s="62"/>
      <c r="D1611" s="63"/>
    </row>
    <row r="1612" spans="3:4">
      <c r="C1612" s="62"/>
      <c r="D1612" s="63"/>
    </row>
    <row r="1613" spans="3:4">
      <c r="C1613" s="62"/>
      <c r="D1613" s="63"/>
    </row>
    <row r="1614" spans="3:4">
      <c r="C1614" s="62"/>
      <c r="D1614" s="63"/>
    </row>
    <row r="1615" spans="3:4">
      <c r="C1615" s="62"/>
      <c r="D1615" s="63"/>
    </row>
    <row r="1616" spans="3:4">
      <c r="C1616" s="62"/>
      <c r="D1616" s="63"/>
    </row>
    <row r="1617" spans="3:4">
      <c r="C1617" s="62"/>
      <c r="D1617" s="63"/>
    </row>
    <row r="1618" spans="3:4">
      <c r="C1618" s="62"/>
      <c r="D1618" s="63"/>
    </row>
    <row r="1619" spans="3:4">
      <c r="C1619" s="62"/>
      <c r="D1619" s="63"/>
    </row>
    <row r="1620" spans="3:4">
      <c r="C1620" s="62"/>
      <c r="D1620" s="63"/>
    </row>
    <row r="1621" spans="3:4">
      <c r="C1621" s="62"/>
      <c r="D1621" s="63"/>
    </row>
    <row r="1622" spans="3:4">
      <c r="C1622" s="62"/>
      <c r="D1622" s="63"/>
    </row>
    <row r="1623" spans="3:4">
      <c r="C1623" s="62"/>
      <c r="D1623" s="63"/>
    </row>
    <row r="1624" spans="3:4">
      <c r="C1624" s="62"/>
      <c r="D1624" s="63"/>
    </row>
    <row r="1625" spans="3:4">
      <c r="C1625" s="62"/>
      <c r="D1625" s="63"/>
    </row>
    <row r="1626" spans="3:4">
      <c r="C1626" s="62"/>
      <c r="D1626" s="63"/>
    </row>
    <row r="1627" spans="3:4">
      <c r="C1627" s="62"/>
      <c r="D1627" s="63"/>
    </row>
    <row r="1628" spans="3:4">
      <c r="C1628" s="62"/>
      <c r="D1628" s="63"/>
    </row>
    <row r="1629" spans="3:4">
      <c r="C1629" s="62"/>
      <c r="D1629" s="63"/>
    </row>
    <row r="1630" spans="3:4">
      <c r="C1630" s="62"/>
      <c r="D1630" s="63"/>
    </row>
    <row r="1631" spans="3:4">
      <c r="C1631" s="62"/>
      <c r="D1631" s="63"/>
    </row>
    <row r="1632" spans="3:4">
      <c r="C1632" s="62"/>
      <c r="D1632" s="63"/>
    </row>
    <row r="1633" spans="3:4">
      <c r="C1633" s="62"/>
      <c r="D1633" s="63"/>
    </row>
    <row r="1634" spans="3:4">
      <c r="C1634" s="62"/>
      <c r="D1634" s="63"/>
    </row>
    <row r="1635" spans="3:4">
      <c r="C1635" s="62"/>
      <c r="D1635" s="63"/>
    </row>
    <row r="1636" spans="3:4">
      <c r="C1636" s="62"/>
      <c r="D1636" s="63"/>
    </row>
    <row r="1637" spans="3:4">
      <c r="C1637" s="62"/>
      <c r="D1637" s="63"/>
    </row>
    <row r="1638" spans="3:4">
      <c r="C1638" s="62"/>
      <c r="D1638" s="63"/>
    </row>
    <row r="1639" spans="3:4">
      <c r="C1639" s="62"/>
      <c r="D1639" s="63"/>
    </row>
    <row r="1640" spans="3:4">
      <c r="C1640" s="62"/>
      <c r="D1640" s="63"/>
    </row>
    <row r="1641" spans="3:4">
      <c r="C1641" s="62"/>
      <c r="D1641" s="63"/>
    </row>
    <row r="1642" spans="3:4">
      <c r="C1642" s="62"/>
      <c r="D1642" s="63"/>
    </row>
    <row r="1643" spans="3:4">
      <c r="C1643" s="62"/>
      <c r="D1643" s="63"/>
    </row>
    <row r="1644" spans="3:4">
      <c r="C1644" s="62"/>
      <c r="D1644" s="63"/>
    </row>
    <row r="1645" spans="3:4">
      <c r="C1645" s="62"/>
      <c r="D1645" s="63"/>
    </row>
    <row r="1646" spans="3:4">
      <c r="C1646" s="62"/>
      <c r="D1646" s="63"/>
    </row>
    <row r="1647" spans="3:4">
      <c r="C1647" s="62"/>
      <c r="D1647" s="63"/>
    </row>
    <row r="1648" spans="3:4">
      <c r="C1648" s="62"/>
      <c r="D1648" s="63"/>
    </row>
    <row r="1649" spans="3:4">
      <c r="C1649" s="62"/>
      <c r="D1649" s="63"/>
    </row>
    <row r="1650" spans="3:4">
      <c r="C1650" s="62"/>
      <c r="D1650" s="63"/>
    </row>
    <row r="1651" spans="3:4">
      <c r="C1651" s="62"/>
      <c r="D1651" s="63"/>
    </row>
    <row r="1652" spans="3:4">
      <c r="C1652" s="62"/>
      <c r="D1652" s="63"/>
    </row>
    <row r="1653" spans="3:4">
      <c r="C1653" s="62"/>
      <c r="D1653" s="63"/>
    </row>
    <row r="1654" spans="3:4">
      <c r="C1654" s="62"/>
      <c r="D1654" s="63"/>
    </row>
    <row r="1655" spans="3:4">
      <c r="C1655" s="62"/>
      <c r="D1655" s="63"/>
    </row>
    <row r="1656" spans="3:4">
      <c r="C1656" s="62"/>
      <c r="D1656" s="63"/>
    </row>
    <row r="1657" spans="3:4">
      <c r="C1657" s="62"/>
      <c r="D1657" s="63"/>
    </row>
    <row r="1658" spans="3:4">
      <c r="C1658" s="62"/>
      <c r="D1658" s="63"/>
    </row>
    <row r="1659" spans="3:4">
      <c r="C1659" s="62"/>
      <c r="D1659" s="63"/>
    </row>
    <row r="1660" spans="3:4">
      <c r="C1660" s="62"/>
      <c r="D1660" s="63"/>
    </row>
    <row r="1661" spans="3:4">
      <c r="C1661" s="62"/>
      <c r="D1661" s="63"/>
    </row>
    <row r="1662" spans="3:4">
      <c r="C1662" s="62"/>
      <c r="D1662" s="63"/>
    </row>
    <row r="1663" spans="3:4">
      <c r="C1663" s="62"/>
      <c r="D1663" s="63"/>
    </row>
    <row r="1664" spans="3:4">
      <c r="C1664" s="62"/>
      <c r="D1664" s="63"/>
    </row>
    <row r="1665" spans="3:4">
      <c r="C1665" s="62"/>
      <c r="D1665" s="63"/>
    </row>
    <row r="1666" spans="3:4">
      <c r="C1666" s="62"/>
      <c r="D1666" s="63"/>
    </row>
    <row r="1667" spans="3:4">
      <c r="C1667" s="62"/>
      <c r="D1667" s="63"/>
    </row>
    <row r="1668" spans="3:4">
      <c r="C1668" s="62"/>
      <c r="D1668" s="63"/>
    </row>
    <row r="1669" spans="3:4">
      <c r="C1669" s="62"/>
      <c r="D1669" s="63"/>
    </row>
    <row r="1670" spans="3:4">
      <c r="C1670" s="62"/>
      <c r="D1670" s="63"/>
    </row>
    <row r="1671" spans="3:4">
      <c r="C1671" s="62"/>
      <c r="D1671" s="63"/>
    </row>
    <row r="1672" spans="3:4">
      <c r="C1672" s="62"/>
      <c r="D1672" s="63"/>
    </row>
    <row r="1673" spans="3:4">
      <c r="C1673" s="62"/>
      <c r="D1673" s="63"/>
    </row>
    <row r="1674" spans="3:4">
      <c r="C1674" s="62"/>
      <c r="D1674" s="63"/>
    </row>
    <row r="1675" spans="3:4">
      <c r="C1675" s="62"/>
      <c r="D1675" s="63"/>
    </row>
    <row r="1676" spans="3:4">
      <c r="C1676" s="62"/>
      <c r="D1676" s="63"/>
    </row>
    <row r="1677" spans="3:4">
      <c r="C1677" s="62"/>
      <c r="D1677" s="63"/>
    </row>
    <row r="1678" spans="3:4">
      <c r="C1678" s="62"/>
      <c r="D1678" s="63"/>
    </row>
    <row r="1679" spans="3:4">
      <c r="C1679" s="62"/>
      <c r="D1679" s="63"/>
    </row>
    <row r="1680" spans="3:4">
      <c r="C1680" s="62"/>
      <c r="D1680" s="63"/>
    </row>
    <row r="1681" spans="3:4">
      <c r="C1681" s="62"/>
      <c r="D1681" s="63"/>
    </row>
    <row r="1682" spans="3:4">
      <c r="C1682" s="62"/>
      <c r="D1682" s="63"/>
    </row>
    <row r="1683" spans="3:4">
      <c r="C1683" s="62"/>
      <c r="D1683" s="63"/>
    </row>
    <row r="1684" spans="3:4">
      <c r="C1684" s="62"/>
      <c r="D1684" s="63"/>
    </row>
    <row r="1685" spans="3:4">
      <c r="C1685" s="62"/>
      <c r="D1685" s="63"/>
    </row>
    <row r="1686" spans="3:4">
      <c r="C1686" s="62"/>
      <c r="D1686" s="63"/>
    </row>
    <row r="1687" spans="3:4">
      <c r="C1687" s="62"/>
      <c r="D1687" s="63"/>
    </row>
    <row r="1688" spans="3:4">
      <c r="C1688" s="62"/>
      <c r="D1688" s="63"/>
    </row>
    <row r="1689" spans="3:4">
      <c r="C1689" s="62"/>
      <c r="D1689" s="63"/>
    </row>
    <row r="1690" spans="3:4">
      <c r="C1690" s="62"/>
      <c r="D1690" s="63"/>
    </row>
    <row r="1691" spans="3:4">
      <c r="C1691" s="62"/>
      <c r="D1691" s="63"/>
    </row>
    <row r="1692" spans="3:4">
      <c r="C1692" s="62"/>
      <c r="D1692" s="63"/>
    </row>
    <row r="1693" spans="3:4">
      <c r="C1693" s="62"/>
      <c r="D1693" s="63"/>
    </row>
    <row r="1694" spans="3:4">
      <c r="C1694" s="62"/>
      <c r="D1694" s="63"/>
    </row>
    <row r="1695" spans="3:4">
      <c r="C1695" s="62"/>
      <c r="D1695" s="63"/>
    </row>
    <row r="1696" spans="3:4">
      <c r="C1696" s="62"/>
      <c r="D1696" s="63"/>
    </row>
    <row r="1697" spans="3:4">
      <c r="C1697" s="62"/>
      <c r="D1697" s="63"/>
    </row>
    <row r="1698" spans="3:4">
      <c r="C1698" s="62"/>
      <c r="D1698" s="63"/>
    </row>
    <row r="1699" spans="3:4">
      <c r="C1699" s="62"/>
      <c r="D1699" s="63"/>
    </row>
    <row r="1700" spans="3:4">
      <c r="C1700" s="62"/>
      <c r="D1700" s="63"/>
    </row>
    <row r="1701" spans="3:4">
      <c r="C1701" s="62"/>
      <c r="D1701" s="63"/>
    </row>
    <row r="1702" spans="3:4">
      <c r="C1702" s="62"/>
      <c r="D1702" s="63"/>
    </row>
    <row r="1703" spans="3:4">
      <c r="C1703" s="62"/>
      <c r="D1703" s="63"/>
    </row>
    <row r="1704" spans="3:4">
      <c r="C1704" s="62"/>
      <c r="D1704" s="63"/>
    </row>
    <row r="1705" spans="3:4">
      <c r="C1705" s="62"/>
      <c r="D1705" s="63"/>
    </row>
    <row r="1706" spans="3:4">
      <c r="C1706" s="62"/>
      <c r="D1706" s="63"/>
    </row>
    <row r="1707" spans="3:4">
      <c r="C1707" s="62"/>
      <c r="D1707" s="63"/>
    </row>
    <row r="1708" spans="3:4">
      <c r="C1708" s="62"/>
      <c r="D1708" s="63"/>
    </row>
    <row r="1709" spans="3:4">
      <c r="C1709" s="62"/>
      <c r="D1709" s="63"/>
    </row>
    <row r="1710" spans="3:4">
      <c r="C1710" s="62"/>
      <c r="D1710" s="63"/>
    </row>
    <row r="1711" spans="3:4">
      <c r="C1711" s="62"/>
      <c r="D1711" s="63"/>
    </row>
    <row r="1712" spans="3:4">
      <c r="C1712" s="62"/>
      <c r="D1712" s="63"/>
    </row>
    <row r="1713" spans="3:4">
      <c r="C1713" s="62"/>
      <c r="D1713" s="63"/>
    </row>
    <row r="1714" spans="3:4">
      <c r="C1714" s="62"/>
      <c r="D1714" s="63"/>
    </row>
    <row r="1715" spans="3:4">
      <c r="C1715" s="62"/>
      <c r="D1715" s="63"/>
    </row>
    <row r="1716" spans="3:4">
      <c r="C1716" s="62"/>
      <c r="D1716" s="63"/>
    </row>
    <row r="1717" spans="3:4">
      <c r="C1717" s="62"/>
      <c r="D1717" s="63"/>
    </row>
    <row r="1718" spans="3:4">
      <c r="C1718" s="62"/>
      <c r="D1718" s="63"/>
    </row>
    <row r="1719" spans="3:4">
      <c r="C1719" s="62"/>
      <c r="D1719" s="63"/>
    </row>
    <row r="1720" spans="3:4">
      <c r="C1720" s="62"/>
      <c r="D1720" s="63"/>
    </row>
    <row r="1721" spans="3:4">
      <c r="C1721" s="62"/>
      <c r="D1721" s="63"/>
    </row>
    <row r="1722" spans="3:4">
      <c r="C1722" s="62"/>
      <c r="D1722" s="63"/>
    </row>
    <row r="1723" spans="3:4">
      <c r="C1723" s="62"/>
      <c r="D1723" s="63"/>
    </row>
    <row r="1724" spans="3:4">
      <c r="C1724" s="62"/>
      <c r="D1724" s="63"/>
    </row>
    <row r="1725" spans="3:4">
      <c r="C1725" s="62"/>
      <c r="D1725" s="63"/>
    </row>
    <row r="1726" spans="3:4">
      <c r="C1726" s="62"/>
      <c r="D1726" s="63"/>
    </row>
    <row r="1727" spans="3:4">
      <c r="C1727" s="62"/>
      <c r="D1727" s="63"/>
    </row>
    <row r="1728" spans="3:4">
      <c r="C1728" s="62"/>
      <c r="D1728" s="63"/>
    </row>
    <row r="1729" spans="3:4">
      <c r="C1729" s="62"/>
      <c r="D1729" s="63"/>
    </row>
    <row r="1730" spans="3:4">
      <c r="C1730" s="62"/>
      <c r="D1730" s="63"/>
    </row>
    <row r="1731" spans="3:4">
      <c r="C1731" s="62"/>
      <c r="D1731" s="63"/>
    </row>
    <row r="1732" spans="3:4">
      <c r="C1732" s="62"/>
      <c r="D1732" s="63"/>
    </row>
    <row r="1733" spans="3:4">
      <c r="C1733" s="62"/>
      <c r="D1733" s="63"/>
    </row>
    <row r="1734" spans="3:4">
      <c r="C1734" s="62"/>
      <c r="D1734" s="63"/>
    </row>
    <row r="1735" spans="3:4">
      <c r="C1735" s="62"/>
      <c r="D1735" s="63"/>
    </row>
    <row r="1736" spans="3:4">
      <c r="C1736" s="62"/>
      <c r="D1736" s="63"/>
    </row>
    <row r="1737" spans="3:4">
      <c r="C1737" s="62"/>
      <c r="D1737" s="63"/>
    </row>
    <row r="1738" spans="3:4">
      <c r="C1738" s="62"/>
      <c r="D1738" s="63"/>
    </row>
    <row r="1739" spans="3:4">
      <c r="C1739" s="62"/>
      <c r="D1739" s="63"/>
    </row>
    <row r="1740" spans="3:4">
      <c r="C1740" s="62"/>
      <c r="D1740" s="63"/>
    </row>
    <row r="1741" spans="3:4">
      <c r="C1741" s="62"/>
      <c r="D1741" s="63"/>
    </row>
    <row r="1742" spans="3:4">
      <c r="C1742" s="62"/>
      <c r="D1742" s="63"/>
    </row>
    <row r="1743" spans="3:4">
      <c r="C1743" s="62"/>
      <c r="D1743" s="63"/>
    </row>
    <row r="1744" spans="3:4">
      <c r="C1744" s="62"/>
      <c r="D1744" s="63"/>
    </row>
    <row r="1745" spans="3:4">
      <c r="C1745" s="62"/>
      <c r="D1745" s="63"/>
    </row>
    <row r="1746" spans="3:4">
      <c r="C1746" s="62"/>
      <c r="D1746" s="63"/>
    </row>
    <row r="1747" spans="3:4">
      <c r="C1747" s="62"/>
      <c r="D1747" s="63"/>
    </row>
    <row r="1748" spans="3:4">
      <c r="C1748" s="62"/>
      <c r="D1748" s="63"/>
    </row>
    <row r="1749" spans="3:4">
      <c r="C1749" s="62"/>
      <c r="D1749" s="63"/>
    </row>
    <row r="1750" spans="3:4">
      <c r="C1750" s="62"/>
      <c r="D1750" s="63"/>
    </row>
    <row r="1751" spans="3:4">
      <c r="C1751" s="62"/>
      <c r="D1751" s="63"/>
    </row>
    <row r="1752" spans="3:4">
      <c r="C1752" s="62"/>
      <c r="D1752" s="63"/>
    </row>
    <row r="1753" spans="3:4">
      <c r="C1753" s="62"/>
      <c r="D1753" s="63"/>
    </row>
    <row r="1754" spans="3:4">
      <c r="C1754" s="62"/>
      <c r="D1754" s="63"/>
    </row>
    <row r="1755" spans="3:4">
      <c r="C1755" s="62"/>
      <c r="D1755" s="63"/>
    </row>
    <row r="1756" spans="3:4">
      <c r="C1756" s="62"/>
      <c r="D1756" s="63"/>
    </row>
    <row r="1757" spans="3:4">
      <c r="C1757" s="62"/>
      <c r="D1757" s="63"/>
    </row>
    <row r="1758" spans="3:4">
      <c r="C1758" s="62"/>
      <c r="D1758" s="63"/>
    </row>
    <row r="1759" spans="3:4">
      <c r="C1759" s="62"/>
      <c r="D1759" s="63"/>
    </row>
    <row r="1760" spans="3:4">
      <c r="C1760" s="62"/>
      <c r="D1760" s="63"/>
    </row>
    <row r="1761" spans="3:4">
      <c r="C1761" s="62"/>
      <c r="D1761" s="63"/>
    </row>
    <row r="1762" spans="3:4">
      <c r="C1762" s="62"/>
      <c r="D1762" s="63"/>
    </row>
    <row r="1763" spans="3:4">
      <c r="C1763" s="62"/>
      <c r="D1763" s="63"/>
    </row>
    <row r="1764" spans="3:4">
      <c r="C1764" s="62"/>
      <c r="D1764" s="63"/>
    </row>
    <row r="1765" spans="3:4">
      <c r="C1765" s="62"/>
      <c r="D1765" s="63"/>
    </row>
    <row r="1766" spans="3:4">
      <c r="C1766" s="62"/>
      <c r="D1766" s="63"/>
    </row>
    <row r="1767" spans="3:4">
      <c r="C1767" s="62"/>
      <c r="D1767" s="63"/>
    </row>
    <row r="1768" spans="3:4">
      <c r="C1768" s="62"/>
      <c r="D1768" s="63"/>
    </row>
    <row r="1769" spans="3:4">
      <c r="C1769" s="62"/>
      <c r="D1769" s="63"/>
    </row>
    <row r="1770" spans="3:4">
      <c r="C1770" s="62"/>
      <c r="D1770" s="63"/>
    </row>
    <row r="1771" spans="3:4">
      <c r="C1771" s="62"/>
      <c r="D1771" s="63"/>
    </row>
    <row r="1772" spans="3:4">
      <c r="C1772" s="62"/>
      <c r="D1772" s="63"/>
    </row>
    <row r="1773" spans="3:4">
      <c r="C1773" s="62"/>
      <c r="D1773" s="63"/>
    </row>
    <row r="1774" spans="3:4">
      <c r="C1774" s="62"/>
      <c r="D1774" s="63"/>
    </row>
    <row r="1775" spans="3:4">
      <c r="C1775" s="62"/>
      <c r="D1775" s="63"/>
    </row>
    <row r="1776" spans="3:4">
      <c r="C1776" s="62"/>
      <c r="D1776" s="63"/>
    </row>
    <row r="1777" spans="3:4">
      <c r="C1777" s="62"/>
      <c r="D1777" s="63"/>
    </row>
    <row r="1778" spans="3:4">
      <c r="C1778" s="62"/>
      <c r="D1778" s="63"/>
    </row>
    <row r="1779" spans="3:4">
      <c r="C1779" s="62"/>
      <c r="D1779" s="63"/>
    </row>
    <row r="1780" spans="3:4">
      <c r="C1780" s="62"/>
      <c r="D1780" s="63"/>
    </row>
    <row r="1781" spans="3:4">
      <c r="C1781" s="62"/>
      <c r="D1781" s="63"/>
    </row>
    <row r="1782" spans="3:4">
      <c r="C1782" s="62"/>
      <c r="D1782" s="63"/>
    </row>
    <row r="1783" spans="3:4">
      <c r="C1783" s="62"/>
      <c r="D1783" s="63"/>
    </row>
    <row r="1784" spans="3:4">
      <c r="C1784" s="62"/>
      <c r="D1784" s="63"/>
    </row>
    <row r="1785" spans="3:4">
      <c r="C1785" s="62"/>
      <c r="D1785" s="63"/>
    </row>
    <row r="1786" spans="3:4">
      <c r="C1786" s="62"/>
      <c r="D1786" s="63"/>
    </row>
    <row r="1787" spans="3:4">
      <c r="C1787" s="62"/>
      <c r="D1787" s="63"/>
    </row>
    <row r="1788" spans="3:4">
      <c r="C1788" s="62"/>
      <c r="D1788" s="63"/>
    </row>
    <row r="1789" spans="3:4">
      <c r="C1789" s="62"/>
      <c r="D1789" s="63"/>
    </row>
    <row r="1790" spans="3:4">
      <c r="C1790" s="62"/>
      <c r="D1790" s="63"/>
    </row>
    <row r="1791" spans="3:4">
      <c r="C1791" s="62"/>
      <c r="D1791" s="63"/>
    </row>
    <row r="1792" spans="3:4">
      <c r="C1792" s="62"/>
      <c r="D1792" s="63"/>
    </row>
    <row r="1793" spans="3:4">
      <c r="C1793" s="62"/>
      <c r="D1793" s="63"/>
    </row>
    <row r="1794" spans="3:4">
      <c r="C1794" s="62"/>
      <c r="D1794" s="63"/>
    </row>
    <row r="1795" spans="3:4">
      <c r="C1795" s="62"/>
      <c r="D1795" s="63"/>
    </row>
    <row r="1796" spans="3:4">
      <c r="C1796" s="62"/>
      <c r="D1796" s="63"/>
    </row>
    <row r="1797" spans="3:4">
      <c r="C1797" s="62"/>
      <c r="D1797" s="63"/>
    </row>
    <row r="1798" spans="3:4">
      <c r="C1798" s="62"/>
      <c r="D1798" s="63"/>
    </row>
    <row r="1799" spans="3:4">
      <c r="C1799" s="62"/>
      <c r="D1799" s="63"/>
    </row>
    <row r="1800" spans="3:4">
      <c r="C1800" s="62"/>
      <c r="D1800" s="63"/>
    </row>
    <row r="1801" spans="3:4">
      <c r="C1801" s="62"/>
      <c r="D1801" s="63"/>
    </row>
    <row r="1802" spans="3:4">
      <c r="C1802" s="62"/>
      <c r="D1802" s="63"/>
    </row>
    <row r="1803" spans="3:4">
      <c r="C1803" s="62"/>
      <c r="D1803" s="63"/>
    </row>
    <row r="1804" spans="3:4">
      <c r="C1804" s="62"/>
      <c r="D1804" s="63"/>
    </row>
    <row r="1805" spans="3:4">
      <c r="C1805" s="62"/>
      <c r="D1805" s="63"/>
    </row>
    <row r="1806" spans="3:4">
      <c r="C1806" s="62"/>
      <c r="D1806" s="63"/>
    </row>
    <row r="1807" spans="3:4">
      <c r="C1807" s="62"/>
      <c r="D1807" s="63"/>
    </row>
    <row r="1808" spans="3:4">
      <c r="C1808" s="62"/>
      <c r="D1808" s="63"/>
    </row>
    <row r="1809" spans="3:4">
      <c r="C1809" s="62"/>
      <c r="D1809" s="63"/>
    </row>
    <row r="1810" spans="3:4">
      <c r="C1810" s="62"/>
      <c r="D1810" s="63"/>
    </row>
    <row r="1811" spans="3:4">
      <c r="C1811" s="62"/>
      <c r="D1811" s="63"/>
    </row>
    <row r="1812" spans="3:4">
      <c r="C1812" s="62"/>
      <c r="D1812" s="63"/>
    </row>
    <row r="1813" spans="3:4">
      <c r="C1813" s="62"/>
      <c r="D1813" s="63"/>
    </row>
    <row r="1814" spans="3:4">
      <c r="C1814" s="62"/>
      <c r="D1814" s="63"/>
    </row>
    <row r="1815" spans="3:4">
      <c r="C1815" s="62"/>
      <c r="D1815" s="63"/>
    </row>
    <row r="1816" spans="3:4">
      <c r="C1816" s="62"/>
      <c r="D1816" s="63"/>
    </row>
    <row r="1817" spans="3:4">
      <c r="C1817" s="62"/>
      <c r="D1817" s="63"/>
    </row>
    <row r="1818" spans="3:4">
      <c r="C1818" s="62"/>
      <c r="D1818" s="63"/>
    </row>
    <row r="1819" spans="3:4">
      <c r="C1819" s="62"/>
      <c r="D1819" s="63"/>
    </row>
    <row r="1820" spans="3:4">
      <c r="C1820" s="62"/>
      <c r="D1820" s="63"/>
    </row>
    <row r="1821" spans="3:4">
      <c r="C1821" s="62"/>
      <c r="D1821" s="63"/>
    </row>
    <row r="1822" spans="3:4">
      <c r="C1822" s="62"/>
      <c r="D1822" s="63"/>
    </row>
    <row r="1823" spans="3:4">
      <c r="C1823" s="62"/>
      <c r="D1823" s="63"/>
    </row>
    <row r="1824" spans="3:4">
      <c r="C1824" s="62"/>
      <c r="D1824" s="63"/>
    </row>
    <row r="1825" spans="3:4">
      <c r="C1825" s="62"/>
      <c r="D1825" s="63"/>
    </row>
    <row r="1826" spans="3:4">
      <c r="C1826" s="62"/>
      <c r="D1826" s="63"/>
    </row>
    <row r="1827" spans="3:4">
      <c r="C1827" s="62"/>
      <c r="D1827" s="63"/>
    </row>
    <row r="1828" spans="3:4">
      <c r="C1828" s="62"/>
      <c r="D1828" s="63"/>
    </row>
    <row r="1829" spans="3:4">
      <c r="C1829" s="62"/>
      <c r="D1829" s="63"/>
    </row>
    <row r="1830" spans="3:4">
      <c r="C1830" s="62"/>
      <c r="D1830" s="63"/>
    </row>
    <row r="1831" spans="3:4">
      <c r="C1831" s="62"/>
      <c r="D1831" s="63"/>
    </row>
    <row r="1832" spans="3:4">
      <c r="C1832" s="62"/>
      <c r="D1832" s="63"/>
    </row>
    <row r="1833" spans="3:4">
      <c r="C1833" s="62"/>
      <c r="D1833" s="63"/>
    </row>
    <row r="1834" spans="3:4">
      <c r="C1834" s="62"/>
      <c r="D1834" s="63"/>
    </row>
    <row r="1835" spans="3:4">
      <c r="C1835" s="62"/>
      <c r="D1835" s="63"/>
    </row>
    <row r="1836" spans="3:4">
      <c r="C1836" s="62"/>
      <c r="D1836" s="63"/>
    </row>
    <row r="1837" spans="3:4">
      <c r="C1837" s="62"/>
      <c r="D1837" s="63"/>
    </row>
    <row r="1838" spans="3:4">
      <c r="C1838" s="62"/>
      <c r="D1838" s="63"/>
    </row>
    <row r="1839" spans="3:4">
      <c r="C1839" s="62"/>
      <c r="D1839" s="63"/>
    </row>
    <row r="1840" spans="3:4">
      <c r="C1840" s="62"/>
      <c r="D1840" s="63"/>
    </row>
    <row r="1841" spans="3:4">
      <c r="C1841" s="62"/>
      <c r="D1841" s="63"/>
    </row>
    <row r="1842" spans="3:4">
      <c r="C1842" s="62"/>
      <c r="D1842" s="63"/>
    </row>
    <row r="1843" spans="3:4">
      <c r="C1843" s="62"/>
      <c r="D1843" s="63"/>
    </row>
    <row r="1844" spans="3:4">
      <c r="C1844" s="62"/>
      <c r="D1844" s="63"/>
    </row>
    <row r="1845" spans="3:4">
      <c r="C1845" s="62"/>
      <c r="D1845" s="63"/>
    </row>
    <row r="1846" spans="3:4">
      <c r="C1846" s="62"/>
      <c r="D1846" s="63"/>
    </row>
    <row r="1847" spans="3:4">
      <c r="C1847" s="62"/>
      <c r="D1847" s="63"/>
    </row>
    <row r="1848" spans="3:4">
      <c r="C1848" s="62"/>
      <c r="D1848" s="63"/>
    </row>
    <row r="1849" spans="3:4">
      <c r="C1849" s="62"/>
      <c r="D1849" s="63"/>
    </row>
    <row r="1850" spans="3:4">
      <c r="C1850" s="62"/>
      <c r="D1850" s="63"/>
    </row>
    <row r="1851" spans="3:4">
      <c r="C1851" s="62"/>
      <c r="D1851" s="63"/>
    </row>
    <row r="1852" spans="3:4">
      <c r="C1852" s="62"/>
      <c r="D1852" s="63"/>
    </row>
    <row r="1853" spans="3:4">
      <c r="C1853" s="62"/>
      <c r="D1853" s="63"/>
    </row>
    <row r="1854" spans="3:4">
      <c r="C1854" s="62"/>
      <c r="D1854" s="63"/>
    </row>
    <row r="1855" spans="3:4">
      <c r="C1855" s="62"/>
      <c r="D1855" s="63"/>
    </row>
    <row r="1856" spans="3:4">
      <c r="C1856" s="62"/>
      <c r="D1856" s="63"/>
    </row>
    <row r="1857" spans="3:4">
      <c r="C1857" s="62"/>
      <c r="D1857" s="63"/>
    </row>
    <row r="1858" spans="3:4">
      <c r="C1858" s="62"/>
      <c r="D1858" s="63"/>
    </row>
    <row r="1859" spans="3:4">
      <c r="C1859" s="62"/>
      <c r="D1859" s="63"/>
    </row>
    <row r="1860" spans="3:4">
      <c r="C1860" s="62"/>
      <c r="D1860" s="63"/>
    </row>
    <row r="1861" spans="3:4">
      <c r="C1861" s="62"/>
      <c r="D1861" s="63"/>
    </row>
    <row r="1862" spans="3:4">
      <c r="C1862" s="62"/>
      <c r="D1862" s="63"/>
    </row>
    <row r="1863" spans="3:4">
      <c r="C1863" s="62"/>
      <c r="D1863" s="63"/>
    </row>
    <row r="1864" spans="3:4">
      <c r="C1864" s="62"/>
      <c r="D1864" s="63"/>
    </row>
    <row r="1865" spans="3:4">
      <c r="C1865" s="62"/>
      <c r="D1865" s="63"/>
    </row>
    <row r="1866" spans="3:4">
      <c r="C1866" s="62"/>
      <c r="D1866" s="63"/>
    </row>
    <row r="1867" spans="3:4">
      <c r="C1867" s="62"/>
      <c r="D1867" s="63"/>
    </row>
    <row r="1868" spans="3:4">
      <c r="C1868" s="62"/>
      <c r="D1868" s="63"/>
    </row>
    <row r="1869" spans="3:4">
      <c r="C1869" s="62"/>
      <c r="D1869" s="63"/>
    </row>
    <row r="1870" spans="3:4">
      <c r="C1870" s="62"/>
      <c r="D1870" s="63"/>
    </row>
    <row r="1871" spans="3:4">
      <c r="C1871" s="62"/>
      <c r="D1871" s="63"/>
    </row>
    <row r="1872" spans="3:4">
      <c r="C1872" s="62"/>
      <c r="D1872" s="63"/>
    </row>
    <row r="1873" spans="3:4">
      <c r="C1873" s="62"/>
      <c r="D1873" s="63"/>
    </row>
    <row r="1874" spans="3:4">
      <c r="C1874" s="62"/>
      <c r="D1874" s="63"/>
    </row>
    <row r="1875" spans="3:4">
      <c r="C1875" s="62"/>
      <c r="D1875" s="63"/>
    </row>
    <row r="1876" spans="3:4">
      <c r="C1876" s="62"/>
      <c r="D1876" s="63"/>
    </row>
    <row r="1877" spans="3:4">
      <c r="C1877" s="62"/>
      <c r="D1877" s="63"/>
    </row>
    <row r="1878" spans="3:4">
      <c r="C1878" s="62"/>
      <c r="D1878" s="63"/>
    </row>
    <row r="1879" spans="3:4">
      <c r="C1879" s="62"/>
      <c r="D1879" s="63"/>
    </row>
    <row r="1880" spans="3:4">
      <c r="C1880" s="62"/>
      <c r="D1880" s="63"/>
    </row>
    <row r="1881" spans="3:4">
      <c r="C1881" s="62"/>
      <c r="D1881" s="63"/>
    </row>
    <row r="1882" spans="3:4">
      <c r="C1882" s="62"/>
      <c r="D1882" s="63"/>
    </row>
    <row r="1883" spans="3:4">
      <c r="C1883" s="62"/>
      <c r="D1883" s="63"/>
    </row>
    <row r="1884" spans="3:4">
      <c r="C1884" s="62"/>
      <c r="D1884" s="63"/>
    </row>
    <row r="1885" spans="3:4">
      <c r="C1885" s="62"/>
      <c r="D1885" s="63"/>
    </row>
    <row r="1886" spans="3:4">
      <c r="C1886" s="62"/>
      <c r="D1886" s="63"/>
    </row>
    <row r="1887" spans="3:4">
      <c r="C1887" s="62"/>
      <c r="D1887" s="63"/>
    </row>
    <row r="1888" spans="3:4">
      <c r="C1888" s="62"/>
      <c r="D1888" s="63"/>
    </row>
    <row r="1889" spans="3:4">
      <c r="C1889" s="62"/>
      <c r="D1889" s="63"/>
    </row>
    <row r="1890" spans="3:4">
      <c r="C1890" s="62"/>
      <c r="D1890" s="63"/>
    </row>
    <row r="1891" spans="3:4">
      <c r="C1891" s="62"/>
      <c r="D1891" s="63"/>
    </row>
    <row r="1892" spans="3:4">
      <c r="C1892" s="62"/>
      <c r="D1892" s="63"/>
    </row>
    <row r="1893" spans="3:4">
      <c r="C1893" s="62"/>
      <c r="D1893" s="63"/>
    </row>
    <row r="1894" spans="3:4">
      <c r="C1894" s="62"/>
      <c r="D1894" s="63"/>
    </row>
    <row r="1895" spans="3:4">
      <c r="C1895" s="62"/>
      <c r="D1895" s="63"/>
    </row>
    <row r="1896" spans="3:4">
      <c r="C1896" s="62"/>
      <c r="D1896" s="63"/>
    </row>
    <row r="1897" spans="3:4">
      <c r="C1897" s="62"/>
      <c r="D1897" s="63"/>
    </row>
    <row r="1898" spans="3:4">
      <c r="C1898" s="62"/>
      <c r="D1898" s="63"/>
    </row>
    <row r="1899" spans="3:4">
      <c r="C1899" s="62"/>
      <c r="D1899" s="63"/>
    </row>
    <row r="1900" spans="3:4">
      <c r="C1900" s="62"/>
      <c r="D1900" s="63"/>
    </row>
    <row r="1901" spans="3:4">
      <c r="C1901" s="62"/>
      <c r="D1901" s="63"/>
    </row>
    <row r="1902" spans="3:4">
      <c r="C1902" s="62"/>
      <c r="D1902" s="63"/>
    </row>
    <row r="1903" spans="3:4">
      <c r="C1903" s="62"/>
      <c r="D1903" s="63"/>
    </row>
    <row r="1904" spans="3:4">
      <c r="C1904" s="62"/>
      <c r="D1904" s="63"/>
    </row>
    <row r="1905" spans="3:4">
      <c r="C1905" s="62"/>
      <c r="D1905" s="63"/>
    </row>
    <row r="1906" spans="3:4">
      <c r="C1906" s="62"/>
      <c r="D1906" s="63"/>
    </row>
    <row r="1907" spans="3:4">
      <c r="C1907" s="62"/>
      <c r="D1907" s="63"/>
    </row>
    <row r="1908" spans="3:4">
      <c r="C1908" s="62"/>
      <c r="D1908" s="63"/>
    </row>
    <row r="1909" spans="3:4">
      <c r="C1909" s="62"/>
      <c r="D1909" s="63"/>
    </row>
    <row r="1910" spans="3:4">
      <c r="C1910" s="62"/>
      <c r="D1910" s="63"/>
    </row>
    <row r="1911" spans="3:4">
      <c r="C1911" s="62"/>
      <c r="D1911" s="63"/>
    </row>
    <row r="1912" spans="3:4">
      <c r="C1912" s="62"/>
      <c r="D1912" s="63"/>
    </row>
    <row r="1913" spans="3:4">
      <c r="C1913" s="62"/>
      <c r="D1913" s="63"/>
    </row>
    <row r="1914" spans="3:4">
      <c r="C1914" s="62"/>
      <c r="D1914" s="63"/>
    </row>
    <row r="1915" spans="3:4">
      <c r="C1915" s="62"/>
      <c r="D1915" s="63"/>
    </row>
    <row r="1916" spans="3:4">
      <c r="C1916" s="62"/>
      <c r="D1916" s="63"/>
    </row>
    <row r="1917" spans="3:4">
      <c r="C1917" s="62"/>
      <c r="D1917" s="63"/>
    </row>
    <row r="1918" spans="3:4">
      <c r="C1918" s="62"/>
      <c r="D1918" s="63"/>
    </row>
    <row r="1919" spans="3:4">
      <c r="C1919" s="62"/>
      <c r="D1919" s="63"/>
    </row>
    <row r="1920" spans="3:4">
      <c r="C1920" s="62"/>
      <c r="D1920" s="63"/>
    </row>
    <row r="1921" spans="3:4">
      <c r="C1921" s="62"/>
      <c r="D1921" s="63"/>
    </row>
    <row r="1922" spans="3:4">
      <c r="C1922" s="62"/>
      <c r="D1922" s="63"/>
    </row>
    <row r="1923" spans="3:4">
      <c r="C1923" s="62"/>
      <c r="D1923" s="63"/>
    </row>
    <row r="1924" spans="3:4">
      <c r="C1924" s="62"/>
      <c r="D1924" s="63"/>
    </row>
    <row r="1925" spans="3:4">
      <c r="C1925" s="62"/>
      <c r="D1925" s="63"/>
    </row>
    <row r="1926" spans="3:4">
      <c r="C1926" s="62"/>
      <c r="D1926" s="63"/>
    </row>
    <row r="1927" spans="3:4">
      <c r="C1927" s="62"/>
      <c r="D1927" s="63"/>
    </row>
    <row r="1928" spans="3:4">
      <c r="C1928" s="62"/>
      <c r="D1928" s="63"/>
    </row>
    <row r="1929" spans="3:4">
      <c r="C1929" s="62"/>
      <c r="D1929" s="63"/>
    </row>
    <row r="1930" spans="3:4">
      <c r="C1930" s="62"/>
      <c r="D1930" s="63"/>
    </row>
    <row r="1931" spans="3:4">
      <c r="C1931" s="62"/>
      <c r="D1931" s="63"/>
    </row>
    <row r="1932" spans="3:4">
      <c r="C1932" s="62"/>
      <c r="D1932" s="63"/>
    </row>
    <row r="1933" spans="3:4">
      <c r="C1933" s="62"/>
      <c r="D1933" s="63"/>
    </row>
    <row r="1934" spans="3:4">
      <c r="C1934" s="62"/>
      <c r="D1934" s="63"/>
    </row>
    <row r="1935" spans="3:4">
      <c r="C1935" s="62"/>
      <c r="D1935" s="63"/>
    </row>
    <row r="1936" spans="3:4">
      <c r="C1936" s="62"/>
      <c r="D1936" s="63"/>
    </row>
    <row r="1937" spans="3:4">
      <c r="C1937" s="62"/>
      <c r="D1937" s="63"/>
    </row>
    <row r="1938" spans="3:4">
      <c r="C1938" s="62"/>
      <c r="D1938" s="63"/>
    </row>
    <row r="1939" spans="3:4">
      <c r="C1939" s="62"/>
      <c r="D1939" s="63"/>
    </row>
    <row r="1940" spans="3:4">
      <c r="C1940" s="62"/>
      <c r="D1940" s="63"/>
    </row>
    <row r="1941" spans="3:4">
      <c r="C1941" s="62"/>
      <c r="D1941" s="63"/>
    </row>
    <row r="1942" spans="3:4">
      <c r="C1942" s="62"/>
      <c r="D1942" s="63"/>
    </row>
    <row r="1943" spans="3:4">
      <c r="C1943" s="62"/>
      <c r="D1943" s="63"/>
    </row>
    <row r="1944" spans="3:4">
      <c r="C1944" s="62"/>
      <c r="D1944" s="63"/>
    </row>
    <row r="1945" spans="3:4">
      <c r="C1945" s="62"/>
      <c r="D1945" s="63"/>
    </row>
    <row r="1946" spans="3:4">
      <c r="C1946" s="62"/>
      <c r="D1946" s="63"/>
    </row>
    <row r="1947" spans="3:4">
      <c r="C1947" s="62"/>
      <c r="D1947" s="63"/>
    </row>
    <row r="1948" spans="3:4">
      <c r="C1948" s="62"/>
      <c r="D1948" s="63"/>
    </row>
    <row r="1949" spans="3:4">
      <c r="C1949" s="62"/>
      <c r="D1949" s="63"/>
    </row>
    <row r="1950" spans="3:4">
      <c r="C1950" s="62"/>
      <c r="D1950" s="63"/>
    </row>
    <row r="1951" spans="3:4">
      <c r="C1951" s="62"/>
      <c r="D1951" s="63"/>
    </row>
    <row r="1952" spans="3:4">
      <c r="C1952" s="62"/>
      <c r="D1952" s="63"/>
    </row>
    <row r="1953" spans="3:4">
      <c r="C1953" s="62"/>
      <c r="D1953" s="63"/>
    </row>
    <row r="1954" spans="3:4">
      <c r="C1954" s="62"/>
      <c r="D1954" s="63"/>
    </row>
    <row r="1955" spans="3:4">
      <c r="C1955" s="62"/>
      <c r="D1955" s="63"/>
    </row>
    <row r="1956" spans="3:4">
      <c r="C1956" s="62"/>
      <c r="D1956" s="63"/>
    </row>
    <row r="1957" spans="3:4">
      <c r="C1957" s="62"/>
      <c r="D1957" s="63"/>
    </row>
    <row r="1958" spans="3:4">
      <c r="C1958" s="62"/>
      <c r="D1958" s="63"/>
    </row>
    <row r="1959" spans="3:4">
      <c r="C1959" s="62"/>
      <c r="D1959" s="63"/>
    </row>
    <row r="1960" spans="3:4">
      <c r="C1960" s="62"/>
      <c r="D1960" s="63"/>
    </row>
    <row r="1961" spans="3:4">
      <c r="C1961" s="62"/>
      <c r="D1961" s="63"/>
    </row>
    <row r="1962" spans="3:4">
      <c r="C1962" s="62"/>
      <c r="D1962" s="63"/>
    </row>
    <row r="1963" spans="3:4">
      <c r="C1963" s="62"/>
      <c r="D1963" s="63"/>
    </row>
    <row r="1964" spans="3:4">
      <c r="C1964" s="62"/>
      <c r="D1964" s="63"/>
    </row>
    <row r="1965" spans="3:4">
      <c r="C1965" s="62"/>
      <c r="D1965" s="63"/>
    </row>
    <row r="1966" spans="3:4">
      <c r="C1966" s="62"/>
      <c r="D1966" s="63"/>
    </row>
    <row r="1967" spans="3:4">
      <c r="C1967" s="62"/>
      <c r="D1967" s="63"/>
    </row>
    <row r="1968" spans="3:4">
      <c r="C1968" s="62"/>
      <c r="D1968" s="63"/>
    </row>
    <row r="1969" spans="3:4">
      <c r="C1969" s="62"/>
      <c r="D1969" s="63"/>
    </row>
    <row r="1970" spans="3:4">
      <c r="C1970" s="62"/>
      <c r="D1970" s="63"/>
    </row>
    <row r="1971" spans="3:4">
      <c r="C1971" s="62"/>
      <c r="D1971" s="63"/>
    </row>
    <row r="1972" spans="3:4">
      <c r="C1972" s="62"/>
      <c r="D1972" s="63"/>
    </row>
    <row r="1973" spans="3:4">
      <c r="C1973" s="62"/>
      <c r="D1973" s="63"/>
    </row>
    <row r="1974" spans="3:4">
      <c r="C1974" s="62"/>
      <c r="D1974" s="63"/>
    </row>
    <row r="1975" spans="3:4">
      <c r="C1975" s="62"/>
      <c r="D1975" s="63"/>
    </row>
    <row r="1976" spans="3:4">
      <c r="C1976" s="62"/>
      <c r="D1976" s="63"/>
    </row>
    <row r="1977" spans="3:4">
      <c r="C1977" s="62"/>
      <c r="D1977" s="63"/>
    </row>
    <row r="1978" spans="3:4">
      <c r="C1978" s="62"/>
      <c r="D1978" s="63"/>
    </row>
    <row r="1979" spans="3:4">
      <c r="C1979" s="62"/>
      <c r="D1979" s="63"/>
    </row>
    <row r="1980" spans="3:4">
      <c r="C1980" s="62"/>
      <c r="D1980" s="63"/>
    </row>
    <row r="1981" spans="3:4">
      <c r="C1981" s="62"/>
      <c r="D1981" s="63"/>
    </row>
    <row r="1982" spans="3:4">
      <c r="C1982" s="62"/>
      <c r="D1982" s="63"/>
    </row>
    <row r="1983" spans="3:4">
      <c r="C1983" s="62"/>
      <c r="D1983" s="63"/>
    </row>
    <row r="1984" spans="3:4">
      <c r="C1984" s="62"/>
      <c r="D1984" s="63"/>
    </row>
    <row r="1985" spans="3:4">
      <c r="C1985" s="62"/>
      <c r="D1985" s="63"/>
    </row>
    <row r="1986" spans="3:4">
      <c r="C1986" s="62"/>
      <c r="D1986" s="63"/>
    </row>
    <row r="1987" spans="3:4">
      <c r="C1987" s="62"/>
      <c r="D1987" s="63"/>
    </row>
    <row r="1988" spans="3:4">
      <c r="C1988" s="62"/>
      <c r="D1988" s="63"/>
    </row>
    <row r="1989" spans="3:4">
      <c r="C1989" s="62"/>
      <c r="D1989" s="63"/>
    </row>
    <row r="1990" spans="3:4">
      <c r="C1990" s="62"/>
      <c r="D1990" s="63"/>
    </row>
    <row r="1991" spans="3:4">
      <c r="C1991" s="62"/>
      <c r="D1991" s="63"/>
    </row>
    <row r="1992" spans="3:4">
      <c r="C1992" s="62"/>
      <c r="D1992" s="63"/>
    </row>
    <row r="1993" spans="3:4">
      <c r="C1993" s="62"/>
      <c r="D1993" s="63"/>
    </row>
    <row r="1994" spans="3:4">
      <c r="C1994" s="62"/>
      <c r="D1994" s="63"/>
    </row>
    <row r="1995" spans="3:4">
      <c r="C1995" s="62"/>
      <c r="D1995" s="63"/>
    </row>
    <row r="1996" spans="3:4">
      <c r="C1996" s="62"/>
      <c r="D1996" s="63"/>
    </row>
    <row r="1997" spans="3:4">
      <c r="C1997" s="62"/>
      <c r="D1997" s="63"/>
    </row>
    <row r="1998" spans="3:4">
      <c r="C1998" s="62"/>
      <c r="D1998" s="63"/>
    </row>
    <row r="1999" spans="3:4">
      <c r="C1999" s="62"/>
      <c r="D1999" s="63"/>
    </row>
    <row r="2000" spans="3:4">
      <c r="C2000" s="62"/>
      <c r="D2000" s="63"/>
    </row>
    <row r="2001" spans="3:4">
      <c r="C2001" s="62"/>
      <c r="D2001" s="63"/>
    </row>
    <row r="2002" spans="3:4">
      <c r="C2002" s="62"/>
      <c r="D2002" s="63"/>
    </row>
    <row r="2003" spans="3:4">
      <c r="C2003" s="62"/>
      <c r="D2003" s="63"/>
    </row>
    <row r="2004" spans="3:4">
      <c r="C2004" s="62"/>
      <c r="D2004" s="63"/>
    </row>
    <row r="2005" spans="3:4">
      <c r="C2005" s="62"/>
      <c r="D2005" s="63"/>
    </row>
    <row r="2006" spans="3:4">
      <c r="C2006" s="62"/>
      <c r="D2006" s="63"/>
    </row>
    <row r="2007" spans="3:4">
      <c r="C2007" s="62"/>
      <c r="D2007" s="63"/>
    </row>
    <row r="2008" spans="3:4">
      <c r="C2008" s="62"/>
      <c r="D2008" s="63"/>
    </row>
    <row r="2009" spans="3:4">
      <c r="C2009" s="62"/>
      <c r="D2009" s="63"/>
    </row>
    <row r="2010" spans="3:4">
      <c r="C2010" s="62"/>
      <c r="D2010" s="63"/>
    </row>
    <row r="2011" spans="3:4">
      <c r="C2011" s="62"/>
      <c r="D2011" s="63"/>
    </row>
    <row r="2012" spans="3:4">
      <c r="C2012" s="62"/>
      <c r="D2012" s="63"/>
    </row>
    <row r="2013" spans="3:4">
      <c r="C2013" s="62"/>
      <c r="D2013" s="63"/>
    </row>
    <row r="2014" spans="3:4">
      <c r="C2014" s="62"/>
      <c r="D2014" s="63"/>
    </row>
    <row r="2015" spans="3:4">
      <c r="C2015" s="62"/>
      <c r="D2015" s="63"/>
    </row>
    <row r="2016" spans="3:4">
      <c r="C2016" s="62"/>
      <c r="D2016" s="63"/>
    </row>
    <row r="2017" spans="3:4">
      <c r="C2017" s="62"/>
      <c r="D2017" s="63"/>
    </row>
    <row r="2018" spans="3:4">
      <c r="C2018" s="62"/>
      <c r="D2018" s="63"/>
    </row>
    <row r="2019" spans="3:4">
      <c r="C2019" s="62"/>
      <c r="D2019" s="63"/>
    </row>
    <row r="2020" spans="3:4">
      <c r="C2020" s="62"/>
      <c r="D2020" s="63"/>
    </row>
    <row r="2021" spans="3:4">
      <c r="C2021" s="62"/>
      <c r="D2021" s="63"/>
    </row>
    <row r="2022" spans="3:4">
      <c r="C2022" s="62"/>
      <c r="D2022" s="63"/>
    </row>
    <row r="2023" spans="3:4">
      <c r="C2023" s="62"/>
      <c r="D2023" s="63"/>
    </row>
    <row r="2024" spans="3:4">
      <c r="C2024" s="62"/>
      <c r="D2024" s="63"/>
    </row>
    <row r="2025" spans="3:4">
      <c r="C2025" s="62"/>
      <c r="D2025" s="63"/>
    </row>
    <row r="2026" spans="3:4">
      <c r="C2026" s="62"/>
      <c r="D2026" s="63"/>
    </row>
    <row r="2027" spans="3:4">
      <c r="C2027" s="62"/>
      <c r="D2027" s="63"/>
    </row>
    <row r="2028" spans="3:4">
      <c r="C2028" s="62"/>
      <c r="D2028" s="63"/>
    </row>
    <row r="2029" spans="3:4">
      <c r="C2029" s="62"/>
      <c r="D2029" s="63"/>
    </row>
    <row r="2030" spans="3:4">
      <c r="C2030" s="62"/>
      <c r="D2030" s="63"/>
    </row>
    <row r="2031" spans="3:4">
      <c r="C2031" s="62"/>
      <c r="D2031" s="63"/>
    </row>
    <row r="2032" spans="3:4">
      <c r="C2032" s="62"/>
      <c r="D2032" s="63"/>
    </row>
    <row r="2033" spans="3:4">
      <c r="C2033" s="62"/>
      <c r="D2033" s="63"/>
    </row>
    <row r="2034" spans="3:4">
      <c r="C2034" s="62"/>
      <c r="D2034" s="63"/>
    </row>
    <row r="2035" spans="3:4">
      <c r="C2035" s="62"/>
      <c r="D2035" s="63"/>
    </row>
    <row r="2036" spans="3:4">
      <c r="C2036" s="62"/>
      <c r="D2036" s="63"/>
    </row>
    <row r="2037" spans="3:4">
      <c r="C2037" s="62"/>
      <c r="D2037" s="63"/>
    </row>
    <row r="2038" spans="3:4">
      <c r="C2038" s="62"/>
      <c r="D2038" s="63"/>
    </row>
    <row r="2039" spans="3:4">
      <c r="C2039" s="62"/>
      <c r="D2039" s="63"/>
    </row>
    <row r="2040" spans="3:4">
      <c r="C2040" s="62"/>
      <c r="D2040" s="63"/>
    </row>
    <row r="2041" spans="3:4">
      <c r="C2041" s="62"/>
      <c r="D2041" s="63"/>
    </row>
    <row r="2042" spans="3:4">
      <c r="C2042" s="62"/>
      <c r="D2042" s="63"/>
    </row>
    <row r="2043" spans="3:4">
      <c r="C2043" s="62"/>
      <c r="D2043" s="63"/>
    </row>
    <row r="2044" spans="3:4">
      <c r="C2044" s="62"/>
      <c r="D2044" s="63"/>
    </row>
    <row r="2045" spans="3:4">
      <c r="C2045" s="62"/>
      <c r="D2045" s="63"/>
    </row>
    <row r="2046" spans="3:4">
      <c r="C2046" s="62"/>
      <c r="D2046" s="63"/>
    </row>
    <row r="2047" spans="3:4">
      <c r="C2047" s="62"/>
      <c r="D2047" s="63"/>
    </row>
    <row r="2048" spans="3:4">
      <c r="C2048" s="62"/>
      <c r="D2048" s="63"/>
    </row>
    <row r="2049" spans="3:4">
      <c r="C2049" s="62"/>
      <c r="D2049" s="63"/>
    </row>
    <row r="2050" spans="3:4">
      <c r="C2050" s="62"/>
      <c r="D2050" s="63"/>
    </row>
    <row r="2051" spans="3:4">
      <c r="C2051" s="62"/>
      <c r="D2051" s="63"/>
    </row>
    <row r="2052" spans="3:4">
      <c r="C2052" s="62"/>
      <c r="D2052" s="63"/>
    </row>
    <row r="2053" spans="3:4">
      <c r="C2053" s="62"/>
      <c r="D2053" s="63"/>
    </row>
    <row r="2054" spans="3:4">
      <c r="C2054" s="62"/>
      <c r="D2054" s="63"/>
    </row>
    <row r="2055" spans="3:4">
      <c r="C2055" s="62"/>
      <c r="D2055" s="63"/>
    </row>
    <row r="2056" spans="3:4">
      <c r="C2056" s="62"/>
      <c r="D2056" s="63"/>
    </row>
    <row r="2057" spans="3:4">
      <c r="C2057" s="62"/>
      <c r="D2057" s="63"/>
    </row>
    <row r="2058" spans="3:4">
      <c r="C2058" s="62"/>
      <c r="D2058" s="63"/>
    </row>
    <row r="2059" spans="3:4">
      <c r="C2059" s="62"/>
      <c r="D2059" s="63"/>
    </row>
    <row r="2060" spans="3:4">
      <c r="C2060" s="62"/>
      <c r="D2060" s="63"/>
    </row>
    <row r="2061" spans="3:4">
      <c r="C2061" s="62"/>
      <c r="D2061" s="63"/>
    </row>
    <row r="2062" spans="3:4">
      <c r="C2062" s="62"/>
      <c r="D2062" s="63"/>
    </row>
    <row r="2063" spans="3:4">
      <c r="C2063" s="62"/>
      <c r="D2063" s="63"/>
    </row>
    <row r="2064" spans="3:4">
      <c r="C2064" s="62"/>
      <c r="D2064" s="63"/>
    </row>
    <row r="2065" spans="3:4">
      <c r="C2065" s="62"/>
      <c r="D2065" s="63"/>
    </row>
    <row r="2066" spans="3:4">
      <c r="C2066" s="62"/>
      <c r="D2066" s="63"/>
    </row>
    <row r="2067" spans="3:4">
      <c r="C2067" s="62"/>
      <c r="D2067" s="63"/>
    </row>
    <row r="2068" spans="3:4">
      <c r="C2068" s="62"/>
      <c r="D2068" s="63"/>
    </row>
    <row r="2069" spans="3:4">
      <c r="C2069" s="62"/>
      <c r="D2069" s="63"/>
    </row>
    <row r="2070" spans="3:4">
      <c r="C2070" s="62"/>
      <c r="D2070" s="63"/>
    </row>
    <row r="2071" spans="3:4">
      <c r="C2071" s="62"/>
      <c r="D2071" s="63"/>
    </row>
    <row r="2072" spans="3:4">
      <c r="C2072" s="62"/>
      <c r="D2072" s="63"/>
    </row>
    <row r="2073" spans="3:4">
      <c r="C2073" s="62"/>
      <c r="D2073" s="63"/>
    </row>
    <row r="2074" spans="3:4">
      <c r="C2074" s="62"/>
      <c r="D2074" s="63"/>
    </row>
    <row r="2075" spans="3:4">
      <c r="C2075" s="62"/>
      <c r="D2075" s="63"/>
    </row>
    <row r="2076" spans="3:4">
      <c r="C2076" s="62"/>
      <c r="D2076" s="63"/>
    </row>
    <row r="2077" spans="3:4">
      <c r="C2077" s="62"/>
      <c r="D2077" s="63"/>
    </row>
    <row r="2078" spans="3:4">
      <c r="C2078" s="62"/>
      <c r="D2078" s="63"/>
    </row>
    <row r="2079" spans="3:4">
      <c r="C2079" s="62"/>
      <c r="D2079" s="63"/>
    </row>
    <row r="2080" spans="3:4">
      <c r="C2080" s="62"/>
      <c r="D2080" s="63"/>
    </row>
    <row r="2081" spans="3:4">
      <c r="C2081" s="62"/>
      <c r="D2081" s="63"/>
    </row>
    <row r="2082" spans="3:4">
      <c r="C2082" s="62"/>
      <c r="D2082" s="63"/>
    </row>
    <row r="2083" spans="3:4">
      <c r="C2083" s="62"/>
      <c r="D2083" s="63"/>
    </row>
    <row r="2084" spans="3:4">
      <c r="C2084" s="62"/>
      <c r="D2084" s="63"/>
    </row>
    <row r="2085" spans="3:4">
      <c r="C2085" s="62"/>
      <c r="D2085" s="63"/>
    </row>
    <row r="2086" spans="3:4">
      <c r="C2086" s="62"/>
      <c r="D2086" s="63"/>
    </row>
    <row r="2087" spans="3:4">
      <c r="C2087" s="62"/>
      <c r="D2087" s="63"/>
    </row>
    <row r="2088" spans="3:4">
      <c r="C2088" s="62"/>
      <c r="D2088" s="63"/>
    </row>
    <row r="2089" spans="3:4">
      <c r="C2089" s="62"/>
      <c r="D2089" s="63"/>
    </row>
    <row r="2090" spans="3:4">
      <c r="C2090" s="62"/>
      <c r="D2090" s="63"/>
    </row>
    <row r="2091" spans="3:4">
      <c r="C2091" s="62"/>
      <c r="D2091" s="63"/>
    </row>
    <row r="2092" spans="3:4">
      <c r="C2092" s="62"/>
      <c r="D2092" s="63"/>
    </row>
    <row r="2093" spans="3:4">
      <c r="C2093" s="62"/>
      <c r="D2093" s="63"/>
    </row>
    <row r="2094" spans="3:4">
      <c r="C2094" s="62"/>
      <c r="D2094" s="63"/>
    </row>
    <row r="2095" spans="3:4">
      <c r="C2095" s="62"/>
      <c r="D2095" s="63"/>
    </row>
    <row r="2096" spans="3:4">
      <c r="C2096" s="62"/>
      <c r="D2096" s="63"/>
    </row>
    <row r="2097" spans="3:4">
      <c r="C2097" s="62"/>
      <c r="D2097" s="63"/>
    </row>
    <row r="2098" spans="3:4">
      <c r="C2098" s="62"/>
      <c r="D2098" s="63"/>
    </row>
    <row r="2099" spans="3:4">
      <c r="C2099" s="62"/>
      <c r="D2099" s="63"/>
    </row>
    <row r="2100" spans="3:4">
      <c r="C2100" s="62"/>
      <c r="D2100" s="63"/>
    </row>
    <row r="2101" spans="3:4">
      <c r="C2101" s="62"/>
      <c r="D2101" s="63"/>
    </row>
    <row r="2102" spans="3:4">
      <c r="C2102" s="62"/>
      <c r="D2102" s="63"/>
    </row>
    <row r="2103" spans="3:4">
      <c r="C2103" s="62"/>
      <c r="D2103" s="63"/>
    </row>
    <row r="2104" spans="3:4">
      <c r="C2104" s="62"/>
      <c r="D2104" s="63"/>
    </row>
    <row r="2105" spans="3:4">
      <c r="C2105" s="62"/>
      <c r="D2105" s="63"/>
    </row>
    <row r="2106" spans="3:4">
      <c r="C2106" s="62"/>
      <c r="D2106" s="63"/>
    </row>
    <row r="2107" spans="3:4">
      <c r="C2107" s="62"/>
      <c r="D2107" s="63"/>
    </row>
    <row r="2108" spans="3:4">
      <c r="C2108" s="62"/>
      <c r="D2108" s="63"/>
    </row>
    <row r="2109" spans="3:4">
      <c r="C2109" s="62"/>
      <c r="D2109" s="63"/>
    </row>
    <row r="2110" spans="3:4">
      <c r="C2110" s="62"/>
      <c r="D2110" s="63"/>
    </row>
    <row r="2111" spans="3:4">
      <c r="C2111" s="62"/>
      <c r="D2111" s="63"/>
    </row>
    <row r="2112" spans="3:4">
      <c r="C2112" s="62"/>
      <c r="D2112" s="63"/>
    </row>
    <row r="2113" spans="3:4">
      <c r="C2113" s="62"/>
      <c r="D2113" s="63"/>
    </row>
    <row r="2114" spans="3:4">
      <c r="C2114" s="62"/>
      <c r="D2114" s="63"/>
    </row>
    <row r="2115" spans="3:4">
      <c r="C2115" s="62"/>
      <c r="D2115" s="63"/>
    </row>
    <row r="2116" spans="3:4">
      <c r="C2116" s="62"/>
      <c r="D2116" s="63"/>
    </row>
    <row r="2117" spans="3:4">
      <c r="C2117" s="62"/>
      <c r="D2117" s="63"/>
    </row>
    <row r="2118" spans="3:4">
      <c r="C2118" s="62"/>
      <c r="D2118" s="63"/>
    </row>
    <row r="2119" spans="3:4">
      <c r="C2119" s="62"/>
      <c r="D2119" s="63"/>
    </row>
    <row r="2120" spans="3:4">
      <c r="C2120" s="62"/>
      <c r="D2120" s="63"/>
    </row>
    <row r="2121" spans="3:4">
      <c r="C2121" s="62"/>
      <c r="D2121" s="63"/>
    </row>
    <row r="2122" spans="3:4">
      <c r="C2122" s="62"/>
      <c r="D2122" s="63"/>
    </row>
    <row r="2123" spans="3:4">
      <c r="C2123" s="62"/>
      <c r="D2123" s="63"/>
    </row>
    <row r="2124" spans="3:4">
      <c r="C2124" s="62"/>
      <c r="D2124" s="63"/>
    </row>
    <row r="2125" spans="3:4">
      <c r="C2125" s="62"/>
      <c r="D2125" s="63"/>
    </row>
    <row r="2126" spans="3:4">
      <c r="C2126" s="62"/>
      <c r="D2126" s="63"/>
    </row>
    <row r="2127" spans="3:4">
      <c r="C2127" s="62"/>
      <c r="D2127" s="63"/>
    </row>
    <row r="2128" spans="3:4">
      <c r="C2128" s="62"/>
      <c r="D2128" s="63"/>
    </row>
    <row r="2129" spans="3:4">
      <c r="C2129" s="62"/>
      <c r="D2129" s="63"/>
    </row>
    <row r="2130" spans="3:4">
      <c r="C2130" s="62"/>
      <c r="D2130" s="63"/>
    </row>
    <row r="2131" spans="3:4">
      <c r="C2131" s="62"/>
      <c r="D2131" s="63"/>
    </row>
    <row r="2132" spans="3:4">
      <c r="C2132" s="62"/>
      <c r="D2132" s="63"/>
    </row>
    <row r="2133" spans="3:4">
      <c r="C2133" s="62"/>
      <c r="D2133" s="63"/>
    </row>
    <row r="2134" spans="3:4">
      <c r="C2134" s="62"/>
      <c r="D2134" s="63"/>
    </row>
    <row r="2135" spans="3:4">
      <c r="C2135" s="62"/>
      <c r="D2135" s="63"/>
    </row>
    <row r="2136" spans="3:4">
      <c r="C2136" s="62"/>
      <c r="D2136" s="63"/>
    </row>
    <row r="2137" spans="3:4">
      <c r="C2137" s="62"/>
      <c r="D2137" s="63"/>
    </row>
    <row r="2138" spans="3:4">
      <c r="C2138" s="62"/>
      <c r="D2138" s="63"/>
    </row>
    <row r="2139" spans="3:4">
      <c r="C2139" s="62"/>
      <c r="D2139" s="63"/>
    </row>
    <row r="2140" spans="3:4">
      <c r="C2140" s="62"/>
      <c r="D2140" s="63"/>
    </row>
    <row r="2141" spans="3:4">
      <c r="C2141" s="62"/>
      <c r="D2141" s="63"/>
    </row>
    <row r="2142" spans="3:4">
      <c r="C2142" s="62"/>
      <c r="D2142" s="63"/>
    </row>
    <row r="2143" spans="3:4">
      <c r="C2143" s="62"/>
      <c r="D2143" s="63"/>
    </row>
    <row r="2144" spans="3:4">
      <c r="C2144" s="62"/>
      <c r="D2144" s="63"/>
    </row>
    <row r="2145" spans="3:4">
      <c r="C2145" s="62"/>
      <c r="D2145" s="63"/>
    </row>
    <row r="2146" spans="3:4">
      <c r="C2146" s="62"/>
      <c r="D2146" s="63"/>
    </row>
    <row r="2147" spans="3:4">
      <c r="C2147" s="62"/>
      <c r="D2147" s="63"/>
    </row>
    <row r="2148" spans="3:4">
      <c r="C2148" s="62"/>
      <c r="D2148" s="63"/>
    </row>
    <row r="2149" spans="3:4">
      <c r="C2149" s="62"/>
      <c r="D2149" s="63"/>
    </row>
    <row r="2150" spans="3:4">
      <c r="C2150" s="62"/>
      <c r="D2150" s="63"/>
    </row>
    <row r="2151" spans="3:4">
      <c r="C2151" s="62"/>
      <c r="D2151" s="63"/>
    </row>
    <row r="2152" spans="3:4">
      <c r="C2152" s="62"/>
      <c r="D2152" s="63"/>
    </row>
    <row r="2153" spans="3:4">
      <c r="C2153" s="62"/>
      <c r="D2153" s="63"/>
    </row>
    <row r="2154" spans="3:4">
      <c r="C2154" s="62"/>
      <c r="D2154" s="63"/>
    </row>
    <row r="2155" spans="3:4">
      <c r="C2155" s="62"/>
      <c r="D2155" s="63"/>
    </row>
    <row r="2156" spans="3:4">
      <c r="C2156" s="62"/>
      <c r="D2156" s="63"/>
    </row>
    <row r="2157" spans="3:4">
      <c r="C2157" s="62"/>
      <c r="D2157" s="63"/>
    </row>
    <row r="2158" spans="3:4">
      <c r="C2158" s="62"/>
      <c r="D2158" s="63"/>
    </row>
    <row r="2159" spans="3:4">
      <c r="C2159" s="62"/>
      <c r="D2159" s="63"/>
    </row>
    <row r="2160" spans="3:4">
      <c r="C2160" s="62"/>
      <c r="D2160" s="63"/>
    </row>
    <row r="2161" spans="3:4">
      <c r="C2161" s="62"/>
      <c r="D2161" s="63"/>
    </row>
    <row r="2162" spans="3:4">
      <c r="C2162" s="62"/>
      <c r="D2162" s="63"/>
    </row>
    <row r="2163" spans="3:4">
      <c r="C2163" s="62"/>
      <c r="D2163" s="63"/>
    </row>
    <row r="2164" spans="3:4">
      <c r="C2164" s="62"/>
      <c r="D2164" s="63"/>
    </row>
    <row r="2165" spans="3:4">
      <c r="C2165" s="62"/>
      <c r="D2165" s="63"/>
    </row>
    <row r="2166" spans="3:4">
      <c r="C2166" s="62"/>
      <c r="D2166" s="63"/>
    </row>
    <row r="2167" spans="3:4">
      <c r="C2167" s="62"/>
      <c r="D2167" s="63"/>
    </row>
    <row r="2168" spans="3:4">
      <c r="C2168" s="62"/>
      <c r="D2168" s="63"/>
    </row>
    <row r="2169" spans="3:4">
      <c r="C2169" s="62"/>
      <c r="D2169" s="63"/>
    </row>
    <row r="2170" spans="3:4">
      <c r="C2170" s="62"/>
      <c r="D2170" s="63"/>
    </row>
    <row r="2171" spans="3:4">
      <c r="C2171" s="62"/>
      <c r="D2171" s="63"/>
    </row>
    <row r="2172" spans="3:4">
      <c r="C2172" s="62"/>
      <c r="D2172" s="63"/>
    </row>
    <row r="2173" spans="3:4">
      <c r="C2173" s="62"/>
      <c r="D2173" s="63"/>
    </row>
    <row r="2174" spans="3:4">
      <c r="C2174" s="62"/>
      <c r="D2174" s="63"/>
    </row>
    <row r="2175" spans="3:4">
      <c r="C2175" s="62"/>
      <c r="D2175" s="63"/>
    </row>
    <row r="2176" spans="3:4">
      <c r="C2176" s="62"/>
      <c r="D2176" s="63"/>
    </row>
    <row r="2177" spans="3:4">
      <c r="C2177" s="62"/>
      <c r="D2177" s="63"/>
    </row>
    <row r="2178" spans="3:4">
      <c r="C2178" s="62"/>
      <c r="D2178" s="63"/>
    </row>
    <row r="2179" spans="3:4">
      <c r="C2179" s="62"/>
      <c r="D2179" s="63"/>
    </row>
    <row r="2180" spans="3:4">
      <c r="C2180" s="62"/>
      <c r="D2180" s="63"/>
    </row>
    <row r="2181" spans="3:4">
      <c r="C2181" s="62"/>
      <c r="D2181" s="63"/>
    </row>
    <row r="2182" spans="3:4">
      <c r="C2182" s="62"/>
      <c r="D2182" s="63"/>
    </row>
    <row r="2183" spans="3:4">
      <c r="C2183" s="62"/>
      <c r="D2183" s="63"/>
    </row>
    <row r="2184" spans="3:4">
      <c r="C2184" s="62"/>
      <c r="D2184" s="63"/>
    </row>
    <row r="2185" spans="3:4">
      <c r="C2185" s="62"/>
      <c r="D2185" s="63"/>
    </row>
    <row r="2186" spans="3:4">
      <c r="C2186" s="62"/>
      <c r="D2186" s="63"/>
    </row>
    <row r="2187" spans="3:4">
      <c r="C2187" s="62"/>
      <c r="D2187" s="63"/>
    </row>
    <row r="2188" spans="3:4">
      <c r="C2188" s="62"/>
      <c r="D2188" s="63"/>
    </row>
    <row r="2189" spans="3:4">
      <c r="C2189" s="62"/>
      <c r="D2189" s="63"/>
    </row>
    <row r="2190" spans="3:4">
      <c r="C2190" s="62"/>
      <c r="D2190" s="63"/>
    </row>
    <row r="2191" spans="3:4">
      <c r="C2191" s="62"/>
      <c r="D2191" s="63"/>
    </row>
    <row r="2192" spans="3:4">
      <c r="C2192" s="62"/>
      <c r="D2192" s="63"/>
    </row>
    <row r="2193" spans="3:4">
      <c r="C2193" s="62"/>
      <c r="D2193" s="63"/>
    </row>
    <row r="2194" spans="3:4">
      <c r="C2194" s="62"/>
      <c r="D2194" s="63"/>
    </row>
    <row r="2195" spans="3:4">
      <c r="C2195" s="62"/>
      <c r="D2195" s="63"/>
    </row>
    <row r="2196" spans="3:4">
      <c r="C2196" s="62"/>
      <c r="D2196" s="63"/>
    </row>
    <row r="2197" spans="3:4">
      <c r="C2197" s="62"/>
      <c r="D2197" s="63"/>
    </row>
    <row r="2198" spans="3:4">
      <c r="C2198" s="62"/>
      <c r="D2198" s="63"/>
    </row>
    <row r="2199" spans="3:4">
      <c r="C2199" s="62"/>
      <c r="D2199" s="63"/>
    </row>
    <row r="2200" spans="3:4">
      <c r="C2200" s="62"/>
      <c r="D2200" s="63"/>
    </row>
    <row r="2201" spans="3:4">
      <c r="C2201" s="62"/>
      <c r="D2201" s="63"/>
    </row>
    <row r="2202" spans="3:4">
      <c r="C2202" s="62"/>
      <c r="D2202" s="63"/>
    </row>
    <row r="2203" spans="3:4">
      <c r="C2203" s="62"/>
      <c r="D2203" s="63"/>
    </row>
    <row r="2204" spans="3:4">
      <c r="C2204" s="62"/>
      <c r="D2204" s="63"/>
    </row>
    <row r="2205" spans="3:4">
      <c r="C2205" s="62"/>
      <c r="D2205" s="63"/>
    </row>
    <row r="2206" spans="3:4">
      <c r="C2206" s="62"/>
      <c r="D2206" s="63"/>
    </row>
    <row r="2207" spans="3:4">
      <c r="C2207" s="62"/>
      <c r="D2207" s="63"/>
    </row>
    <row r="2208" spans="3:4">
      <c r="C2208" s="62"/>
      <c r="D2208" s="63"/>
    </row>
    <row r="2209" spans="3:4">
      <c r="C2209" s="62"/>
      <c r="D2209" s="63"/>
    </row>
    <row r="2210" spans="3:4">
      <c r="C2210" s="62"/>
      <c r="D2210" s="63"/>
    </row>
    <row r="2211" spans="3:4">
      <c r="C2211" s="62"/>
      <c r="D2211" s="63"/>
    </row>
    <row r="2212" spans="3:4">
      <c r="C2212" s="62"/>
      <c r="D2212" s="63"/>
    </row>
    <row r="2213" spans="3:4">
      <c r="C2213" s="62"/>
      <c r="D2213" s="63"/>
    </row>
    <row r="2214" spans="3:4">
      <c r="C2214" s="62"/>
      <c r="D2214" s="63"/>
    </row>
    <row r="2215" spans="3:4">
      <c r="C2215" s="62"/>
      <c r="D2215" s="63"/>
    </row>
    <row r="2216" spans="3:4">
      <c r="C2216" s="62"/>
      <c r="D2216" s="63"/>
    </row>
    <row r="2217" spans="3:4">
      <c r="C2217" s="62"/>
      <c r="D2217" s="63"/>
    </row>
    <row r="2218" spans="3:4">
      <c r="C2218" s="62"/>
      <c r="D2218" s="63"/>
    </row>
    <row r="2219" spans="3:4">
      <c r="C2219" s="62"/>
      <c r="D2219" s="63"/>
    </row>
    <row r="2220" spans="3:4">
      <c r="C2220" s="62"/>
      <c r="D2220" s="63"/>
    </row>
    <row r="2221" spans="3:4">
      <c r="C2221" s="62"/>
      <c r="D2221" s="63"/>
    </row>
    <row r="2222" spans="3:4">
      <c r="C2222" s="62"/>
      <c r="D2222" s="63"/>
    </row>
    <row r="2223" spans="3:4">
      <c r="C2223" s="62"/>
      <c r="D2223" s="63"/>
    </row>
    <row r="2224" spans="3:4">
      <c r="C2224" s="62"/>
      <c r="D2224" s="63"/>
    </row>
    <row r="2225" spans="3:4">
      <c r="C2225" s="62"/>
      <c r="D2225" s="63"/>
    </row>
    <row r="2226" spans="3:4">
      <c r="C2226" s="62"/>
      <c r="D2226" s="63"/>
    </row>
    <row r="2227" spans="3:4">
      <c r="C2227" s="62"/>
      <c r="D2227" s="63"/>
    </row>
    <row r="2228" spans="3:4">
      <c r="C2228" s="62"/>
      <c r="D2228" s="63"/>
    </row>
    <row r="2229" spans="3:4">
      <c r="C2229" s="62"/>
      <c r="D2229" s="63"/>
    </row>
    <row r="2230" spans="3:4">
      <c r="C2230" s="62"/>
      <c r="D2230" s="63"/>
    </row>
    <row r="2231" spans="3:4">
      <c r="C2231" s="62"/>
      <c r="D2231" s="63"/>
    </row>
    <row r="2232" spans="3:4">
      <c r="C2232" s="62"/>
      <c r="D2232" s="63"/>
    </row>
    <row r="2233" spans="3:4">
      <c r="C2233" s="62"/>
      <c r="D2233" s="63"/>
    </row>
    <row r="2234" spans="3:4">
      <c r="C2234" s="62"/>
      <c r="D2234" s="63"/>
    </row>
    <row r="2235" spans="3:4">
      <c r="C2235" s="62"/>
      <c r="D2235" s="63"/>
    </row>
    <row r="2236" spans="3:4">
      <c r="C2236" s="62"/>
      <c r="D2236" s="63"/>
    </row>
    <row r="2237" spans="3:4">
      <c r="C2237" s="62"/>
      <c r="D2237" s="63"/>
    </row>
    <row r="2238" spans="3:4">
      <c r="C2238" s="62"/>
      <c r="D2238" s="63"/>
    </row>
    <row r="2239" spans="3:4">
      <c r="C2239" s="62"/>
      <c r="D2239" s="63"/>
    </row>
    <row r="2240" spans="3:4">
      <c r="C2240" s="62"/>
      <c r="D2240" s="63"/>
    </row>
    <row r="2241" spans="3:4">
      <c r="C2241" s="62"/>
      <c r="D2241" s="63"/>
    </row>
    <row r="2242" spans="3:4">
      <c r="C2242" s="62"/>
      <c r="D2242" s="63"/>
    </row>
    <row r="2243" spans="3:4">
      <c r="C2243" s="62"/>
      <c r="D2243" s="63"/>
    </row>
    <row r="2244" spans="3:4">
      <c r="C2244" s="62"/>
      <c r="D2244" s="63"/>
    </row>
    <row r="2245" spans="3:4">
      <c r="C2245" s="62"/>
      <c r="D2245" s="63"/>
    </row>
    <row r="2246" spans="3:4">
      <c r="C2246" s="62"/>
      <c r="D2246" s="63"/>
    </row>
    <row r="2247" spans="3:4">
      <c r="C2247" s="62"/>
      <c r="D2247" s="63"/>
    </row>
    <row r="2248" spans="3:4">
      <c r="C2248" s="62"/>
      <c r="D2248" s="63"/>
    </row>
    <row r="2249" spans="3:4">
      <c r="C2249" s="62"/>
      <c r="D2249" s="63"/>
    </row>
    <row r="2250" spans="3:4">
      <c r="C2250" s="62"/>
      <c r="D2250" s="63"/>
    </row>
    <row r="2251" spans="3:4">
      <c r="C2251" s="62"/>
      <c r="D2251" s="63"/>
    </row>
    <row r="2252" spans="3:4">
      <c r="C2252" s="62"/>
      <c r="D2252" s="63"/>
    </row>
    <row r="2253" spans="3:4">
      <c r="C2253" s="62"/>
      <c r="D2253" s="63"/>
    </row>
    <row r="2254" spans="3:4">
      <c r="C2254" s="62"/>
      <c r="D2254" s="63"/>
    </row>
    <row r="2255" spans="3:4">
      <c r="C2255" s="62"/>
      <c r="D2255" s="63"/>
    </row>
    <row r="2256" spans="3:4">
      <c r="C2256" s="62"/>
      <c r="D2256" s="63"/>
    </row>
    <row r="2257" spans="3:4">
      <c r="C2257" s="62"/>
      <c r="D2257" s="63"/>
    </row>
    <row r="2258" spans="3:4">
      <c r="C2258" s="62"/>
      <c r="D2258" s="63"/>
    </row>
    <row r="2259" spans="3:4">
      <c r="C2259" s="62"/>
      <c r="D2259" s="63"/>
    </row>
    <row r="2260" spans="3:4">
      <c r="C2260" s="62"/>
      <c r="D2260" s="63"/>
    </row>
    <row r="2261" spans="3:4">
      <c r="C2261" s="62"/>
      <c r="D2261" s="63"/>
    </row>
    <row r="2262" spans="3:4">
      <c r="C2262" s="62"/>
      <c r="D2262" s="63"/>
    </row>
    <row r="2263" spans="3:4">
      <c r="C2263" s="62"/>
      <c r="D2263" s="63"/>
    </row>
    <row r="2264" spans="3:4">
      <c r="C2264" s="62"/>
      <c r="D2264" s="63"/>
    </row>
    <row r="2265" spans="3:4">
      <c r="C2265" s="62"/>
      <c r="D2265" s="63"/>
    </row>
    <row r="2266" spans="3:4">
      <c r="C2266" s="62"/>
      <c r="D2266" s="63"/>
    </row>
    <row r="2267" spans="3:4">
      <c r="C2267" s="62"/>
      <c r="D2267" s="63"/>
    </row>
    <row r="2268" spans="3:4">
      <c r="C2268" s="62"/>
      <c r="D2268" s="63"/>
    </row>
    <row r="2269" spans="3:4">
      <c r="C2269" s="62"/>
      <c r="D2269" s="63"/>
    </row>
    <row r="2270" spans="3:4">
      <c r="C2270" s="62"/>
      <c r="D2270" s="63"/>
    </row>
    <row r="2271" spans="3:4">
      <c r="C2271" s="62"/>
      <c r="D2271" s="63"/>
    </row>
    <row r="2272" spans="3:4">
      <c r="C2272" s="62"/>
      <c r="D2272" s="63"/>
    </row>
    <row r="2273" spans="3:4">
      <c r="C2273" s="62"/>
      <c r="D2273" s="63"/>
    </row>
    <row r="2274" spans="3:4">
      <c r="C2274" s="62"/>
      <c r="D2274" s="63"/>
    </row>
    <row r="2275" spans="3:4">
      <c r="C2275" s="62"/>
      <c r="D2275" s="63"/>
    </row>
    <row r="2276" spans="3:4">
      <c r="C2276" s="62"/>
      <c r="D2276" s="63"/>
    </row>
    <row r="2277" spans="3:4">
      <c r="C2277" s="62"/>
      <c r="D2277" s="63"/>
    </row>
    <row r="2278" spans="3:4">
      <c r="C2278" s="62"/>
      <c r="D2278" s="63"/>
    </row>
    <row r="2279" spans="3:4">
      <c r="C2279" s="62"/>
      <c r="D2279" s="63"/>
    </row>
    <row r="2280" spans="3:4">
      <c r="C2280" s="62"/>
      <c r="D2280" s="63"/>
    </row>
    <row r="2281" spans="3:4">
      <c r="C2281" s="62"/>
      <c r="D2281" s="63"/>
    </row>
    <row r="2282" spans="3:4">
      <c r="C2282" s="62"/>
      <c r="D2282" s="63"/>
    </row>
    <row r="2283" spans="3:4">
      <c r="C2283" s="62"/>
      <c r="D2283" s="63"/>
    </row>
    <row r="2284" spans="3:4">
      <c r="C2284" s="62"/>
      <c r="D2284" s="63"/>
    </row>
    <row r="2285" spans="3:4">
      <c r="C2285" s="62"/>
      <c r="D2285" s="63"/>
    </row>
    <row r="2286" spans="3:4">
      <c r="C2286" s="62"/>
      <c r="D2286" s="63"/>
    </row>
    <row r="2287" spans="3:4">
      <c r="C2287" s="62"/>
      <c r="D2287" s="63"/>
    </row>
    <row r="2288" spans="3:4">
      <c r="C2288" s="62"/>
      <c r="D2288" s="63"/>
    </row>
    <row r="2289" spans="3:4">
      <c r="C2289" s="62"/>
      <c r="D2289" s="63"/>
    </row>
    <row r="2290" spans="3:4">
      <c r="C2290" s="62"/>
      <c r="D2290" s="63"/>
    </row>
    <row r="2291" spans="3:4">
      <c r="C2291" s="62"/>
      <c r="D2291" s="63"/>
    </row>
    <row r="2292" spans="3:4">
      <c r="C2292" s="62"/>
      <c r="D2292" s="63"/>
    </row>
    <row r="2293" spans="3:4">
      <c r="C2293" s="62"/>
      <c r="D2293" s="63"/>
    </row>
    <row r="2294" spans="3:4">
      <c r="C2294" s="62"/>
      <c r="D2294" s="63"/>
    </row>
    <row r="2295" spans="3:4">
      <c r="C2295" s="62"/>
      <c r="D2295" s="63"/>
    </row>
    <row r="2296" spans="3:4">
      <c r="C2296" s="62"/>
      <c r="D2296" s="63"/>
    </row>
    <row r="2297" spans="3:4">
      <c r="C2297" s="62"/>
      <c r="D2297" s="63"/>
    </row>
    <row r="2298" spans="3:4">
      <c r="C2298" s="62"/>
      <c r="D2298" s="63"/>
    </row>
    <row r="2299" spans="3:4">
      <c r="C2299" s="62"/>
      <c r="D2299" s="63"/>
    </row>
    <row r="2300" spans="3:4">
      <c r="C2300" s="62"/>
      <c r="D2300" s="63"/>
    </row>
    <row r="2301" spans="3:4">
      <c r="C2301" s="62"/>
      <c r="D2301" s="63"/>
    </row>
    <row r="2302" spans="3:4">
      <c r="C2302" s="62"/>
      <c r="D2302" s="63"/>
    </row>
    <row r="2303" spans="3:4">
      <c r="C2303" s="62"/>
      <c r="D2303" s="63"/>
    </row>
    <row r="2304" spans="3:4">
      <c r="C2304" s="62"/>
      <c r="D2304" s="63"/>
    </row>
    <row r="2305" spans="3:4">
      <c r="C2305" s="62"/>
      <c r="D2305" s="63"/>
    </row>
    <row r="2306" spans="3:4">
      <c r="C2306" s="62"/>
      <c r="D2306" s="63"/>
    </row>
    <row r="2307" spans="3:4">
      <c r="C2307" s="62"/>
      <c r="D2307" s="63"/>
    </row>
    <row r="2308" spans="3:4">
      <c r="C2308" s="62"/>
      <c r="D2308" s="63"/>
    </row>
    <row r="2309" spans="3:4">
      <c r="C2309" s="62"/>
      <c r="D2309" s="63"/>
    </row>
    <row r="2310" spans="3:4">
      <c r="C2310" s="62"/>
      <c r="D2310" s="63"/>
    </row>
    <row r="2311" spans="3:4">
      <c r="C2311" s="62"/>
      <c r="D2311" s="63"/>
    </row>
    <row r="2312" spans="3:4">
      <c r="C2312" s="62"/>
      <c r="D2312" s="63"/>
    </row>
    <row r="2313" spans="3:4">
      <c r="C2313" s="62"/>
      <c r="D2313" s="63"/>
    </row>
    <row r="2314" spans="3:4">
      <c r="C2314" s="62"/>
      <c r="D2314" s="63"/>
    </row>
    <row r="2315" spans="3:4">
      <c r="C2315" s="62"/>
      <c r="D2315" s="63"/>
    </row>
    <row r="2316" spans="3:4">
      <c r="C2316" s="62"/>
      <c r="D2316" s="63"/>
    </row>
    <row r="2317" spans="3:4">
      <c r="C2317" s="62"/>
      <c r="D2317" s="63"/>
    </row>
    <row r="2318" spans="3:4">
      <c r="C2318" s="62"/>
      <c r="D2318" s="63"/>
    </row>
    <row r="2319" spans="3:4">
      <c r="C2319" s="62"/>
      <c r="D2319" s="63"/>
    </row>
    <row r="2320" spans="3:4">
      <c r="C2320" s="62"/>
      <c r="D2320" s="63"/>
    </row>
    <row r="2321" spans="3:4">
      <c r="C2321" s="62"/>
      <c r="D2321" s="63"/>
    </row>
    <row r="2322" spans="3:4">
      <c r="C2322" s="62"/>
      <c r="D2322" s="63"/>
    </row>
    <row r="2323" spans="3:4">
      <c r="C2323" s="62"/>
      <c r="D2323" s="63"/>
    </row>
    <row r="2324" spans="3:4">
      <c r="C2324" s="62"/>
      <c r="D2324" s="63"/>
    </row>
    <row r="2325" spans="3:4">
      <c r="C2325" s="62"/>
      <c r="D2325" s="63"/>
    </row>
    <row r="2326" spans="3:4">
      <c r="C2326" s="62"/>
      <c r="D2326" s="63"/>
    </row>
    <row r="2327" spans="3:4">
      <c r="C2327" s="62"/>
      <c r="D2327" s="63"/>
    </row>
    <row r="2328" spans="3:4">
      <c r="C2328" s="62"/>
      <c r="D2328" s="63"/>
    </row>
    <row r="2329" spans="3:4">
      <c r="C2329" s="62"/>
      <c r="D2329" s="63"/>
    </row>
    <row r="2330" spans="3:4">
      <c r="C2330" s="62"/>
      <c r="D2330" s="63"/>
    </row>
    <row r="2331" spans="3:4">
      <c r="C2331" s="62"/>
      <c r="D2331" s="63"/>
    </row>
    <row r="2332" spans="3:4">
      <c r="C2332" s="62"/>
      <c r="D2332" s="63"/>
    </row>
    <row r="2333" spans="3:4">
      <c r="C2333" s="62"/>
      <c r="D2333" s="63"/>
    </row>
    <row r="2334" spans="3:4">
      <c r="C2334" s="62"/>
      <c r="D2334" s="63"/>
    </row>
    <row r="2335" spans="3:4">
      <c r="C2335" s="62"/>
      <c r="D2335" s="63"/>
    </row>
    <row r="2336" spans="3:4">
      <c r="C2336" s="62"/>
      <c r="D2336" s="63"/>
    </row>
    <row r="2337" spans="3:4">
      <c r="C2337" s="62"/>
      <c r="D2337" s="63"/>
    </row>
    <row r="2338" spans="3:4">
      <c r="C2338" s="62"/>
      <c r="D2338" s="63"/>
    </row>
    <row r="2339" spans="3:4">
      <c r="C2339" s="62"/>
      <c r="D2339" s="63"/>
    </row>
    <row r="2340" spans="3:4">
      <c r="C2340" s="62"/>
      <c r="D2340" s="63"/>
    </row>
    <row r="2341" spans="3:4">
      <c r="C2341" s="62"/>
      <c r="D2341" s="63"/>
    </row>
    <row r="2342" spans="3:4">
      <c r="C2342" s="62"/>
      <c r="D2342" s="63"/>
    </row>
    <row r="2343" spans="3:4">
      <c r="C2343" s="62"/>
      <c r="D2343" s="63"/>
    </row>
    <row r="2344" spans="3:4">
      <c r="C2344" s="62"/>
      <c r="D2344" s="63"/>
    </row>
    <row r="2345" spans="3:4">
      <c r="C2345" s="62"/>
      <c r="D2345" s="63"/>
    </row>
    <row r="2346" spans="3:4">
      <c r="C2346" s="62"/>
      <c r="D2346" s="63"/>
    </row>
    <row r="2347" spans="3:4">
      <c r="C2347" s="62"/>
      <c r="D2347" s="63"/>
    </row>
    <row r="2348" spans="3:4">
      <c r="C2348" s="62"/>
      <c r="D2348" s="63"/>
    </row>
    <row r="2349" spans="3:4">
      <c r="C2349" s="62"/>
      <c r="D2349" s="63"/>
    </row>
    <row r="2350" spans="3:4">
      <c r="C2350" s="62"/>
      <c r="D2350" s="63"/>
    </row>
    <row r="2351" spans="3:4">
      <c r="C2351" s="62"/>
      <c r="D2351" s="63"/>
    </row>
    <row r="2352" spans="3:4">
      <c r="C2352" s="62"/>
      <c r="D2352" s="63"/>
    </row>
    <row r="2353" spans="3:4">
      <c r="C2353" s="62"/>
      <c r="D2353" s="63"/>
    </row>
    <row r="2354" spans="3:4">
      <c r="C2354" s="62"/>
      <c r="D2354" s="63"/>
    </row>
    <row r="2355" spans="3:4">
      <c r="C2355" s="62"/>
      <c r="D2355" s="63"/>
    </row>
    <row r="2356" spans="3:4">
      <c r="C2356" s="62"/>
      <c r="D2356" s="63"/>
    </row>
    <row r="2357" spans="3:4">
      <c r="C2357" s="62"/>
      <c r="D2357" s="63"/>
    </row>
    <row r="2358" spans="3:4">
      <c r="C2358" s="62"/>
      <c r="D2358" s="63"/>
    </row>
    <row r="2359" spans="3:4">
      <c r="C2359" s="62"/>
      <c r="D2359" s="63"/>
    </row>
    <row r="2360" spans="3:4">
      <c r="C2360" s="62"/>
      <c r="D2360" s="63"/>
    </row>
    <row r="2361" spans="3:4">
      <c r="C2361" s="62"/>
      <c r="D2361" s="63"/>
    </row>
    <row r="2362" spans="3:4">
      <c r="C2362" s="62"/>
      <c r="D2362" s="63"/>
    </row>
    <row r="2363" spans="3:4">
      <c r="C2363" s="62"/>
      <c r="D2363" s="63"/>
    </row>
    <row r="2364" spans="3:4">
      <c r="C2364" s="62"/>
      <c r="D2364" s="63"/>
    </row>
    <row r="2365" spans="3:4">
      <c r="C2365" s="62"/>
      <c r="D2365" s="63"/>
    </row>
    <row r="2366" spans="3:4">
      <c r="C2366" s="62"/>
      <c r="D2366" s="63"/>
    </row>
    <row r="2367" spans="3:4">
      <c r="C2367" s="62"/>
      <c r="D2367" s="63"/>
    </row>
    <row r="2368" spans="3:4">
      <c r="C2368" s="62"/>
      <c r="D2368" s="63"/>
    </row>
    <row r="2369" spans="3:4">
      <c r="C2369" s="62"/>
      <c r="D2369" s="63"/>
    </row>
    <row r="2370" spans="3:4">
      <c r="C2370" s="62"/>
      <c r="D2370" s="63"/>
    </row>
    <row r="2371" spans="3:4">
      <c r="C2371" s="62"/>
      <c r="D2371" s="63"/>
    </row>
    <row r="2372" spans="3:4">
      <c r="C2372" s="62"/>
      <c r="D2372" s="63"/>
    </row>
    <row r="2373" spans="3:4">
      <c r="C2373" s="62"/>
      <c r="D2373" s="63"/>
    </row>
    <row r="2374" spans="3:4">
      <c r="C2374" s="62"/>
      <c r="D2374" s="63"/>
    </row>
    <row r="2375" spans="3:4">
      <c r="C2375" s="62"/>
      <c r="D2375" s="63"/>
    </row>
    <row r="2376" spans="3:4">
      <c r="C2376" s="62"/>
      <c r="D2376" s="63"/>
    </row>
    <row r="2377" spans="3:4">
      <c r="C2377" s="62"/>
      <c r="D2377" s="63"/>
    </row>
    <row r="2378" spans="3:4">
      <c r="C2378" s="62"/>
      <c r="D2378" s="63"/>
    </row>
    <row r="2379" spans="3:4">
      <c r="C2379" s="62"/>
      <c r="D2379" s="63"/>
    </row>
    <row r="2380" spans="3:4">
      <c r="C2380" s="62"/>
      <c r="D2380" s="63"/>
    </row>
    <row r="2381" spans="3:4">
      <c r="C2381" s="62"/>
      <c r="D2381" s="63"/>
    </row>
    <row r="2382" spans="3:4">
      <c r="C2382" s="62"/>
      <c r="D2382" s="63"/>
    </row>
    <row r="2383" spans="3:4">
      <c r="C2383" s="62"/>
      <c r="D2383" s="63"/>
    </row>
    <row r="2384" spans="3:4">
      <c r="C2384" s="62"/>
      <c r="D2384" s="63"/>
    </row>
    <row r="2385" spans="3:4">
      <c r="C2385" s="62"/>
      <c r="D2385" s="63"/>
    </row>
    <row r="2386" spans="3:4">
      <c r="C2386" s="62"/>
      <c r="D2386" s="63"/>
    </row>
    <row r="2387" spans="3:4">
      <c r="C2387" s="62"/>
      <c r="D2387" s="63"/>
    </row>
    <row r="2388" spans="3:4">
      <c r="C2388" s="62"/>
      <c r="D2388" s="63"/>
    </row>
    <row r="2389" spans="3:4">
      <c r="C2389" s="62"/>
      <c r="D2389" s="63"/>
    </row>
    <row r="2390" spans="3:4">
      <c r="C2390" s="62"/>
      <c r="D2390" s="63"/>
    </row>
    <row r="2391" spans="3:4">
      <c r="C2391" s="62"/>
      <c r="D2391" s="63"/>
    </row>
    <row r="2392" spans="3:4">
      <c r="C2392" s="62"/>
      <c r="D2392" s="63"/>
    </row>
    <row r="2393" spans="3:4">
      <c r="C2393" s="62"/>
      <c r="D2393" s="63"/>
    </row>
    <row r="2394" spans="3:4">
      <c r="C2394" s="62"/>
      <c r="D2394" s="63"/>
    </row>
    <row r="2395" spans="3:4">
      <c r="C2395" s="62"/>
      <c r="D2395" s="63"/>
    </row>
    <row r="2396" spans="3:4">
      <c r="C2396" s="62"/>
      <c r="D2396" s="63"/>
    </row>
    <row r="2397" spans="3:4">
      <c r="C2397" s="62"/>
      <c r="D2397" s="63"/>
    </row>
    <row r="2398" spans="3:4">
      <c r="C2398" s="62"/>
      <c r="D2398" s="63"/>
    </row>
    <row r="2399" spans="3:4">
      <c r="C2399" s="62"/>
      <c r="D2399" s="63"/>
    </row>
    <row r="2400" spans="3:4">
      <c r="C2400" s="62"/>
      <c r="D2400" s="63"/>
    </row>
    <row r="2401" spans="3:4">
      <c r="C2401" s="62"/>
      <c r="D2401" s="63"/>
    </row>
    <row r="2402" spans="3:4">
      <c r="C2402" s="62"/>
      <c r="D2402" s="63"/>
    </row>
    <row r="2403" spans="3:4">
      <c r="C2403" s="62"/>
      <c r="D2403" s="63"/>
    </row>
    <row r="2404" spans="3:4">
      <c r="C2404" s="62"/>
      <c r="D2404" s="63"/>
    </row>
    <row r="2405" spans="3:4">
      <c r="C2405" s="62"/>
      <c r="D2405" s="63"/>
    </row>
    <row r="2406" spans="3:4">
      <c r="C2406" s="62"/>
      <c r="D2406" s="63"/>
    </row>
    <row r="2407" spans="3:4">
      <c r="C2407" s="62"/>
      <c r="D2407" s="63"/>
    </row>
    <row r="2408" spans="3:4">
      <c r="C2408" s="62"/>
      <c r="D2408" s="63"/>
    </row>
    <row r="2409" spans="3:4">
      <c r="C2409" s="62"/>
      <c r="D2409" s="63"/>
    </row>
    <row r="2410" spans="3:4">
      <c r="C2410" s="62"/>
      <c r="D2410" s="63"/>
    </row>
    <row r="2411" spans="3:4">
      <c r="C2411" s="62"/>
      <c r="D2411" s="63"/>
    </row>
    <row r="2412" spans="3:4">
      <c r="C2412" s="62"/>
      <c r="D2412" s="63"/>
    </row>
    <row r="2413" spans="3:4">
      <c r="C2413" s="62"/>
      <c r="D2413" s="63"/>
    </row>
    <row r="2414" spans="3:4">
      <c r="C2414" s="62"/>
      <c r="D2414" s="63"/>
    </row>
    <row r="2415" spans="3:4">
      <c r="C2415" s="62"/>
      <c r="D2415" s="63"/>
    </row>
    <row r="2416" spans="3:4">
      <c r="C2416" s="62"/>
      <c r="D2416" s="63"/>
    </row>
    <row r="2417" spans="3:4">
      <c r="C2417" s="62"/>
      <c r="D2417" s="63"/>
    </row>
    <row r="2418" spans="3:4">
      <c r="C2418" s="62"/>
      <c r="D2418" s="63"/>
    </row>
    <row r="2419" spans="3:4">
      <c r="C2419" s="62"/>
      <c r="D2419" s="63"/>
    </row>
    <row r="2420" spans="3:4">
      <c r="C2420" s="62"/>
      <c r="D2420" s="63"/>
    </row>
    <row r="2421" spans="3:4">
      <c r="C2421" s="62"/>
      <c r="D2421" s="63"/>
    </row>
    <row r="2422" spans="3:4">
      <c r="C2422" s="62"/>
      <c r="D2422" s="63"/>
    </row>
    <row r="2423" spans="3:4">
      <c r="C2423" s="62"/>
      <c r="D2423" s="63"/>
    </row>
    <row r="2424" spans="3:4">
      <c r="C2424" s="62"/>
      <c r="D2424" s="63"/>
    </row>
    <row r="2425" spans="3:4">
      <c r="C2425" s="62"/>
      <c r="D2425" s="63"/>
    </row>
    <row r="2426" spans="3:4">
      <c r="C2426" s="62"/>
      <c r="D2426" s="63"/>
    </row>
    <row r="2427" spans="3:4">
      <c r="C2427" s="62"/>
      <c r="D2427" s="63"/>
    </row>
    <row r="2428" spans="3:4">
      <c r="C2428" s="62"/>
      <c r="D2428" s="63"/>
    </row>
    <row r="2429" spans="3:4">
      <c r="C2429" s="62"/>
      <c r="D2429" s="63"/>
    </row>
    <row r="2430" spans="3:4">
      <c r="C2430" s="62"/>
      <c r="D2430" s="63"/>
    </row>
    <row r="2431" spans="3:4">
      <c r="C2431" s="62"/>
      <c r="D2431" s="63"/>
    </row>
    <row r="2432" spans="3:4">
      <c r="C2432" s="62"/>
      <c r="D2432" s="63"/>
    </row>
    <row r="2433" spans="3:4">
      <c r="C2433" s="62"/>
      <c r="D2433" s="63"/>
    </row>
    <row r="2434" spans="3:4">
      <c r="C2434" s="62"/>
      <c r="D2434" s="63"/>
    </row>
    <row r="2435" spans="3:4">
      <c r="C2435" s="62"/>
      <c r="D2435" s="63"/>
    </row>
    <row r="2436" spans="3:4">
      <c r="C2436" s="62"/>
      <c r="D2436" s="63"/>
    </row>
    <row r="2437" spans="3:4">
      <c r="C2437" s="62"/>
      <c r="D2437" s="63"/>
    </row>
    <row r="2438" spans="3:4">
      <c r="C2438" s="62"/>
      <c r="D2438" s="63"/>
    </row>
    <row r="2439" spans="3:4">
      <c r="C2439" s="62"/>
      <c r="D2439" s="63"/>
    </row>
    <row r="2440" spans="3:4">
      <c r="C2440" s="62"/>
      <c r="D2440" s="63"/>
    </row>
    <row r="2441" spans="3:4">
      <c r="C2441" s="62"/>
      <c r="D2441" s="63"/>
    </row>
    <row r="2442" spans="3:4">
      <c r="C2442" s="62"/>
      <c r="D2442" s="63"/>
    </row>
    <row r="2443" spans="3:4">
      <c r="C2443" s="62"/>
      <c r="D2443" s="63"/>
    </row>
    <row r="2444" spans="3:4">
      <c r="C2444" s="62"/>
      <c r="D2444" s="63"/>
    </row>
    <row r="2445" spans="3:4">
      <c r="C2445" s="62"/>
      <c r="D2445" s="63"/>
    </row>
    <row r="2446" spans="3:4">
      <c r="C2446" s="62"/>
      <c r="D2446" s="63"/>
    </row>
    <row r="2447" spans="3:4">
      <c r="C2447" s="62"/>
      <c r="D2447" s="63"/>
    </row>
    <row r="2448" spans="3:4">
      <c r="C2448" s="62"/>
      <c r="D2448" s="63"/>
    </row>
    <row r="2449" spans="3:4">
      <c r="C2449" s="62"/>
      <c r="D2449" s="63"/>
    </row>
    <row r="2450" spans="3:4">
      <c r="C2450" s="62"/>
      <c r="D2450" s="63"/>
    </row>
    <row r="2451" spans="3:4">
      <c r="C2451" s="62"/>
      <c r="D2451" s="63"/>
    </row>
    <row r="2452" spans="3:4">
      <c r="C2452" s="62"/>
      <c r="D2452" s="63"/>
    </row>
    <row r="2453" spans="3:4">
      <c r="C2453" s="62"/>
      <c r="D2453" s="63"/>
    </row>
    <row r="2454" spans="3:4">
      <c r="C2454" s="62"/>
      <c r="D2454" s="63"/>
    </row>
    <row r="2455" spans="3:4">
      <c r="C2455" s="62"/>
      <c r="D2455" s="63"/>
    </row>
    <row r="2456" spans="3:4">
      <c r="C2456" s="62"/>
      <c r="D2456" s="63"/>
    </row>
    <row r="2457" spans="3:4">
      <c r="C2457" s="62"/>
      <c r="D2457" s="63"/>
    </row>
    <row r="2458" spans="3:4">
      <c r="C2458" s="62"/>
      <c r="D2458" s="63"/>
    </row>
    <row r="2459" spans="3:4">
      <c r="C2459" s="62"/>
      <c r="D2459" s="63"/>
    </row>
    <row r="2460" spans="3:4">
      <c r="C2460" s="62"/>
      <c r="D2460" s="63"/>
    </row>
    <row r="2461" spans="3:4">
      <c r="C2461" s="62"/>
      <c r="D2461" s="63"/>
    </row>
    <row r="2462" spans="3:4">
      <c r="C2462" s="62"/>
      <c r="D2462" s="63"/>
    </row>
    <row r="2463" spans="3:4">
      <c r="C2463" s="62"/>
      <c r="D2463" s="63"/>
    </row>
    <row r="2464" spans="3:4">
      <c r="C2464" s="62"/>
      <c r="D2464" s="63"/>
    </row>
    <row r="2465" spans="3:4">
      <c r="C2465" s="62"/>
      <c r="D2465" s="63"/>
    </row>
    <row r="2466" spans="3:4">
      <c r="C2466" s="62"/>
      <c r="D2466" s="63"/>
    </row>
    <row r="2467" spans="3:4">
      <c r="C2467" s="62"/>
      <c r="D2467" s="63"/>
    </row>
    <row r="2468" spans="3:4">
      <c r="C2468" s="62"/>
      <c r="D2468" s="63"/>
    </row>
    <row r="2469" spans="3:4">
      <c r="C2469" s="62"/>
      <c r="D2469" s="63"/>
    </row>
    <row r="2470" spans="3:4">
      <c r="C2470" s="62"/>
      <c r="D2470" s="63"/>
    </row>
    <row r="2471" spans="3:4">
      <c r="C2471" s="62"/>
      <c r="D2471" s="63"/>
    </row>
    <row r="2472" spans="3:4">
      <c r="C2472" s="62"/>
      <c r="D2472" s="63"/>
    </row>
    <row r="2473" spans="3:4">
      <c r="C2473" s="62"/>
      <c r="D2473" s="63"/>
    </row>
    <row r="2474" spans="3:4">
      <c r="C2474" s="62"/>
      <c r="D2474" s="63"/>
    </row>
    <row r="2475" spans="3:4">
      <c r="C2475" s="62"/>
      <c r="D2475" s="63"/>
    </row>
    <row r="2476" spans="3:4">
      <c r="C2476" s="62"/>
      <c r="D2476" s="63"/>
    </row>
    <row r="2477" spans="3:4">
      <c r="C2477" s="62"/>
      <c r="D2477" s="63"/>
    </row>
    <row r="2478" spans="3:4">
      <c r="C2478" s="62"/>
      <c r="D2478" s="63"/>
    </row>
    <row r="2479" spans="3:4">
      <c r="C2479" s="62"/>
      <c r="D2479" s="63"/>
    </row>
    <row r="2480" spans="3:4">
      <c r="C2480" s="62"/>
      <c r="D2480" s="63"/>
    </row>
    <row r="2481" spans="3:4">
      <c r="C2481" s="62"/>
      <c r="D2481" s="63"/>
    </row>
    <row r="2482" spans="3:4">
      <c r="C2482" s="62"/>
      <c r="D2482" s="63"/>
    </row>
    <row r="2483" spans="3:4">
      <c r="C2483" s="62"/>
      <c r="D2483" s="63"/>
    </row>
    <row r="2484" spans="3:4">
      <c r="C2484" s="62"/>
      <c r="D2484" s="63"/>
    </row>
    <row r="2485" spans="3:4">
      <c r="C2485" s="62"/>
      <c r="D2485" s="63"/>
    </row>
    <row r="2486" spans="3:4">
      <c r="C2486" s="62"/>
      <c r="D2486" s="63"/>
    </row>
    <row r="2487" spans="3:4">
      <c r="C2487" s="62"/>
      <c r="D2487" s="63"/>
    </row>
    <row r="2488" spans="3:4">
      <c r="C2488" s="62"/>
      <c r="D2488" s="63"/>
    </row>
    <row r="2489" spans="3:4">
      <c r="C2489" s="62"/>
      <c r="D2489" s="63"/>
    </row>
    <row r="2490" spans="3:4">
      <c r="C2490" s="62"/>
      <c r="D2490" s="63"/>
    </row>
    <row r="2491" spans="3:4">
      <c r="C2491" s="62"/>
      <c r="D2491" s="63"/>
    </row>
    <row r="2492" spans="3:4">
      <c r="C2492" s="62"/>
      <c r="D2492" s="63"/>
    </row>
    <row r="2493" spans="3:4">
      <c r="C2493" s="62"/>
      <c r="D2493" s="63"/>
    </row>
    <row r="2494" spans="3:4">
      <c r="C2494" s="62"/>
      <c r="D2494" s="63"/>
    </row>
    <row r="2495" spans="3:4">
      <c r="C2495" s="62"/>
      <c r="D2495" s="63"/>
    </row>
    <row r="2496" spans="3:4">
      <c r="C2496" s="62"/>
      <c r="D2496" s="63"/>
    </row>
    <row r="2497" spans="3:4">
      <c r="C2497" s="62"/>
      <c r="D2497" s="63"/>
    </row>
    <row r="2498" spans="3:4">
      <c r="C2498" s="62"/>
      <c r="D2498" s="63"/>
    </row>
    <row r="2499" spans="3:4">
      <c r="C2499" s="62"/>
      <c r="D2499" s="63"/>
    </row>
    <row r="2500" spans="3:4">
      <c r="C2500" s="62"/>
      <c r="D2500" s="63"/>
    </row>
    <row r="2501" spans="3:4">
      <c r="C2501" s="62"/>
      <c r="D2501" s="63"/>
    </row>
    <row r="2502" spans="3:4">
      <c r="C2502" s="62"/>
      <c r="D2502" s="63"/>
    </row>
    <row r="2503" spans="3:4">
      <c r="C2503" s="62"/>
      <c r="D2503" s="63"/>
    </row>
    <row r="2504" spans="3:4">
      <c r="C2504" s="62"/>
      <c r="D2504" s="63"/>
    </row>
    <row r="2505" spans="3:4">
      <c r="C2505" s="62"/>
      <c r="D2505" s="63"/>
    </row>
    <row r="2506" spans="3:4">
      <c r="C2506" s="62"/>
      <c r="D2506" s="63"/>
    </row>
    <row r="2507" spans="3:4">
      <c r="C2507" s="62"/>
      <c r="D2507" s="63"/>
    </row>
    <row r="2508" spans="3:4">
      <c r="C2508" s="62"/>
      <c r="D2508" s="63"/>
    </row>
    <row r="2509" spans="3:4">
      <c r="C2509" s="62"/>
      <c r="D2509" s="63"/>
    </row>
    <row r="2510" spans="3:4">
      <c r="C2510" s="62"/>
      <c r="D2510" s="63"/>
    </row>
    <row r="2511" spans="3:4">
      <c r="C2511" s="62"/>
      <c r="D2511" s="63"/>
    </row>
    <row r="2512" spans="3:4">
      <c r="C2512" s="62"/>
      <c r="D2512" s="63"/>
    </row>
    <row r="2513" spans="3:4">
      <c r="C2513" s="62"/>
      <c r="D2513" s="63"/>
    </row>
    <row r="2514" spans="3:4">
      <c r="C2514" s="62"/>
      <c r="D2514" s="63"/>
    </row>
    <row r="2515" spans="3:4">
      <c r="C2515" s="62"/>
      <c r="D2515" s="63"/>
    </row>
    <row r="2516" spans="3:4">
      <c r="C2516" s="62"/>
      <c r="D2516" s="63"/>
    </row>
    <row r="2517" spans="3:4">
      <c r="C2517" s="62"/>
      <c r="D2517" s="63"/>
    </row>
    <row r="2518" spans="3:4">
      <c r="C2518" s="62"/>
      <c r="D2518" s="63"/>
    </row>
    <row r="2519" spans="3:4">
      <c r="C2519" s="62"/>
      <c r="D2519" s="63"/>
    </row>
    <row r="2520" spans="3:4">
      <c r="C2520" s="62"/>
      <c r="D2520" s="63"/>
    </row>
    <row r="2521" spans="3:4">
      <c r="C2521" s="62"/>
      <c r="D2521" s="63"/>
    </row>
    <row r="2522" spans="3:4">
      <c r="C2522" s="62"/>
      <c r="D2522" s="63"/>
    </row>
    <row r="2523" spans="3:4">
      <c r="C2523" s="62"/>
      <c r="D2523" s="63"/>
    </row>
    <row r="2524" spans="3:4">
      <c r="C2524" s="62"/>
      <c r="D2524" s="63"/>
    </row>
    <row r="2525" spans="3:4">
      <c r="C2525" s="62"/>
      <c r="D2525" s="63"/>
    </row>
    <row r="2526" spans="3:4">
      <c r="C2526" s="62"/>
      <c r="D2526" s="63"/>
    </row>
    <row r="2527" spans="3:4">
      <c r="C2527" s="62"/>
      <c r="D2527" s="63"/>
    </row>
    <row r="2528" spans="3:4">
      <c r="C2528" s="62"/>
      <c r="D2528" s="63"/>
    </row>
    <row r="2529" spans="3:4">
      <c r="C2529" s="62"/>
      <c r="D2529" s="63"/>
    </row>
    <row r="2530" spans="3:4">
      <c r="C2530" s="62"/>
      <c r="D2530" s="63"/>
    </row>
    <row r="2531" spans="3:4">
      <c r="C2531" s="62"/>
      <c r="D2531" s="63"/>
    </row>
    <row r="2532" spans="3:4">
      <c r="C2532" s="62"/>
      <c r="D2532" s="63"/>
    </row>
    <row r="2533" spans="3:4">
      <c r="C2533" s="62"/>
      <c r="D2533" s="63"/>
    </row>
    <row r="2534" spans="3:4">
      <c r="C2534" s="62"/>
      <c r="D2534" s="63"/>
    </row>
    <row r="2535" spans="3:4">
      <c r="C2535" s="62"/>
      <c r="D2535" s="63"/>
    </row>
    <row r="2536" spans="3:4">
      <c r="C2536" s="62"/>
      <c r="D2536" s="63"/>
    </row>
    <row r="2537" spans="3:4">
      <c r="C2537" s="62"/>
      <c r="D2537" s="63"/>
    </row>
    <row r="2538" spans="3:4">
      <c r="C2538" s="62"/>
      <c r="D2538" s="63"/>
    </row>
    <row r="2539" spans="3:4">
      <c r="C2539" s="62"/>
      <c r="D2539" s="63"/>
    </row>
    <row r="2540" spans="3:4">
      <c r="C2540" s="62"/>
      <c r="D2540" s="63"/>
    </row>
    <row r="2541" spans="3:4">
      <c r="C2541" s="62"/>
      <c r="D2541" s="63"/>
    </row>
    <row r="2542" spans="3:4">
      <c r="C2542" s="62"/>
      <c r="D2542" s="63"/>
    </row>
    <row r="2543" spans="3:4">
      <c r="C2543" s="62"/>
      <c r="D2543" s="63"/>
    </row>
    <row r="2544" spans="3:4">
      <c r="C2544" s="62"/>
      <c r="D2544" s="63"/>
    </row>
    <row r="2545" spans="3:4">
      <c r="C2545" s="62"/>
      <c r="D2545" s="63"/>
    </row>
    <row r="2546" spans="3:4">
      <c r="C2546" s="62"/>
      <c r="D2546" s="63"/>
    </row>
    <row r="2547" spans="3:4">
      <c r="C2547" s="62"/>
      <c r="D2547" s="63"/>
    </row>
    <row r="2548" spans="3:4">
      <c r="C2548" s="62"/>
      <c r="D2548" s="63"/>
    </row>
    <row r="2549" spans="3:4">
      <c r="C2549" s="62"/>
      <c r="D2549" s="63"/>
    </row>
    <row r="2550" spans="3:4">
      <c r="C2550" s="62"/>
      <c r="D2550" s="63"/>
    </row>
    <row r="2551" spans="3:4">
      <c r="C2551" s="62"/>
      <c r="D2551" s="63"/>
    </row>
    <row r="2552" spans="3:4">
      <c r="C2552" s="62"/>
      <c r="D2552" s="63"/>
    </row>
    <row r="2553" spans="3:4">
      <c r="C2553" s="62"/>
      <c r="D2553" s="63"/>
    </row>
    <row r="2554" spans="3:4">
      <c r="C2554" s="62"/>
      <c r="D2554" s="63"/>
    </row>
    <row r="2555" spans="3:4">
      <c r="C2555" s="62"/>
      <c r="D2555" s="63"/>
    </row>
    <row r="2556" spans="3:4">
      <c r="C2556" s="62"/>
      <c r="D2556" s="63"/>
    </row>
    <row r="2557" spans="3:4">
      <c r="C2557" s="62"/>
      <c r="D2557" s="63"/>
    </row>
    <row r="2558" spans="3:4">
      <c r="C2558" s="62"/>
      <c r="D2558" s="63"/>
    </row>
    <row r="2559" spans="3:4">
      <c r="C2559" s="62"/>
      <c r="D2559" s="63"/>
    </row>
    <row r="2560" spans="3:4">
      <c r="C2560" s="62"/>
      <c r="D2560" s="63"/>
    </row>
    <row r="2561" spans="3:4">
      <c r="C2561" s="62"/>
      <c r="D2561" s="63"/>
    </row>
    <row r="2562" spans="3:4">
      <c r="C2562" s="62"/>
      <c r="D2562" s="63"/>
    </row>
    <row r="2563" spans="3:4">
      <c r="C2563" s="62"/>
      <c r="D2563" s="63"/>
    </row>
    <row r="2564" spans="3:4">
      <c r="C2564" s="62"/>
      <c r="D2564" s="63"/>
    </row>
    <row r="2565" spans="3:4">
      <c r="C2565" s="62"/>
      <c r="D2565" s="63"/>
    </row>
    <row r="2566" spans="3:4">
      <c r="C2566" s="62"/>
      <c r="D2566" s="63"/>
    </row>
    <row r="2567" spans="3:4">
      <c r="C2567" s="62"/>
      <c r="D2567" s="63"/>
    </row>
    <row r="2568" spans="3:4">
      <c r="C2568" s="62"/>
      <c r="D2568" s="63"/>
    </row>
    <row r="2569" spans="3:4">
      <c r="C2569" s="62"/>
      <c r="D2569" s="63"/>
    </row>
    <row r="2570" spans="3:4">
      <c r="C2570" s="62"/>
      <c r="D2570" s="63"/>
    </row>
    <row r="2571" spans="3:4">
      <c r="C2571" s="62"/>
      <c r="D2571" s="63"/>
    </row>
    <row r="2572" spans="3:4">
      <c r="C2572" s="62"/>
      <c r="D2572" s="63"/>
    </row>
    <row r="2573" spans="3:4">
      <c r="C2573" s="62"/>
      <c r="D2573" s="63"/>
    </row>
    <row r="2574" spans="3:4">
      <c r="C2574" s="62"/>
      <c r="D2574" s="63"/>
    </row>
    <row r="2575" spans="3:4">
      <c r="C2575" s="62"/>
      <c r="D2575" s="63"/>
    </row>
    <row r="2576" spans="3:4">
      <c r="C2576" s="62"/>
      <c r="D2576" s="63"/>
    </row>
    <row r="2577" spans="3:4">
      <c r="C2577" s="62"/>
      <c r="D2577" s="63"/>
    </row>
    <row r="2578" spans="3:4">
      <c r="C2578" s="62"/>
      <c r="D2578" s="63"/>
    </row>
    <row r="2579" spans="3:4">
      <c r="C2579" s="62"/>
      <c r="D2579" s="63"/>
    </row>
    <row r="2580" spans="3:4">
      <c r="C2580" s="62"/>
      <c r="D2580" s="63"/>
    </row>
    <row r="2581" spans="3:4">
      <c r="C2581" s="62"/>
      <c r="D2581" s="63"/>
    </row>
    <row r="2582" spans="3:4">
      <c r="C2582" s="62"/>
      <c r="D2582" s="63"/>
    </row>
    <row r="2583" spans="3:4">
      <c r="C2583" s="62"/>
      <c r="D2583" s="63"/>
    </row>
    <row r="2584" spans="3:4">
      <c r="C2584" s="62"/>
      <c r="D2584" s="63"/>
    </row>
    <row r="2585" spans="3:4">
      <c r="C2585" s="62"/>
      <c r="D2585" s="63"/>
    </row>
    <row r="2586" spans="3:4">
      <c r="C2586" s="62"/>
      <c r="D2586" s="63"/>
    </row>
    <row r="2587" spans="3:4">
      <c r="C2587" s="62"/>
      <c r="D2587" s="63"/>
    </row>
    <row r="2588" spans="3:4">
      <c r="C2588" s="62"/>
      <c r="D2588" s="63"/>
    </row>
    <row r="2589" spans="3:4">
      <c r="C2589" s="62"/>
      <c r="D2589" s="63"/>
    </row>
    <row r="2590" spans="3:4">
      <c r="C2590" s="62"/>
      <c r="D2590" s="63"/>
    </row>
    <row r="2591" spans="3:4">
      <c r="C2591" s="62"/>
      <c r="D2591" s="63"/>
    </row>
    <row r="2592" spans="3:4">
      <c r="C2592" s="62"/>
      <c r="D2592" s="63"/>
    </row>
    <row r="2593" spans="3:4">
      <c r="C2593" s="62"/>
      <c r="D2593" s="63"/>
    </row>
    <row r="2594" spans="3:4">
      <c r="C2594" s="62"/>
      <c r="D2594" s="63"/>
    </row>
    <row r="2595" spans="3:4">
      <c r="C2595" s="62"/>
      <c r="D2595" s="63"/>
    </row>
    <row r="2596" spans="3:4">
      <c r="C2596" s="62"/>
      <c r="D2596" s="63"/>
    </row>
    <row r="2597" spans="3:4">
      <c r="C2597" s="62"/>
      <c r="D2597" s="63"/>
    </row>
    <row r="2598" spans="3:4">
      <c r="C2598" s="62"/>
      <c r="D2598" s="63"/>
    </row>
    <row r="2599" spans="3:4">
      <c r="C2599" s="62"/>
      <c r="D2599" s="63"/>
    </row>
    <row r="2600" spans="3:4">
      <c r="C2600" s="62"/>
      <c r="D2600" s="63"/>
    </row>
    <row r="2601" spans="3:4">
      <c r="C2601" s="62"/>
      <c r="D2601" s="63"/>
    </row>
    <row r="2602" spans="3:4">
      <c r="C2602" s="62"/>
      <c r="D2602" s="63"/>
    </row>
    <row r="2603" spans="3:4">
      <c r="C2603" s="62"/>
      <c r="D2603" s="63"/>
    </row>
    <row r="2604" spans="3:4">
      <c r="C2604" s="62"/>
      <c r="D2604" s="63"/>
    </row>
    <row r="2605" spans="3:4">
      <c r="C2605" s="62"/>
      <c r="D2605" s="63"/>
    </row>
    <row r="2606" spans="3:4">
      <c r="C2606" s="62"/>
      <c r="D2606" s="63"/>
    </row>
    <row r="2607" spans="3:4">
      <c r="C2607" s="62"/>
      <c r="D2607" s="63"/>
    </row>
    <row r="2608" spans="3:4">
      <c r="C2608" s="62"/>
      <c r="D2608" s="63"/>
    </row>
    <row r="2609" spans="3:4">
      <c r="C2609" s="62"/>
      <c r="D2609" s="63"/>
    </row>
    <row r="2610" spans="3:4">
      <c r="C2610" s="62"/>
      <c r="D2610" s="63"/>
    </row>
    <row r="2611" spans="3:4">
      <c r="C2611" s="62"/>
      <c r="D2611" s="63"/>
    </row>
    <row r="2612" spans="3:4">
      <c r="C2612" s="62"/>
      <c r="D2612" s="63"/>
    </row>
    <row r="2613" spans="3:4">
      <c r="C2613" s="62"/>
      <c r="D2613" s="63"/>
    </row>
    <row r="2614" spans="3:4">
      <c r="C2614" s="62"/>
      <c r="D2614" s="63"/>
    </row>
    <row r="2615" spans="3:4">
      <c r="C2615" s="62"/>
      <c r="D2615" s="63"/>
    </row>
    <row r="2616" spans="3:4">
      <c r="C2616" s="62"/>
      <c r="D2616" s="63"/>
    </row>
    <row r="2617" spans="3:4">
      <c r="C2617" s="62"/>
      <c r="D2617" s="63"/>
    </row>
    <row r="2618" spans="3:4">
      <c r="C2618" s="62"/>
      <c r="D2618" s="63"/>
    </row>
    <row r="2619" spans="3:4">
      <c r="C2619" s="62"/>
      <c r="D2619" s="63"/>
    </row>
    <row r="2620" spans="3:4">
      <c r="C2620" s="62"/>
      <c r="D2620" s="63"/>
    </row>
    <row r="2621" spans="3:4">
      <c r="C2621" s="62"/>
      <c r="D2621" s="63"/>
    </row>
    <row r="2622" spans="3:4">
      <c r="C2622" s="62"/>
      <c r="D2622" s="63"/>
    </row>
    <row r="2623" spans="3:4">
      <c r="C2623" s="62"/>
      <c r="D2623" s="63"/>
    </row>
    <row r="2624" spans="3:4">
      <c r="C2624" s="62"/>
      <c r="D2624" s="63"/>
    </row>
    <row r="2625" spans="3:4">
      <c r="C2625" s="62"/>
      <c r="D2625" s="63"/>
    </row>
    <row r="2626" spans="3:4">
      <c r="C2626" s="62"/>
      <c r="D2626" s="63"/>
    </row>
    <row r="2627" spans="3:4">
      <c r="C2627" s="62"/>
      <c r="D2627" s="63"/>
    </row>
    <row r="2628" spans="3:4">
      <c r="C2628" s="62"/>
      <c r="D2628" s="63"/>
    </row>
    <row r="2629" spans="3:4">
      <c r="C2629" s="62"/>
      <c r="D2629" s="63"/>
    </row>
    <row r="2630" spans="3:4">
      <c r="C2630" s="62"/>
      <c r="D2630" s="63"/>
    </row>
    <row r="2631" spans="3:4">
      <c r="C2631" s="62"/>
      <c r="D2631" s="63"/>
    </row>
    <row r="2632" spans="3:4">
      <c r="C2632" s="62"/>
      <c r="D2632" s="63"/>
    </row>
    <row r="2633" spans="3:4">
      <c r="C2633" s="62"/>
      <c r="D2633" s="63"/>
    </row>
    <row r="2634" spans="3:4">
      <c r="C2634" s="62"/>
      <c r="D2634" s="63"/>
    </row>
    <row r="2635" spans="3:4">
      <c r="C2635" s="62"/>
      <c r="D2635" s="63"/>
    </row>
    <row r="2636" spans="3:4">
      <c r="C2636" s="62"/>
      <c r="D2636" s="63"/>
    </row>
    <row r="2637" spans="3:4">
      <c r="C2637" s="62"/>
      <c r="D2637" s="63"/>
    </row>
    <row r="2638" spans="3:4">
      <c r="C2638" s="62"/>
      <c r="D2638" s="63"/>
    </row>
    <row r="2639" spans="3:4">
      <c r="C2639" s="62"/>
      <c r="D2639" s="63"/>
    </row>
    <row r="2640" spans="3:4">
      <c r="C2640" s="62"/>
      <c r="D2640" s="63"/>
    </row>
    <row r="2641" spans="3:4">
      <c r="C2641" s="62"/>
      <c r="D2641" s="63"/>
    </row>
    <row r="2642" spans="3:4">
      <c r="C2642" s="62"/>
      <c r="D2642" s="63"/>
    </row>
    <row r="2643" spans="3:4">
      <c r="C2643" s="62"/>
      <c r="D2643" s="63"/>
    </row>
    <row r="2644" spans="3:4">
      <c r="C2644" s="62"/>
      <c r="D2644" s="63"/>
    </row>
    <row r="2645" spans="3:4">
      <c r="C2645" s="62"/>
      <c r="D2645" s="63"/>
    </row>
    <row r="2646" spans="3:4">
      <c r="C2646" s="62"/>
      <c r="D2646" s="63"/>
    </row>
    <row r="2647" spans="3:4">
      <c r="C2647" s="62"/>
      <c r="D2647" s="63"/>
    </row>
    <row r="2648" spans="3:4">
      <c r="C2648" s="62"/>
      <c r="D2648" s="63"/>
    </row>
    <row r="2649" spans="3:4">
      <c r="C2649" s="62"/>
      <c r="D2649" s="63"/>
    </row>
    <row r="2650" spans="3:4">
      <c r="C2650" s="62"/>
      <c r="D2650" s="63"/>
    </row>
    <row r="2651" spans="3:4">
      <c r="C2651" s="62"/>
      <c r="D2651" s="63"/>
    </row>
    <row r="2652" spans="3:4">
      <c r="C2652" s="62"/>
      <c r="D2652" s="63"/>
    </row>
    <row r="2653" spans="3:4">
      <c r="C2653" s="62"/>
      <c r="D2653" s="63"/>
    </row>
    <row r="2654" spans="3:4">
      <c r="C2654" s="62"/>
      <c r="D2654" s="63"/>
    </row>
    <row r="2655" spans="3:4">
      <c r="C2655" s="62"/>
      <c r="D2655" s="63"/>
    </row>
    <row r="2656" spans="3:4">
      <c r="C2656" s="62"/>
      <c r="D2656" s="63"/>
    </row>
    <row r="2657" spans="3:4">
      <c r="C2657" s="62"/>
      <c r="D2657" s="63"/>
    </row>
    <row r="2658" spans="3:4">
      <c r="C2658" s="62"/>
      <c r="D2658" s="63"/>
    </row>
    <row r="2659" spans="3:4">
      <c r="C2659" s="62"/>
      <c r="D2659" s="63"/>
    </row>
    <row r="2660" spans="3:4">
      <c r="C2660" s="62"/>
      <c r="D2660" s="63"/>
    </row>
    <row r="2661" spans="3:4">
      <c r="C2661" s="62"/>
      <c r="D2661" s="63"/>
    </row>
    <row r="2662" spans="3:4">
      <c r="C2662" s="62"/>
      <c r="D2662" s="63"/>
    </row>
    <row r="2663" spans="3:4">
      <c r="C2663" s="62"/>
      <c r="D2663" s="63"/>
    </row>
    <row r="2664" spans="3:4">
      <c r="C2664" s="62"/>
      <c r="D2664" s="63"/>
    </row>
    <row r="2665" spans="3:4">
      <c r="C2665" s="62"/>
      <c r="D2665" s="63"/>
    </row>
    <row r="2666" spans="3:4">
      <c r="C2666" s="62"/>
      <c r="D2666" s="63"/>
    </row>
    <row r="2667" spans="3:4">
      <c r="C2667" s="62"/>
      <c r="D2667" s="63"/>
    </row>
    <row r="2668" spans="3:4">
      <c r="C2668" s="62"/>
      <c r="D2668" s="63"/>
    </row>
    <row r="2669" spans="3:4">
      <c r="C2669" s="62"/>
      <c r="D2669" s="63"/>
    </row>
    <row r="2670" spans="3:4">
      <c r="C2670" s="62"/>
      <c r="D2670" s="63"/>
    </row>
    <row r="2671" spans="3:4">
      <c r="C2671" s="62"/>
      <c r="D2671" s="63"/>
    </row>
    <row r="2672" spans="3:4">
      <c r="C2672" s="62"/>
      <c r="D2672" s="63"/>
    </row>
    <row r="2673" spans="3:4">
      <c r="C2673" s="62"/>
      <c r="D2673" s="63"/>
    </row>
    <row r="2674" spans="3:4">
      <c r="C2674" s="62"/>
      <c r="D2674" s="63"/>
    </row>
    <row r="2675" spans="3:4">
      <c r="C2675" s="62"/>
      <c r="D2675" s="63"/>
    </row>
    <row r="2676" spans="3:4">
      <c r="C2676" s="62"/>
      <c r="D2676" s="63"/>
    </row>
    <row r="2677" spans="3:4">
      <c r="C2677" s="62"/>
      <c r="D2677" s="63"/>
    </row>
    <row r="2678" spans="3:4">
      <c r="C2678" s="62"/>
      <c r="D2678" s="63"/>
    </row>
    <row r="2679" spans="3:4">
      <c r="C2679" s="62"/>
      <c r="D2679" s="63"/>
    </row>
    <row r="2680" spans="3:4">
      <c r="C2680" s="62"/>
      <c r="D2680" s="63"/>
    </row>
    <row r="2681" spans="3:4">
      <c r="C2681" s="62"/>
      <c r="D2681" s="63"/>
    </row>
    <row r="2682" spans="3:4">
      <c r="C2682" s="62"/>
      <c r="D2682" s="63"/>
    </row>
    <row r="2683" spans="3:4">
      <c r="C2683" s="62"/>
      <c r="D2683" s="63"/>
    </row>
    <row r="2684" spans="3:4">
      <c r="C2684" s="62"/>
      <c r="D2684" s="63"/>
    </row>
    <row r="2685" spans="3:4">
      <c r="C2685" s="62"/>
      <c r="D2685" s="63"/>
    </row>
    <row r="2686" spans="3:4">
      <c r="C2686" s="62"/>
      <c r="D2686" s="63"/>
    </row>
    <row r="2687" spans="3:4">
      <c r="C2687" s="62"/>
      <c r="D2687" s="63"/>
    </row>
    <row r="2688" spans="3:4">
      <c r="C2688" s="62"/>
      <c r="D2688" s="63"/>
    </row>
    <row r="2689" spans="3:4">
      <c r="C2689" s="62"/>
      <c r="D2689" s="63"/>
    </row>
    <row r="2690" spans="3:4">
      <c r="C2690" s="62"/>
      <c r="D2690" s="63"/>
    </row>
    <row r="2691" spans="3:4">
      <c r="C2691" s="62"/>
      <c r="D2691" s="63"/>
    </row>
    <row r="2692" spans="3:4">
      <c r="C2692" s="62"/>
      <c r="D2692" s="63"/>
    </row>
    <row r="2693" spans="3:4">
      <c r="C2693" s="62"/>
      <c r="D2693" s="63"/>
    </row>
    <row r="2694" spans="3:4">
      <c r="C2694" s="62"/>
      <c r="D2694" s="63"/>
    </row>
    <row r="2695" spans="3:4">
      <c r="C2695" s="62"/>
      <c r="D2695" s="63"/>
    </row>
    <row r="2696" spans="3:4">
      <c r="C2696" s="62"/>
      <c r="D2696" s="63"/>
    </row>
    <row r="2697" spans="3:4">
      <c r="C2697" s="62"/>
      <c r="D2697" s="63"/>
    </row>
    <row r="2698" spans="3:4">
      <c r="C2698" s="62"/>
      <c r="D2698" s="63"/>
    </row>
    <row r="2699" spans="3:4">
      <c r="C2699" s="62"/>
      <c r="D2699" s="63"/>
    </row>
    <row r="2700" spans="3:4">
      <c r="C2700" s="62"/>
      <c r="D2700" s="63"/>
    </row>
    <row r="2701" spans="3:4">
      <c r="C2701" s="62"/>
      <c r="D2701" s="63"/>
    </row>
    <row r="2702" spans="3:4">
      <c r="C2702" s="62"/>
      <c r="D2702" s="63"/>
    </row>
    <row r="2703" spans="3:4">
      <c r="C2703" s="62"/>
      <c r="D2703" s="63"/>
    </row>
    <row r="2704" spans="3:4">
      <c r="C2704" s="62"/>
      <c r="D2704" s="63"/>
    </row>
    <row r="2705" spans="3:4">
      <c r="C2705" s="62"/>
      <c r="D2705" s="63"/>
    </row>
    <row r="2706" spans="3:4">
      <c r="C2706" s="62"/>
      <c r="D2706" s="63"/>
    </row>
    <row r="2707" spans="3:4">
      <c r="C2707" s="62"/>
      <c r="D2707" s="63"/>
    </row>
    <row r="2708" spans="3:4">
      <c r="C2708" s="62"/>
      <c r="D2708" s="63"/>
    </row>
    <row r="2709" spans="3:4">
      <c r="C2709" s="62"/>
      <c r="D2709" s="63"/>
    </row>
    <row r="2710" spans="3:4">
      <c r="C2710" s="62"/>
      <c r="D2710" s="63"/>
    </row>
    <row r="2711" spans="3:4">
      <c r="C2711" s="62"/>
      <c r="D2711" s="63"/>
    </row>
    <row r="2712" spans="3:4">
      <c r="C2712" s="62"/>
      <c r="D2712" s="63"/>
    </row>
    <row r="2713" spans="3:4">
      <c r="C2713" s="62"/>
      <c r="D2713" s="63"/>
    </row>
    <row r="2714" spans="3:4">
      <c r="C2714" s="62"/>
      <c r="D2714" s="63"/>
    </row>
    <row r="2715" spans="3:4">
      <c r="C2715" s="62"/>
      <c r="D2715" s="63"/>
    </row>
    <row r="2716" spans="3:4">
      <c r="C2716" s="62"/>
      <c r="D2716" s="63"/>
    </row>
    <row r="2717" spans="3:4">
      <c r="C2717" s="62"/>
      <c r="D2717" s="63"/>
    </row>
    <row r="2718" spans="3:4">
      <c r="C2718" s="62"/>
      <c r="D2718" s="63"/>
    </row>
    <row r="2719" spans="3:4">
      <c r="C2719" s="62"/>
      <c r="D2719" s="63"/>
    </row>
    <row r="2720" spans="3:4">
      <c r="C2720" s="62"/>
      <c r="D2720" s="63"/>
    </row>
    <row r="2721" spans="3:4">
      <c r="C2721" s="62"/>
      <c r="D2721" s="63"/>
    </row>
    <row r="2722" spans="3:4">
      <c r="C2722" s="62"/>
      <c r="D2722" s="63"/>
    </row>
    <row r="2723" spans="3:4">
      <c r="C2723" s="62"/>
      <c r="D2723" s="63"/>
    </row>
    <row r="2724" spans="3:4">
      <c r="C2724" s="62"/>
      <c r="D2724" s="63"/>
    </row>
    <row r="2725" spans="3:4">
      <c r="C2725" s="62"/>
      <c r="D2725" s="63"/>
    </row>
    <row r="2726" spans="3:4">
      <c r="C2726" s="62"/>
      <c r="D2726" s="63"/>
    </row>
    <row r="2727" spans="3:4">
      <c r="C2727" s="62"/>
      <c r="D2727" s="63"/>
    </row>
    <row r="2728" spans="3:4">
      <c r="C2728" s="62"/>
      <c r="D2728" s="63"/>
    </row>
    <row r="2729" spans="3:4">
      <c r="C2729" s="62"/>
      <c r="D2729" s="63"/>
    </row>
    <row r="2730" spans="3:4">
      <c r="C2730" s="62"/>
      <c r="D2730" s="63"/>
    </row>
    <row r="2731" spans="3:4">
      <c r="C2731" s="62"/>
      <c r="D2731" s="63"/>
    </row>
    <row r="2732" spans="3:4">
      <c r="C2732" s="62"/>
      <c r="D2732" s="63"/>
    </row>
    <row r="2733" spans="3:4">
      <c r="C2733" s="62"/>
      <c r="D2733" s="63"/>
    </row>
    <row r="2734" spans="3:4">
      <c r="C2734" s="62"/>
      <c r="D2734" s="63"/>
    </row>
    <row r="2735" spans="3:4">
      <c r="C2735" s="62"/>
      <c r="D2735" s="63"/>
    </row>
    <row r="2736" spans="3:4">
      <c r="C2736" s="62"/>
      <c r="D2736" s="63"/>
    </row>
    <row r="2737" spans="3:4">
      <c r="C2737" s="62"/>
      <c r="D2737" s="63"/>
    </row>
    <row r="2738" spans="3:4">
      <c r="C2738" s="62"/>
      <c r="D2738" s="63"/>
    </row>
    <row r="2739" spans="3:4">
      <c r="C2739" s="62"/>
      <c r="D2739" s="63"/>
    </row>
    <row r="2740" spans="3:4">
      <c r="C2740" s="62"/>
      <c r="D2740" s="63"/>
    </row>
    <row r="2741" spans="3:4">
      <c r="C2741" s="62"/>
      <c r="D2741" s="63"/>
    </row>
    <row r="2742" spans="3:4">
      <c r="C2742" s="62"/>
      <c r="D2742" s="63"/>
    </row>
    <row r="2743" spans="3:4">
      <c r="C2743" s="62"/>
      <c r="D2743" s="63"/>
    </row>
    <row r="2744" spans="3:4">
      <c r="C2744" s="62"/>
      <c r="D2744" s="63"/>
    </row>
    <row r="2745" spans="3:4">
      <c r="C2745" s="62"/>
      <c r="D2745" s="63"/>
    </row>
    <row r="2746" spans="3:4">
      <c r="C2746" s="62"/>
      <c r="D2746" s="63"/>
    </row>
    <row r="2747" spans="3:4">
      <c r="C2747" s="62"/>
      <c r="D2747" s="63"/>
    </row>
    <row r="2748" spans="3:4">
      <c r="C2748" s="62"/>
      <c r="D2748" s="63"/>
    </row>
    <row r="2749" spans="3:4">
      <c r="C2749" s="62"/>
      <c r="D2749" s="63"/>
    </row>
    <row r="2750" spans="3:4">
      <c r="C2750" s="62"/>
      <c r="D2750" s="63"/>
    </row>
    <row r="2751" spans="3:4">
      <c r="C2751" s="62"/>
      <c r="D2751" s="63"/>
    </row>
    <row r="2752" spans="3:4">
      <c r="C2752" s="62"/>
      <c r="D2752" s="63"/>
    </row>
    <row r="2753" spans="3:4">
      <c r="C2753" s="62"/>
      <c r="D2753" s="63"/>
    </row>
    <row r="2754" spans="3:4">
      <c r="C2754" s="62"/>
      <c r="D2754" s="63"/>
    </row>
    <row r="2755" spans="3:4">
      <c r="C2755" s="62"/>
      <c r="D2755" s="63"/>
    </row>
    <row r="2756" spans="3:4">
      <c r="C2756" s="62"/>
      <c r="D2756" s="63"/>
    </row>
    <row r="2757" spans="3:4">
      <c r="C2757" s="62"/>
      <c r="D2757" s="63"/>
    </row>
    <row r="2758" spans="3:4">
      <c r="C2758" s="62"/>
      <c r="D2758" s="63"/>
    </row>
    <row r="2759" spans="3:4">
      <c r="C2759" s="62"/>
      <c r="D2759" s="63"/>
    </row>
    <row r="2760" spans="3:4">
      <c r="C2760" s="62"/>
      <c r="D2760" s="63"/>
    </row>
    <row r="2761" spans="3:4">
      <c r="C2761" s="62"/>
      <c r="D2761" s="63"/>
    </row>
    <row r="2762" spans="3:4">
      <c r="C2762" s="62"/>
      <c r="D2762" s="63"/>
    </row>
    <row r="2763" spans="3:4">
      <c r="C2763" s="62"/>
      <c r="D2763" s="63"/>
    </row>
    <row r="2764" spans="3:4">
      <c r="C2764" s="62"/>
      <c r="D2764" s="63"/>
    </row>
    <row r="2765" spans="3:4">
      <c r="C2765" s="62"/>
      <c r="D2765" s="63"/>
    </row>
    <row r="2766" spans="3:4">
      <c r="C2766" s="62"/>
      <c r="D2766" s="63"/>
    </row>
    <row r="2767" spans="3:4">
      <c r="C2767" s="62"/>
      <c r="D2767" s="63"/>
    </row>
    <row r="2768" spans="3:4">
      <c r="C2768" s="62"/>
      <c r="D2768" s="63"/>
    </row>
    <row r="2769" spans="3:4">
      <c r="C2769" s="62"/>
      <c r="D2769" s="63"/>
    </row>
    <row r="2770" spans="3:4">
      <c r="C2770" s="62"/>
      <c r="D2770" s="63"/>
    </row>
    <row r="2771" spans="3:4">
      <c r="C2771" s="62"/>
      <c r="D2771" s="63"/>
    </row>
    <row r="2772" spans="3:4">
      <c r="C2772" s="62"/>
      <c r="D2772" s="63"/>
    </row>
    <row r="2773" spans="3:4">
      <c r="C2773" s="62"/>
      <c r="D2773" s="63"/>
    </row>
    <row r="2774" spans="3:4">
      <c r="C2774" s="62"/>
      <c r="D2774" s="63"/>
    </row>
    <row r="2775" spans="3:4">
      <c r="C2775" s="62"/>
      <c r="D2775" s="63"/>
    </row>
    <row r="2776" spans="3:4">
      <c r="C2776" s="62"/>
      <c r="D2776" s="63"/>
    </row>
    <row r="2777" spans="3:4">
      <c r="C2777" s="62"/>
      <c r="D2777" s="63"/>
    </row>
    <row r="2778" spans="3:4">
      <c r="C2778" s="62"/>
      <c r="D2778" s="63"/>
    </row>
    <row r="2779" spans="3:4">
      <c r="C2779" s="62"/>
      <c r="D2779" s="63"/>
    </row>
    <row r="2780" spans="3:4">
      <c r="C2780" s="62"/>
      <c r="D2780" s="63"/>
    </row>
    <row r="2781" spans="3:4">
      <c r="C2781" s="62"/>
      <c r="D2781" s="63"/>
    </row>
    <row r="2782" spans="3:4">
      <c r="C2782" s="62"/>
      <c r="D2782" s="63"/>
    </row>
    <row r="2783" spans="3:4">
      <c r="C2783" s="62"/>
      <c r="D2783" s="63"/>
    </row>
    <row r="2784" spans="3:4">
      <c r="C2784" s="62"/>
      <c r="D2784" s="63"/>
    </row>
    <row r="2785" spans="3:4">
      <c r="C2785" s="62"/>
      <c r="D2785" s="63"/>
    </row>
    <row r="2786" spans="3:4">
      <c r="C2786" s="62"/>
      <c r="D2786" s="63"/>
    </row>
    <row r="2787" spans="3:4">
      <c r="C2787" s="62"/>
      <c r="D2787" s="63"/>
    </row>
    <row r="2788" spans="3:4">
      <c r="C2788" s="62"/>
      <c r="D2788" s="63"/>
    </row>
    <row r="2789" spans="3:4">
      <c r="C2789" s="62"/>
      <c r="D2789" s="63"/>
    </row>
    <row r="2790" spans="3:4">
      <c r="C2790" s="62"/>
      <c r="D2790" s="63"/>
    </row>
    <row r="2791" spans="3:4">
      <c r="C2791" s="62"/>
      <c r="D2791" s="63"/>
    </row>
    <row r="2792" spans="3:4">
      <c r="C2792" s="62"/>
      <c r="D2792" s="63"/>
    </row>
    <row r="2793" spans="3:4">
      <c r="C2793" s="62"/>
      <c r="D2793" s="63"/>
    </row>
    <row r="2794" spans="3:4">
      <c r="C2794" s="62"/>
      <c r="D2794" s="63"/>
    </row>
    <row r="2795" spans="3:4">
      <c r="C2795" s="62"/>
      <c r="D2795" s="63"/>
    </row>
    <row r="2796" spans="3:4">
      <c r="C2796" s="62"/>
      <c r="D2796" s="63"/>
    </row>
    <row r="2797" spans="3:4">
      <c r="C2797" s="62"/>
      <c r="D2797" s="63"/>
    </row>
    <row r="2798" spans="3:4">
      <c r="C2798" s="62"/>
      <c r="D2798" s="63"/>
    </row>
    <row r="2799" spans="3:4">
      <c r="C2799" s="62"/>
      <c r="D2799" s="63"/>
    </row>
    <row r="2800" spans="3:4">
      <c r="C2800" s="62"/>
      <c r="D2800" s="63"/>
    </row>
    <row r="2801" spans="3:4">
      <c r="C2801" s="62"/>
      <c r="D2801" s="63"/>
    </row>
    <row r="2802" spans="3:4">
      <c r="C2802" s="62"/>
      <c r="D2802" s="63"/>
    </row>
    <row r="2803" spans="3:4">
      <c r="C2803" s="62"/>
      <c r="D2803" s="63"/>
    </row>
    <row r="2804" spans="3:4">
      <c r="C2804" s="62"/>
      <c r="D2804" s="63"/>
    </row>
    <row r="2805" spans="3:4">
      <c r="C2805" s="62"/>
      <c r="D2805" s="63"/>
    </row>
    <row r="2806" spans="3:4">
      <c r="C2806" s="62"/>
      <c r="D2806" s="63"/>
    </row>
    <row r="2807" spans="3:4">
      <c r="C2807" s="62"/>
      <c r="D2807" s="63"/>
    </row>
    <row r="2808" spans="3:4">
      <c r="C2808" s="62"/>
      <c r="D2808" s="63"/>
    </row>
    <row r="2809" spans="3:4">
      <c r="C2809" s="62"/>
      <c r="D2809" s="63"/>
    </row>
    <row r="2810" spans="3:4">
      <c r="C2810" s="62"/>
      <c r="D2810" s="63"/>
    </row>
    <row r="2811" spans="3:4">
      <c r="C2811" s="62"/>
      <c r="D2811" s="63"/>
    </row>
    <row r="2812" spans="3:4">
      <c r="C2812" s="62"/>
      <c r="D2812" s="63"/>
    </row>
    <row r="2813" spans="3:4">
      <c r="C2813" s="62"/>
      <c r="D2813" s="63"/>
    </row>
    <row r="2814" spans="3:4">
      <c r="C2814" s="62"/>
      <c r="D2814" s="63"/>
    </row>
    <row r="2815" spans="3:4">
      <c r="C2815" s="62"/>
      <c r="D2815" s="63"/>
    </row>
    <row r="2816" spans="3:4">
      <c r="C2816" s="62"/>
      <c r="D2816" s="63"/>
    </row>
    <row r="2817" spans="3:4">
      <c r="C2817" s="62"/>
      <c r="D2817" s="63"/>
    </row>
    <row r="2818" spans="3:4">
      <c r="C2818" s="62"/>
      <c r="D2818" s="63"/>
    </row>
    <row r="2819" spans="3:4">
      <c r="C2819" s="62"/>
      <c r="D2819" s="63"/>
    </row>
    <row r="2820" spans="3:4">
      <c r="C2820" s="62"/>
      <c r="D2820" s="63"/>
    </row>
    <row r="2821" spans="3:4">
      <c r="C2821" s="62"/>
      <c r="D2821" s="63"/>
    </row>
    <row r="2822" spans="3:4">
      <c r="C2822" s="62"/>
      <c r="D2822" s="63"/>
    </row>
    <row r="2823" spans="3:4">
      <c r="C2823" s="62"/>
      <c r="D2823" s="63"/>
    </row>
    <row r="2824" spans="3:4">
      <c r="C2824" s="62"/>
      <c r="D2824" s="63"/>
    </row>
    <row r="2825" spans="3:4">
      <c r="C2825" s="62"/>
      <c r="D2825" s="63"/>
    </row>
    <row r="2826" spans="3:4">
      <c r="C2826" s="62"/>
      <c r="D2826" s="63"/>
    </row>
    <row r="2827" spans="3:4">
      <c r="C2827" s="62"/>
      <c r="D2827" s="63"/>
    </row>
    <row r="2828" spans="3:4">
      <c r="C2828" s="62"/>
      <c r="D2828" s="63"/>
    </row>
    <row r="2829" spans="3:4">
      <c r="C2829" s="62"/>
      <c r="D2829" s="63"/>
    </row>
    <row r="2830" spans="3:4">
      <c r="C2830" s="62"/>
      <c r="D2830" s="63"/>
    </row>
    <row r="2831" spans="3:4">
      <c r="C2831" s="62"/>
      <c r="D2831" s="63"/>
    </row>
    <row r="2832" spans="3:4">
      <c r="C2832" s="62"/>
      <c r="D2832" s="63"/>
    </row>
    <row r="2833" spans="3:4">
      <c r="C2833" s="62"/>
      <c r="D2833" s="63"/>
    </row>
    <row r="2834" spans="3:4">
      <c r="C2834" s="62"/>
      <c r="D2834" s="63"/>
    </row>
    <row r="2835" spans="3:4">
      <c r="C2835" s="62"/>
      <c r="D2835" s="63"/>
    </row>
    <row r="2836" spans="3:4">
      <c r="C2836" s="62"/>
      <c r="D2836" s="63"/>
    </row>
    <row r="2837" spans="3:4">
      <c r="C2837" s="62"/>
      <c r="D2837" s="63"/>
    </row>
    <row r="2838" spans="3:4">
      <c r="C2838" s="62"/>
      <c r="D2838" s="63"/>
    </row>
    <row r="2839" spans="3:4">
      <c r="C2839" s="62"/>
      <c r="D2839" s="63"/>
    </row>
    <row r="2840" spans="3:4">
      <c r="C2840" s="62"/>
      <c r="D2840" s="63"/>
    </row>
    <row r="2841" spans="3:4">
      <c r="C2841" s="62"/>
      <c r="D2841" s="63"/>
    </row>
    <row r="2842" spans="3:4">
      <c r="C2842" s="62"/>
      <c r="D2842" s="63"/>
    </row>
    <row r="2843" spans="3:4">
      <c r="C2843" s="62"/>
      <c r="D2843" s="63"/>
    </row>
    <row r="2844" spans="3:4">
      <c r="C2844" s="62"/>
      <c r="D2844" s="63"/>
    </row>
    <row r="2845" spans="3:4">
      <c r="C2845" s="62"/>
      <c r="D2845" s="63"/>
    </row>
    <row r="2846" spans="3:4">
      <c r="C2846" s="62"/>
      <c r="D2846" s="63"/>
    </row>
    <row r="2847" spans="3:4">
      <c r="C2847" s="62"/>
      <c r="D2847" s="63"/>
    </row>
    <row r="2848" spans="3:4">
      <c r="C2848" s="62"/>
      <c r="D2848" s="63"/>
    </row>
    <row r="2849" spans="3:4">
      <c r="C2849" s="62"/>
      <c r="D2849" s="63"/>
    </row>
    <row r="2850" spans="3:4">
      <c r="C2850" s="62"/>
      <c r="D2850" s="63"/>
    </row>
    <row r="2851" spans="3:4">
      <c r="C2851" s="62"/>
      <c r="D2851" s="63"/>
    </row>
    <row r="2852" spans="3:4">
      <c r="C2852" s="62"/>
      <c r="D2852" s="63"/>
    </row>
    <row r="2853" spans="3:4">
      <c r="C2853" s="62"/>
      <c r="D2853" s="63"/>
    </row>
    <row r="2854" spans="3:4">
      <c r="C2854" s="62"/>
      <c r="D2854" s="63"/>
    </row>
    <row r="2855" spans="3:4">
      <c r="C2855" s="62"/>
      <c r="D2855" s="63"/>
    </row>
    <row r="2856" spans="3:4">
      <c r="C2856" s="62"/>
      <c r="D2856" s="63"/>
    </row>
    <row r="2857" spans="3:4">
      <c r="C2857" s="62"/>
      <c r="D2857" s="63"/>
    </row>
    <row r="2858" spans="3:4">
      <c r="C2858" s="62"/>
      <c r="D2858" s="63"/>
    </row>
    <row r="2859" spans="3:4">
      <c r="C2859" s="62"/>
      <c r="D2859" s="63"/>
    </row>
    <row r="2860" spans="3:4">
      <c r="C2860" s="62"/>
      <c r="D2860" s="63"/>
    </row>
    <row r="2861" spans="3:4">
      <c r="C2861" s="62"/>
      <c r="D2861" s="63"/>
    </row>
    <row r="2862" spans="3:4">
      <c r="C2862" s="62"/>
      <c r="D2862" s="63"/>
    </row>
    <row r="2863" spans="3:4">
      <c r="C2863" s="62"/>
      <c r="D2863" s="63"/>
    </row>
    <row r="2864" spans="3:4">
      <c r="C2864" s="62"/>
      <c r="D2864" s="63"/>
    </row>
    <row r="2865" spans="3:4">
      <c r="C2865" s="62"/>
      <c r="D2865" s="63"/>
    </row>
    <row r="2866" spans="3:4">
      <c r="C2866" s="62"/>
      <c r="D2866" s="63"/>
    </row>
    <row r="2867" spans="3:4">
      <c r="C2867" s="62"/>
      <c r="D2867" s="63"/>
    </row>
    <row r="2868" spans="3:4">
      <c r="C2868" s="62"/>
      <c r="D2868" s="63"/>
    </row>
    <row r="2869" spans="3:4">
      <c r="C2869" s="62"/>
      <c r="D2869" s="63"/>
    </row>
    <row r="2870" spans="3:4">
      <c r="C2870" s="62"/>
      <c r="D2870" s="63"/>
    </row>
    <row r="2871" spans="3:4">
      <c r="C2871" s="62"/>
      <c r="D2871" s="63"/>
    </row>
    <row r="2872" spans="3:4">
      <c r="C2872" s="62"/>
      <c r="D2872" s="63"/>
    </row>
    <row r="2873" spans="3:4">
      <c r="C2873" s="62"/>
      <c r="D2873" s="63"/>
    </row>
    <row r="2874" spans="3:4">
      <c r="C2874" s="62"/>
      <c r="D2874" s="63"/>
    </row>
    <row r="2875" spans="3:4">
      <c r="C2875" s="62"/>
      <c r="D2875" s="63"/>
    </row>
    <row r="2876" spans="3:4">
      <c r="C2876" s="62"/>
      <c r="D2876" s="63"/>
    </row>
    <row r="2877" spans="3:4">
      <c r="C2877" s="62"/>
      <c r="D2877" s="63"/>
    </row>
    <row r="2878" spans="3:4">
      <c r="C2878" s="62"/>
      <c r="D2878" s="63"/>
    </row>
    <row r="2879" spans="3:4">
      <c r="C2879" s="62"/>
      <c r="D2879" s="63"/>
    </row>
    <row r="2880" spans="3:4">
      <c r="C2880" s="62"/>
      <c r="D2880" s="63"/>
    </row>
    <row r="2881" spans="3:4">
      <c r="C2881" s="62"/>
      <c r="D2881" s="63"/>
    </row>
    <row r="2882" spans="3:4">
      <c r="C2882" s="62"/>
      <c r="D2882" s="63"/>
    </row>
    <row r="2883" spans="3:4">
      <c r="C2883" s="62"/>
      <c r="D2883" s="63"/>
    </row>
    <row r="2884" spans="3:4">
      <c r="C2884" s="62"/>
      <c r="D2884" s="63"/>
    </row>
    <row r="2885" spans="3:4">
      <c r="C2885" s="62"/>
      <c r="D2885" s="63"/>
    </row>
    <row r="2886" spans="3:4">
      <c r="C2886" s="62"/>
      <c r="D2886" s="63"/>
    </row>
    <row r="2887" spans="3:4">
      <c r="C2887" s="62"/>
      <c r="D2887" s="63"/>
    </row>
    <row r="2888" spans="3:4">
      <c r="C2888" s="62"/>
      <c r="D2888" s="63"/>
    </row>
    <row r="2889" spans="3:4">
      <c r="C2889" s="62"/>
      <c r="D2889" s="63"/>
    </row>
    <row r="2890" spans="3:4">
      <c r="C2890" s="62"/>
      <c r="D2890" s="63"/>
    </row>
    <row r="2891" spans="3:4">
      <c r="C2891" s="62"/>
      <c r="D2891" s="63"/>
    </row>
    <row r="2892" spans="3:4">
      <c r="C2892" s="62"/>
      <c r="D2892" s="63"/>
    </row>
    <row r="2893" spans="3:4">
      <c r="C2893" s="62"/>
      <c r="D2893" s="63"/>
    </row>
    <row r="2894" spans="3:4">
      <c r="C2894" s="62"/>
      <c r="D2894" s="63"/>
    </row>
    <row r="2895" spans="3:4">
      <c r="C2895" s="62"/>
      <c r="D2895" s="63"/>
    </row>
    <row r="2896" spans="3:4">
      <c r="C2896" s="62"/>
      <c r="D2896" s="63"/>
    </row>
    <row r="2897" spans="3:4">
      <c r="C2897" s="62"/>
      <c r="D2897" s="63"/>
    </row>
    <row r="2898" spans="3:4">
      <c r="C2898" s="62"/>
      <c r="D2898" s="63"/>
    </row>
    <row r="2899" spans="3:4">
      <c r="C2899" s="62"/>
      <c r="D2899" s="63"/>
    </row>
    <row r="2900" spans="3:4">
      <c r="C2900" s="62"/>
      <c r="D2900" s="63"/>
    </row>
    <row r="2901" spans="3:4">
      <c r="C2901" s="62"/>
      <c r="D2901" s="63"/>
    </row>
    <row r="2902" spans="3:4">
      <c r="C2902" s="62"/>
      <c r="D2902" s="63"/>
    </row>
    <row r="2903" spans="3:4">
      <c r="C2903" s="62"/>
      <c r="D2903" s="63"/>
    </row>
    <row r="2904" spans="3:4">
      <c r="C2904" s="62"/>
      <c r="D2904" s="63"/>
    </row>
    <row r="2905" spans="3:4">
      <c r="C2905" s="62"/>
      <c r="D2905" s="63"/>
    </row>
    <row r="2906" spans="3:4">
      <c r="C2906" s="62"/>
      <c r="D2906" s="63"/>
    </row>
    <row r="2907" spans="3:4">
      <c r="C2907" s="62"/>
      <c r="D2907" s="63"/>
    </row>
    <row r="2908" spans="3:4">
      <c r="C2908" s="62"/>
      <c r="D2908" s="63"/>
    </row>
    <row r="2909" spans="3:4">
      <c r="C2909" s="62"/>
      <c r="D2909" s="63"/>
    </row>
    <row r="2910" spans="3:4">
      <c r="C2910" s="62"/>
      <c r="D2910" s="63"/>
    </row>
    <row r="2911" spans="3:4">
      <c r="C2911" s="62"/>
      <c r="D2911" s="63"/>
    </row>
    <row r="2912" spans="3:4">
      <c r="C2912" s="62"/>
      <c r="D2912" s="63"/>
    </row>
    <row r="2913" spans="3:4">
      <c r="C2913" s="62"/>
      <c r="D2913" s="63"/>
    </row>
    <row r="2914" spans="3:4">
      <c r="C2914" s="62"/>
      <c r="D2914" s="63"/>
    </row>
    <row r="2915" spans="3:4">
      <c r="C2915" s="62"/>
      <c r="D2915" s="63"/>
    </row>
    <row r="2916" spans="3:4">
      <c r="C2916" s="62"/>
      <c r="D2916" s="63"/>
    </row>
    <row r="2917" spans="3:4">
      <c r="C2917" s="62"/>
      <c r="D2917" s="63"/>
    </row>
    <row r="2918" spans="3:4">
      <c r="C2918" s="62"/>
      <c r="D2918" s="63"/>
    </row>
    <row r="2919" spans="3:4">
      <c r="C2919" s="62"/>
      <c r="D2919" s="63"/>
    </row>
    <row r="2920" spans="3:4">
      <c r="C2920" s="62"/>
      <c r="D2920" s="63"/>
    </row>
    <row r="2921" spans="3:4">
      <c r="C2921" s="62"/>
      <c r="D2921" s="63"/>
    </row>
    <row r="2922" spans="3:4">
      <c r="C2922" s="62"/>
      <c r="D2922" s="63"/>
    </row>
    <row r="2923" spans="3:4">
      <c r="C2923" s="62"/>
      <c r="D2923" s="63"/>
    </row>
    <row r="2924" spans="3:4">
      <c r="C2924" s="62"/>
      <c r="D2924" s="63"/>
    </row>
    <row r="2925" spans="3:4">
      <c r="C2925" s="62"/>
      <c r="D2925" s="63"/>
    </row>
    <row r="2926" spans="3:4">
      <c r="C2926" s="62"/>
      <c r="D2926" s="63"/>
    </row>
    <row r="2927" spans="3:4">
      <c r="C2927" s="62"/>
      <c r="D2927" s="63"/>
    </row>
    <row r="2928" spans="3:4">
      <c r="C2928" s="62"/>
      <c r="D2928" s="63"/>
    </row>
    <row r="2929" spans="3:4">
      <c r="C2929" s="62"/>
      <c r="D2929" s="63"/>
    </row>
    <row r="2930" spans="3:4">
      <c r="C2930" s="62"/>
      <c r="D2930" s="63"/>
    </row>
    <row r="2931" spans="3:4">
      <c r="C2931" s="62"/>
      <c r="D2931" s="63"/>
    </row>
    <row r="2932" spans="3:4">
      <c r="C2932" s="62"/>
      <c r="D2932" s="63"/>
    </row>
    <row r="2933" spans="3:4">
      <c r="C2933" s="62"/>
      <c r="D2933" s="63"/>
    </row>
    <row r="2934" spans="3:4">
      <c r="C2934" s="62"/>
      <c r="D2934" s="63"/>
    </row>
    <row r="2935" spans="3:4">
      <c r="C2935" s="62"/>
      <c r="D2935" s="63"/>
    </row>
    <row r="2936" spans="3:4">
      <c r="C2936" s="62"/>
      <c r="D2936" s="63"/>
    </row>
    <row r="2937" spans="3:4">
      <c r="C2937" s="62"/>
      <c r="D2937" s="63"/>
    </row>
    <row r="2938" spans="3:4">
      <c r="C2938" s="62"/>
      <c r="D2938" s="63"/>
    </row>
    <row r="2939" spans="3:4">
      <c r="C2939" s="62"/>
      <c r="D2939" s="63"/>
    </row>
    <row r="2940" spans="3:4">
      <c r="C2940" s="62"/>
      <c r="D2940" s="63"/>
    </row>
    <row r="2941" spans="3:4">
      <c r="C2941" s="62"/>
      <c r="D2941" s="63"/>
    </row>
    <row r="2942" spans="3:4">
      <c r="C2942" s="62"/>
      <c r="D2942" s="63"/>
    </row>
    <row r="2943" spans="3:4">
      <c r="C2943" s="62"/>
      <c r="D2943" s="63"/>
    </row>
    <row r="2944" spans="3:4">
      <c r="C2944" s="62"/>
      <c r="D2944" s="63"/>
    </row>
    <row r="2945" spans="3:4">
      <c r="C2945" s="62"/>
      <c r="D2945" s="63"/>
    </row>
    <row r="2946" spans="3:4">
      <c r="C2946" s="62"/>
      <c r="D2946" s="63"/>
    </row>
    <row r="2947" spans="3:4">
      <c r="C2947" s="62"/>
      <c r="D2947" s="63"/>
    </row>
    <row r="2948" spans="3:4">
      <c r="C2948" s="62"/>
      <c r="D2948" s="63"/>
    </row>
    <row r="2949" spans="3:4">
      <c r="C2949" s="62"/>
      <c r="D2949" s="63"/>
    </row>
    <row r="2950" spans="3:4">
      <c r="C2950" s="62"/>
      <c r="D2950" s="63"/>
    </row>
    <row r="2951" spans="3:4">
      <c r="C2951" s="62"/>
      <c r="D2951" s="63"/>
    </row>
    <row r="2952" spans="3:4">
      <c r="C2952" s="62"/>
      <c r="D2952" s="63"/>
    </row>
    <row r="2953" spans="3:4">
      <c r="C2953" s="62"/>
      <c r="D2953" s="63"/>
    </row>
    <row r="2954" spans="3:4">
      <c r="C2954" s="62"/>
      <c r="D2954" s="63"/>
    </row>
    <row r="2955" spans="3:4">
      <c r="C2955" s="62"/>
      <c r="D2955" s="63"/>
    </row>
    <row r="2956" spans="3:4">
      <c r="C2956" s="62"/>
      <c r="D2956" s="63"/>
    </row>
    <row r="2957" spans="3:4">
      <c r="C2957" s="62"/>
      <c r="D2957" s="63"/>
    </row>
    <row r="2958" spans="3:4">
      <c r="C2958" s="62"/>
      <c r="D2958" s="63"/>
    </row>
    <row r="2959" spans="3:4">
      <c r="C2959" s="62"/>
      <c r="D2959" s="63"/>
    </row>
    <row r="2960" spans="3:4">
      <c r="C2960" s="62"/>
      <c r="D2960" s="63"/>
    </row>
    <row r="2961" spans="3:4">
      <c r="C2961" s="62"/>
      <c r="D2961" s="63"/>
    </row>
    <row r="2962" spans="3:4">
      <c r="C2962" s="62"/>
      <c r="D2962" s="63"/>
    </row>
    <row r="2963" spans="3:4">
      <c r="C2963" s="62"/>
      <c r="D2963" s="63"/>
    </row>
    <row r="2964" spans="3:4">
      <c r="C2964" s="62"/>
      <c r="D2964" s="63"/>
    </row>
    <row r="2965" spans="3:4">
      <c r="C2965" s="62"/>
      <c r="D2965" s="63"/>
    </row>
    <row r="2966" spans="3:4">
      <c r="C2966" s="62"/>
      <c r="D2966" s="63"/>
    </row>
    <row r="2967" spans="3:4">
      <c r="C2967" s="62"/>
      <c r="D2967" s="63"/>
    </row>
    <row r="2968" spans="3:4">
      <c r="C2968" s="62"/>
      <c r="D2968" s="63"/>
    </row>
    <row r="2969" spans="3:4">
      <c r="C2969" s="62"/>
      <c r="D2969" s="63"/>
    </row>
    <row r="2970" spans="3:4">
      <c r="C2970" s="62"/>
      <c r="D2970" s="63"/>
    </row>
    <row r="2971" spans="3:4">
      <c r="C2971" s="62"/>
      <c r="D2971" s="63"/>
    </row>
    <row r="2972" spans="3:4">
      <c r="C2972" s="62"/>
      <c r="D2972" s="63"/>
    </row>
    <row r="2973" spans="3:4">
      <c r="C2973" s="62"/>
      <c r="D2973" s="63"/>
    </row>
    <row r="2974" spans="3:4">
      <c r="C2974" s="62"/>
      <c r="D2974" s="63"/>
    </row>
    <row r="2975" spans="3:4">
      <c r="C2975" s="62"/>
      <c r="D2975" s="63"/>
    </row>
    <row r="2976" spans="3:4">
      <c r="C2976" s="62"/>
      <c r="D2976" s="63"/>
    </row>
    <row r="2977" spans="3:4">
      <c r="C2977" s="62"/>
      <c r="D2977" s="63"/>
    </row>
    <row r="2978" spans="3:4">
      <c r="C2978" s="62"/>
      <c r="D2978" s="63"/>
    </row>
    <row r="2979" spans="3:4">
      <c r="C2979" s="62"/>
      <c r="D2979" s="63"/>
    </row>
    <row r="2980" spans="3:4">
      <c r="C2980" s="62"/>
      <c r="D2980" s="63"/>
    </row>
    <row r="2981" spans="3:4">
      <c r="C2981" s="62"/>
      <c r="D2981" s="63"/>
    </row>
    <row r="2982" spans="3:4">
      <c r="C2982" s="62"/>
      <c r="D2982" s="63"/>
    </row>
    <row r="2983" spans="3:4">
      <c r="C2983" s="62"/>
      <c r="D2983" s="63"/>
    </row>
    <row r="2984" spans="3:4">
      <c r="C2984" s="62"/>
      <c r="D2984" s="63"/>
    </row>
    <row r="2985" spans="3:4">
      <c r="C2985" s="62"/>
      <c r="D2985" s="63"/>
    </row>
    <row r="2986" spans="3:4">
      <c r="C2986" s="62"/>
      <c r="D2986" s="63"/>
    </row>
    <row r="2987" spans="3:4">
      <c r="C2987" s="62"/>
      <c r="D2987" s="63"/>
    </row>
    <row r="2988" spans="3:4">
      <c r="C2988" s="62"/>
      <c r="D2988" s="63"/>
    </row>
    <row r="2989" spans="3:4">
      <c r="C2989" s="62"/>
      <c r="D2989" s="63"/>
    </row>
    <row r="2990" spans="3:4">
      <c r="C2990" s="62"/>
      <c r="D2990" s="63"/>
    </row>
    <row r="2991" spans="3:4">
      <c r="C2991" s="62"/>
      <c r="D2991" s="63"/>
    </row>
    <row r="2992" spans="3:4">
      <c r="C2992" s="62"/>
      <c r="D2992" s="63"/>
    </row>
    <row r="2993" spans="3:4">
      <c r="C2993" s="62"/>
      <c r="D2993" s="63"/>
    </row>
    <row r="2994" spans="3:4">
      <c r="C2994" s="62"/>
      <c r="D2994" s="63"/>
    </row>
    <row r="2995" spans="3:4">
      <c r="C2995" s="62"/>
      <c r="D2995" s="63"/>
    </row>
    <row r="2996" spans="3:4">
      <c r="C2996" s="62"/>
      <c r="D2996" s="63"/>
    </row>
    <row r="2997" spans="3:4">
      <c r="C2997" s="62"/>
      <c r="D2997" s="63"/>
    </row>
    <row r="2998" spans="3:4">
      <c r="C2998" s="62"/>
      <c r="D2998" s="63"/>
    </row>
    <row r="2999" spans="3:4">
      <c r="C2999" s="62"/>
      <c r="D2999" s="63"/>
    </row>
    <row r="3000" spans="3:4">
      <c r="C3000" s="62"/>
      <c r="D3000" s="63"/>
    </row>
    <row r="3001" spans="3:4">
      <c r="C3001" s="62"/>
      <c r="D3001" s="63"/>
    </row>
    <row r="3002" spans="3:4">
      <c r="C3002" s="62"/>
      <c r="D3002" s="63"/>
    </row>
    <row r="3003" spans="3:4">
      <c r="C3003" s="62"/>
      <c r="D3003" s="63"/>
    </row>
    <row r="3004" spans="3:4">
      <c r="C3004" s="62"/>
      <c r="D3004" s="63"/>
    </row>
    <row r="3005" spans="3:4">
      <c r="C3005" s="62"/>
      <c r="D3005" s="63"/>
    </row>
    <row r="3006" spans="3:4">
      <c r="C3006" s="62"/>
      <c r="D3006" s="63"/>
    </row>
    <row r="3007" spans="3:4">
      <c r="C3007" s="62"/>
      <c r="D3007" s="63"/>
    </row>
    <row r="3008" spans="3:4">
      <c r="C3008" s="62"/>
      <c r="D3008" s="63"/>
    </row>
    <row r="3009" spans="3:4">
      <c r="C3009" s="62"/>
      <c r="D3009" s="63"/>
    </row>
    <row r="3010" spans="3:4">
      <c r="C3010" s="62"/>
      <c r="D3010" s="63"/>
    </row>
    <row r="3011" spans="3:4">
      <c r="C3011" s="62"/>
      <c r="D3011" s="63"/>
    </row>
    <row r="3012" spans="3:4">
      <c r="C3012" s="62"/>
      <c r="D3012" s="63"/>
    </row>
    <row r="3013" spans="3:4">
      <c r="C3013" s="62"/>
      <c r="D3013" s="63"/>
    </row>
    <row r="3014" spans="3:4">
      <c r="C3014" s="62"/>
      <c r="D3014" s="63"/>
    </row>
    <row r="3015" spans="3:4">
      <c r="C3015" s="62"/>
      <c r="D3015" s="63"/>
    </row>
    <row r="3016" spans="3:4">
      <c r="C3016" s="62"/>
      <c r="D3016" s="63"/>
    </row>
    <row r="3017" spans="3:4">
      <c r="C3017" s="62"/>
      <c r="D3017" s="63"/>
    </row>
    <row r="3018" spans="3:4">
      <c r="C3018" s="62"/>
      <c r="D3018" s="63"/>
    </row>
    <row r="3019" spans="3:4">
      <c r="C3019" s="62"/>
      <c r="D3019" s="63"/>
    </row>
    <row r="3020" spans="3:4">
      <c r="C3020" s="62"/>
      <c r="D3020" s="63"/>
    </row>
    <row r="3021" spans="3:4">
      <c r="C3021" s="62"/>
      <c r="D3021" s="63"/>
    </row>
    <row r="3022" spans="3:4">
      <c r="C3022" s="62"/>
      <c r="D3022" s="63"/>
    </row>
    <row r="3023" spans="3:4">
      <c r="C3023" s="62"/>
      <c r="D3023" s="63"/>
    </row>
    <row r="3024" spans="3:4">
      <c r="C3024" s="62"/>
      <c r="D3024" s="63"/>
    </row>
    <row r="3025" spans="3:4">
      <c r="C3025" s="62"/>
      <c r="D3025" s="63"/>
    </row>
    <row r="3026" spans="3:4">
      <c r="C3026" s="62"/>
      <c r="D3026" s="63"/>
    </row>
    <row r="3027" spans="3:4">
      <c r="C3027" s="62"/>
      <c r="D3027" s="63"/>
    </row>
    <row r="3028" spans="3:4">
      <c r="C3028" s="62"/>
      <c r="D3028" s="63"/>
    </row>
    <row r="3029" spans="3:4">
      <c r="C3029" s="62"/>
      <c r="D3029" s="63"/>
    </row>
    <row r="3030" spans="3:4">
      <c r="C3030" s="62"/>
      <c r="D3030" s="63"/>
    </row>
    <row r="3031" spans="3:4">
      <c r="C3031" s="62"/>
      <c r="D3031" s="63"/>
    </row>
    <row r="3032" spans="3:4">
      <c r="C3032" s="62"/>
      <c r="D3032" s="63"/>
    </row>
    <row r="3033" spans="3:4">
      <c r="C3033" s="62"/>
      <c r="D3033" s="63"/>
    </row>
    <row r="3034" spans="3:4">
      <c r="C3034" s="62"/>
      <c r="D3034" s="63"/>
    </row>
    <row r="3035" spans="3:4">
      <c r="C3035" s="62"/>
      <c r="D3035" s="63"/>
    </row>
    <row r="3036" spans="3:4">
      <c r="C3036" s="62"/>
      <c r="D3036" s="63"/>
    </row>
    <row r="3037" spans="3:4">
      <c r="C3037" s="62"/>
      <c r="D3037" s="63"/>
    </row>
    <row r="3038" spans="3:4">
      <c r="C3038" s="62"/>
      <c r="D3038" s="63"/>
    </row>
    <row r="3039" spans="3:4">
      <c r="C3039" s="62"/>
      <c r="D3039" s="63"/>
    </row>
    <row r="3040" spans="3:4">
      <c r="C3040" s="62"/>
      <c r="D3040" s="63"/>
    </row>
    <row r="3041" spans="3:4">
      <c r="C3041" s="62"/>
      <c r="D3041" s="63"/>
    </row>
    <row r="3042" spans="3:4">
      <c r="C3042" s="62"/>
      <c r="D3042" s="63"/>
    </row>
    <row r="3043" spans="3:4">
      <c r="C3043" s="62"/>
      <c r="D3043" s="63"/>
    </row>
    <row r="3044" spans="3:4">
      <c r="C3044" s="62"/>
      <c r="D3044" s="63"/>
    </row>
    <row r="3045" spans="3:4">
      <c r="C3045" s="62"/>
      <c r="D3045" s="63"/>
    </row>
    <row r="3046" spans="3:4">
      <c r="C3046" s="62"/>
      <c r="D3046" s="63"/>
    </row>
    <row r="3047" spans="3:4">
      <c r="C3047" s="62"/>
      <c r="D3047" s="63"/>
    </row>
    <row r="3048" spans="3:4">
      <c r="C3048" s="62"/>
      <c r="D3048" s="63"/>
    </row>
    <row r="3049" spans="3:4">
      <c r="C3049" s="62"/>
      <c r="D3049" s="63"/>
    </row>
    <row r="3050" spans="3:4">
      <c r="C3050" s="62"/>
      <c r="D3050" s="63"/>
    </row>
    <row r="3051" spans="3:4">
      <c r="C3051" s="62"/>
      <c r="D3051" s="63"/>
    </row>
    <row r="3052" spans="3:4">
      <c r="C3052" s="62"/>
      <c r="D3052" s="63"/>
    </row>
    <row r="3053" spans="3:4">
      <c r="C3053" s="62"/>
      <c r="D3053" s="63"/>
    </row>
    <row r="3054" spans="3:4">
      <c r="C3054" s="62"/>
      <c r="D3054" s="63"/>
    </row>
    <row r="3055" spans="3:4">
      <c r="C3055" s="62"/>
      <c r="D3055" s="63"/>
    </row>
    <row r="3056" spans="3:4">
      <c r="C3056" s="62"/>
      <c r="D3056" s="63"/>
    </row>
    <row r="3057" spans="3:4">
      <c r="C3057" s="62"/>
      <c r="D3057" s="63"/>
    </row>
    <row r="3058" spans="3:4">
      <c r="C3058" s="62"/>
      <c r="D3058" s="63"/>
    </row>
    <row r="3059" spans="3:4">
      <c r="C3059" s="62"/>
      <c r="D3059" s="63"/>
    </row>
    <row r="3060" spans="3:4">
      <c r="C3060" s="62"/>
      <c r="D3060" s="63"/>
    </row>
    <row r="3061" spans="3:4">
      <c r="C3061" s="62"/>
      <c r="D3061" s="63"/>
    </row>
    <row r="3062" spans="3:4">
      <c r="C3062" s="62"/>
      <c r="D3062" s="63"/>
    </row>
    <row r="3063" spans="3:4">
      <c r="C3063" s="62"/>
      <c r="D3063" s="63"/>
    </row>
    <row r="3064" spans="3:4">
      <c r="C3064" s="62"/>
      <c r="D3064" s="63"/>
    </row>
    <row r="3065" spans="3:4">
      <c r="C3065" s="62"/>
      <c r="D3065" s="63"/>
    </row>
    <row r="3066" spans="3:4">
      <c r="C3066" s="62"/>
      <c r="D3066" s="63"/>
    </row>
    <row r="3067" spans="3:4">
      <c r="C3067" s="62"/>
      <c r="D3067" s="63"/>
    </row>
    <row r="3068" spans="3:4">
      <c r="C3068" s="62"/>
      <c r="D3068" s="63"/>
    </row>
    <row r="3069" spans="3:4">
      <c r="C3069" s="62"/>
      <c r="D3069" s="63"/>
    </row>
    <row r="3070" spans="3:4">
      <c r="C3070" s="62"/>
      <c r="D3070" s="63"/>
    </row>
    <row r="3071" spans="3:4">
      <c r="C3071" s="62"/>
      <c r="D3071" s="63"/>
    </row>
    <row r="3072" spans="3:4">
      <c r="C3072" s="62"/>
      <c r="D3072" s="63"/>
    </row>
    <row r="3073" spans="3:4">
      <c r="C3073" s="62"/>
      <c r="D3073" s="63"/>
    </row>
    <row r="3074" spans="3:4">
      <c r="C3074" s="62"/>
      <c r="D3074" s="63"/>
    </row>
    <row r="3075" spans="3:4">
      <c r="C3075" s="62"/>
      <c r="D3075" s="63"/>
    </row>
    <row r="3076" spans="3:4">
      <c r="C3076" s="62"/>
      <c r="D3076" s="63"/>
    </row>
    <row r="3077" spans="3:4">
      <c r="C3077" s="62"/>
      <c r="D3077" s="63"/>
    </row>
    <row r="3078" spans="3:4">
      <c r="C3078" s="62"/>
      <c r="D3078" s="63"/>
    </row>
    <row r="3079" spans="3:4">
      <c r="C3079" s="62"/>
      <c r="D3079" s="63"/>
    </row>
    <row r="3080" spans="3:4">
      <c r="C3080" s="62"/>
      <c r="D3080" s="63"/>
    </row>
    <row r="3081" spans="3:4">
      <c r="C3081" s="62"/>
      <c r="D3081" s="63"/>
    </row>
    <row r="3082" spans="3:4">
      <c r="C3082" s="62"/>
      <c r="D3082" s="63"/>
    </row>
    <row r="3083" spans="3:4">
      <c r="C3083" s="62"/>
      <c r="D3083" s="63"/>
    </row>
    <row r="3084" spans="3:4">
      <c r="C3084" s="62"/>
      <c r="D3084" s="63"/>
    </row>
    <row r="3085" spans="3:4">
      <c r="C3085" s="62"/>
      <c r="D3085" s="63"/>
    </row>
    <row r="3086" spans="3:4">
      <c r="C3086" s="62"/>
      <c r="D3086" s="63"/>
    </row>
    <row r="3087" spans="3:4">
      <c r="C3087" s="62"/>
      <c r="D3087" s="63"/>
    </row>
    <row r="3088" spans="3:4">
      <c r="C3088" s="62"/>
      <c r="D3088" s="63"/>
    </row>
    <row r="3089" spans="3:4">
      <c r="C3089" s="62"/>
      <c r="D3089" s="63"/>
    </row>
    <row r="3090" spans="3:4">
      <c r="C3090" s="62"/>
      <c r="D3090" s="63"/>
    </row>
    <row r="3091" spans="3:4">
      <c r="C3091" s="62"/>
      <c r="D3091" s="63"/>
    </row>
    <row r="3092" spans="3:4">
      <c r="C3092" s="62"/>
      <c r="D3092" s="63"/>
    </row>
    <row r="3093" spans="3:4">
      <c r="C3093" s="62"/>
      <c r="D3093" s="63"/>
    </row>
    <row r="3094" spans="3:4">
      <c r="C3094" s="62"/>
      <c r="D3094" s="63"/>
    </row>
    <row r="3095" spans="3:4">
      <c r="C3095" s="62"/>
      <c r="D3095" s="63"/>
    </row>
    <row r="3096" spans="3:4">
      <c r="C3096" s="62"/>
      <c r="D3096" s="63"/>
    </row>
    <row r="3097" spans="3:4">
      <c r="C3097" s="62"/>
      <c r="D3097" s="63"/>
    </row>
    <row r="3098" spans="3:4">
      <c r="C3098" s="62"/>
      <c r="D3098" s="63"/>
    </row>
    <row r="3099" spans="3:4">
      <c r="C3099" s="62"/>
      <c r="D3099" s="63"/>
    </row>
    <row r="3100" spans="3:4">
      <c r="C3100" s="62"/>
      <c r="D3100" s="63"/>
    </row>
    <row r="3101" spans="3:4">
      <c r="C3101" s="62"/>
      <c r="D3101" s="63"/>
    </row>
    <row r="3102" spans="3:4">
      <c r="C3102" s="62"/>
      <c r="D3102" s="63"/>
    </row>
    <row r="3103" spans="3:4">
      <c r="C3103" s="62"/>
      <c r="D3103" s="63"/>
    </row>
    <row r="3104" spans="3:4">
      <c r="C3104" s="62"/>
      <c r="D3104" s="63"/>
    </row>
    <row r="3105" spans="3:4">
      <c r="C3105" s="62"/>
      <c r="D3105" s="63"/>
    </row>
    <row r="3106" spans="3:4">
      <c r="C3106" s="62"/>
      <c r="D3106" s="63"/>
    </row>
    <row r="3107" spans="3:4">
      <c r="C3107" s="62"/>
      <c r="D3107" s="63"/>
    </row>
    <row r="3108" spans="3:4">
      <c r="C3108" s="62"/>
      <c r="D3108" s="63"/>
    </row>
    <row r="3109" spans="3:4">
      <c r="C3109" s="62"/>
      <c r="D3109" s="63"/>
    </row>
    <row r="3110" spans="3:4">
      <c r="C3110" s="62"/>
      <c r="D3110" s="63"/>
    </row>
    <row r="3111" spans="3:4">
      <c r="C3111" s="62"/>
      <c r="D3111" s="63"/>
    </row>
    <row r="3112" spans="3:4">
      <c r="C3112" s="62"/>
      <c r="D3112" s="63"/>
    </row>
    <row r="3113" spans="3:4">
      <c r="C3113" s="62"/>
      <c r="D3113" s="63"/>
    </row>
    <row r="3114" spans="3:4">
      <c r="C3114" s="62"/>
      <c r="D3114" s="63"/>
    </row>
    <row r="3115" spans="3:4">
      <c r="C3115" s="62"/>
      <c r="D3115" s="63"/>
    </row>
    <row r="3116" spans="3:4">
      <c r="C3116" s="62"/>
      <c r="D3116" s="63"/>
    </row>
    <row r="3117" spans="3:4">
      <c r="C3117" s="62"/>
      <c r="D3117" s="63"/>
    </row>
    <row r="3118" spans="3:4">
      <c r="C3118" s="62"/>
      <c r="D3118" s="63"/>
    </row>
    <row r="3119" spans="3:4">
      <c r="C3119" s="62"/>
      <c r="D3119" s="63"/>
    </row>
    <row r="3120" spans="3:4">
      <c r="C3120" s="62"/>
      <c r="D3120" s="63"/>
    </row>
    <row r="3121" spans="3:4">
      <c r="C3121" s="62"/>
      <c r="D3121" s="63"/>
    </row>
    <row r="3122" spans="3:4">
      <c r="C3122" s="62"/>
      <c r="D3122" s="63"/>
    </row>
    <row r="3123" spans="3:4">
      <c r="C3123" s="62"/>
      <c r="D3123" s="63"/>
    </row>
    <row r="3124" spans="3:4">
      <c r="C3124" s="62"/>
      <c r="D3124" s="63"/>
    </row>
    <row r="3125" spans="3:4">
      <c r="C3125" s="62"/>
      <c r="D3125" s="63"/>
    </row>
    <row r="3126" spans="3:4">
      <c r="C3126" s="62"/>
      <c r="D3126" s="63"/>
    </row>
    <row r="3127" spans="3:4">
      <c r="C3127" s="62"/>
      <c r="D3127" s="63"/>
    </row>
    <row r="3128" spans="3:4">
      <c r="C3128" s="62"/>
      <c r="D3128" s="63"/>
    </row>
    <row r="3129" spans="3:4">
      <c r="C3129" s="62"/>
      <c r="D3129" s="63"/>
    </row>
    <row r="3130" spans="3:4">
      <c r="C3130" s="62"/>
      <c r="D3130" s="63"/>
    </row>
    <row r="3131" spans="3:4">
      <c r="C3131" s="62"/>
      <c r="D3131" s="63"/>
    </row>
    <row r="3132" spans="3:4">
      <c r="C3132" s="62"/>
      <c r="D3132" s="63"/>
    </row>
    <row r="3133" spans="3:4">
      <c r="C3133" s="62"/>
      <c r="D3133" s="63"/>
    </row>
    <row r="3134" spans="3:4">
      <c r="C3134" s="62"/>
      <c r="D3134" s="63"/>
    </row>
    <row r="3135" spans="3:4">
      <c r="C3135" s="62"/>
      <c r="D3135" s="63"/>
    </row>
    <row r="3136" spans="3:4">
      <c r="C3136" s="62"/>
      <c r="D3136" s="63"/>
    </row>
    <row r="3137" spans="3:4">
      <c r="C3137" s="62"/>
      <c r="D3137" s="63"/>
    </row>
    <row r="3138" spans="3:4">
      <c r="C3138" s="62"/>
      <c r="D3138" s="63"/>
    </row>
    <row r="3139" spans="3:4">
      <c r="C3139" s="62"/>
      <c r="D3139" s="63"/>
    </row>
    <row r="3140" spans="3:4">
      <c r="C3140" s="62"/>
      <c r="D3140" s="63"/>
    </row>
    <row r="3141" spans="3:4">
      <c r="C3141" s="62"/>
      <c r="D3141" s="63"/>
    </row>
    <row r="3142" spans="3:4">
      <c r="C3142" s="62"/>
      <c r="D3142" s="63"/>
    </row>
    <row r="3143" spans="3:4">
      <c r="C3143" s="62"/>
      <c r="D3143" s="63"/>
    </row>
    <row r="3144" spans="3:4">
      <c r="C3144" s="62"/>
      <c r="D3144" s="63"/>
    </row>
    <row r="3145" spans="3:4">
      <c r="C3145" s="62"/>
      <c r="D3145" s="63"/>
    </row>
    <row r="3146" spans="3:4">
      <c r="C3146" s="62"/>
      <c r="D3146" s="63"/>
    </row>
    <row r="3147" spans="3:4">
      <c r="C3147" s="62"/>
      <c r="D3147" s="63"/>
    </row>
    <row r="3148" spans="3:4">
      <c r="C3148" s="62"/>
      <c r="D3148" s="63"/>
    </row>
    <row r="3149" spans="3:4">
      <c r="C3149" s="62"/>
      <c r="D3149" s="63"/>
    </row>
    <row r="3150" spans="3:4">
      <c r="C3150" s="62"/>
      <c r="D3150" s="63"/>
    </row>
    <row r="3151" spans="3:4">
      <c r="C3151" s="62"/>
      <c r="D3151" s="63"/>
    </row>
    <row r="3152" spans="3:4">
      <c r="C3152" s="62"/>
      <c r="D3152" s="63"/>
    </row>
    <row r="3153" spans="3:4">
      <c r="C3153" s="62"/>
      <c r="D3153" s="63"/>
    </row>
    <row r="3154" spans="3:4">
      <c r="C3154" s="62"/>
      <c r="D3154" s="63"/>
    </row>
    <row r="3155" spans="3:4">
      <c r="C3155" s="62"/>
      <c r="D3155" s="63"/>
    </row>
    <row r="3156" spans="3:4">
      <c r="C3156" s="62"/>
      <c r="D3156" s="63"/>
    </row>
    <row r="3157" spans="3:4">
      <c r="C3157" s="62"/>
      <c r="D3157" s="63"/>
    </row>
    <row r="3158" spans="3:4">
      <c r="C3158" s="62"/>
      <c r="D3158" s="63"/>
    </row>
    <row r="3159" spans="3:4">
      <c r="C3159" s="62"/>
      <c r="D3159" s="63"/>
    </row>
    <row r="3160" spans="3:4">
      <c r="C3160" s="62"/>
      <c r="D3160" s="63"/>
    </row>
    <row r="3161" spans="3:4">
      <c r="C3161" s="62"/>
      <c r="D3161" s="63"/>
    </row>
    <row r="3162" spans="3:4">
      <c r="C3162" s="62"/>
      <c r="D3162" s="63"/>
    </row>
    <row r="3163" spans="3:4">
      <c r="C3163" s="62"/>
      <c r="D3163" s="63"/>
    </row>
    <row r="3164" spans="3:4">
      <c r="C3164" s="62"/>
      <c r="D3164" s="63"/>
    </row>
    <row r="3165" spans="3:4">
      <c r="C3165" s="62"/>
      <c r="D3165" s="63"/>
    </row>
    <row r="3166" spans="3:4">
      <c r="C3166" s="62"/>
      <c r="D3166" s="63"/>
    </row>
    <row r="3167" spans="3:4">
      <c r="C3167" s="62"/>
      <c r="D3167" s="63"/>
    </row>
    <row r="3168" spans="3:4">
      <c r="C3168" s="62"/>
      <c r="D3168" s="63"/>
    </row>
    <row r="3169" spans="3:4">
      <c r="C3169" s="62"/>
      <c r="D3169" s="63"/>
    </row>
    <row r="3170" spans="3:4">
      <c r="C3170" s="62"/>
      <c r="D3170" s="63"/>
    </row>
    <row r="3171" spans="3:4">
      <c r="C3171" s="62"/>
      <c r="D3171" s="63"/>
    </row>
    <row r="3172" spans="3:4">
      <c r="C3172" s="62"/>
      <c r="D3172" s="63"/>
    </row>
    <row r="3173" spans="3:4">
      <c r="C3173" s="62"/>
      <c r="D3173" s="63"/>
    </row>
    <row r="3174" spans="3:4">
      <c r="C3174" s="62"/>
      <c r="D3174" s="63"/>
    </row>
    <row r="3175" spans="3:4">
      <c r="C3175" s="62"/>
      <c r="D3175" s="63"/>
    </row>
    <row r="3176" spans="3:4">
      <c r="C3176" s="62"/>
      <c r="D3176" s="63"/>
    </row>
    <row r="3177" spans="3:4">
      <c r="C3177" s="62"/>
      <c r="D3177" s="63"/>
    </row>
    <row r="3178" spans="3:4">
      <c r="C3178" s="62"/>
      <c r="D3178" s="63"/>
    </row>
    <row r="3179" spans="3:4">
      <c r="C3179" s="62"/>
      <c r="D3179" s="63"/>
    </row>
    <row r="3180" spans="3:4">
      <c r="C3180" s="62"/>
      <c r="D3180" s="63"/>
    </row>
    <row r="3181" spans="3:4">
      <c r="C3181" s="62"/>
      <c r="D3181" s="63"/>
    </row>
    <row r="3182" spans="3:4">
      <c r="C3182" s="62"/>
      <c r="D3182" s="63"/>
    </row>
    <row r="3183" spans="3:4">
      <c r="C3183" s="62"/>
      <c r="D3183" s="63"/>
    </row>
    <row r="3184" spans="3:4">
      <c r="C3184" s="62"/>
      <c r="D3184" s="63"/>
    </row>
    <row r="3185" spans="3:4">
      <c r="C3185" s="62"/>
      <c r="D3185" s="63"/>
    </row>
    <row r="3186" spans="3:4">
      <c r="C3186" s="62"/>
      <c r="D3186" s="63"/>
    </row>
    <row r="3187" spans="3:4">
      <c r="C3187" s="62"/>
      <c r="D3187" s="63"/>
    </row>
    <row r="3188" spans="3:4">
      <c r="C3188" s="62"/>
      <c r="D3188" s="63"/>
    </row>
    <row r="3189" spans="3:4">
      <c r="C3189" s="62"/>
      <c r="D3189" s="63"/>
    </row>
    <row r="3190" spans="3:4">
      <c r="C3190" s="62"/>
      <c r="D3190" s="63"/>
    </row>
    <row r="3191" spans="3:4">
      <c r="C3191" s="62"/>
      <c r="D3191" s="63"/>
    </row>
    <row r="3192" spans="3:4">
      <c r="C3192" s="62"/>
      <c r="D3192" s="63"/>
    </row>
    <row r="3193" spans="3:4">
      <c r="C3193" s="62"/>
      <c r="D3193" s="63"/>
    </row>
    <row r="3194" spans="3:4">
      <c r="C3194" s="62"/>
      <c r="D3194" s="63"/>
    </row>
    <row r="3195" spans="3:4">
      <c r="C3195" s="62"/>
      <c r="D3195" s="63"/>
    </row>
    <row r="3196" spans="3:4">
      <c r="C3196" s="62"/>
      <c r="D3196" s="63"/>
    </row>
    <row r="3197" spans="3:4">
      <c r="C3197" s="62"/>
      <c r="D3197" s="63"/>
    </row>
    <row r="3198" spans="3:4">
      <c r="C3198" s="62"/>
      <c r="D3198" s="63"/>
    </row>
    <row r="3199" spans="3:4">
      <c r="C3199" s="62"/>
      <c r="D3199" s="63"/>
    </row>
    <row r="3200" spans="3:4">
      <c r="C3200" s="62"/>
      <c r="D3200" s="63"/>
    </row>
    <row r="3201" spans="3:4">
      <c r="C3201" s="62"/>
      <c r="D3201" s="63"/>
    </row>
    <row r="3202" spans="3:4">
      <c r="C3202" s="62"/>
      <c r="D3202" s="63"/>
    </row>
    <row r="3203" spans="3:4">
      <c r="C3203" s="62"/>
      <c r="D3203" s="63"/>
    </row>
    <row r="3204" spans="3:4">
      <c r="C3204" s="62"/>
      <c r="D3204" s="63"/>
    </row>
    <row r="3205" spans="3:4">
      <c r="C3205" s="62"/>
      <c r="D3205" s="63"/>
    </row>
    <row r="3206" spans="3:4">
      <c r="C3206" s="62"/>
      <c r="D3206" s="63"/>
    </row>
    <row r="3207" spans="3:4">
      <c r="C3207" s="62"/>
      <c r="D3207" s="63"/>
    </row>
    <row r="3208" spans="3:4">
      <c r="C3208" s="62"/>
      <c r="D3208" s="63"/>
    </row>
    <row r="3209" spans="3:4">
      <c r="C3209" s="62"/>
      <c r="D3209" s="63"/>
    </row>
    <row r="3210" spans="3:4">
      <c r="C3210" s="62"/>
      <c r="D3210" s="63"/>
    </row>
    <row r="3211" spans="3:4">
      <c r="C3211" s="62"/>
      <c r="D3211" s="63"/>
    </row>
    <row r="3212" spans="3:4">
      <c r="C3212" s="62"/>
      <c r="D3212" s="63"/>
    </row>
    <row r="3213" spans="3:4">
      <c r="C3213" s="62"/>
      <c r="D3213" s="63"/>
    </row>
    <row r="3214" spans="3:4">
      <c r="C3214" s="62"/>
      <c r="D3214" s="63"/>
    </row>
    <row r="3215" spans="3:4">
      <c r="C3215" s="62"/>
      <c r="D3215" s="63"/>
    </row>
    <row r="3216" spans="3:4">
      <c r="C3216" s="62"/>
      <c r="D3216" s="63"/>
    </row>
    <row r="3217" spans="3:4">
      <c r="C3217" s="62"/>
      <c r="D3217" s="63"/>
    </row>
    <row r="3218" spans="3:4">
      <c r="C3218" s="62"/>
      <c r="D3218" s="63"/>
    </row>
    <row r="3219" spans="3:4">
      <c r="C3219" s="62"/>
      <c r="D3219" s="63"/>
    </row>
    <row r="3220" spans="3:4">
      <c r="C3220" s="62"/>
      <c r="D3220" s="63"/>
    </row>
    <row r="3221" spans="3:4">
      <c r="C3221" s="62"/>
      <c r="D3221" s="63"/>
    </row>
    <row r="3222" spans="3:4">
      <c r="C3222" s="62"/>
      <c r="D3222" s="63"/>
    </row>
    <row r="3223" spans="3:4">
      <c r="C3223" s="62"/>
      <c r="D3223" s="63"/>
    </row>
    <row r="3224" spans="3:4">
      <c r="C3224" s="62"/>
      <c r="D3224" s="63"/>
    </row>
    <row r="3225" spans="3:4">
      <c r="C3225" s="62"/>
      <c r="D3225" s="63"/>
    </row>
    <row r="3226" spans="3:4">
      <c r="C3226" s="62"/>
      <c r="D3226" s="63"/>
    </row>
    <row r="3227" spans="3:4">
      <c r="C3227" s="62"/>
      <c r="D3227" s="63"/>
    </row>
    <row r="3228" spans="3:4">
      <c r="C3228" s="62"/>
      <c r="D3228" s="63"/>
    </row>
    <row r="3229" spans="3:4">
      <c r="C3229" s="62"/>
      <c r="D3229" s="63"/>
    </row>
    <row r="3230" spans="3:4">
      <c r="C3230" s="62"/>
      <c r="D3230" s="63"/>
    </row>
    <row r="3231" spans="3:4">
      <c r="C3231" s="62"/>
      <c r="D3231" s="63"/>
    </row>
    <row r="3232" spans="3:4">
      <c r="C3232" s="62"/>
      <c r="D3232" s="63"/>
    </row>
    <row r="3233" spans="3:4">
      <c r="C3233" s="62"/>
      <c r="D3233" s="63"/>
    </row>
    <row r="3234" spans="3:4">
      <c r="C3234" s="62"/>
      <c r="D3234" s="63"/>
    </row>
    <row r="3235" spans="3:4">
      <c r="C3235" s="62"/>
      <c r="D3235" s="63"/>
    </row>
    <row r="3236" spans="3:4">
      <c r="C3236" s="62"/>
      <c r="D3236" s="63"/>
    </row>
    <row r="3237" spans="3:4">
      <c r="C3237" s="62"/>
      <c r="D3237" s="63"/>
    </row>
    <row r="3238" spans="3:4">
      <c r="C3238" s="62"/>
      <c r="D3238" s="63"/>
    </row>
    <row r="3239" spans="3:4">
      <c r="C3239" s="62"/>
      <c r="D3239" s="63"/>
    </row>
    <row r="3240" spans="3:4">
      <c r="C3240" s="62"/>
      <c r="D3240" s="63"/>
    </row>
    <row r="3241" spans="3:4">
      <c r="C3241" s="62"/>
      <c r="D3241" s="63"/>
    </row>
    <row r="3242" spans="3:4">
      <c r="C3242" s="62"/>
      <c r="D3242" s="63"/>
    </row>
    <row r="3243" spans="3:4">
      <c r="C3243" s="62"/>
      <c r="D3243" s="63"/>
    </row>
    <row r="3244" spans="3:4">
      <c r="C3244" s="62"/>
      <c r="D3244" s="63"/>
    </row>
    <row r="3245" spans="3:4">
      <c r="C3245" s="62"/>
      <c r="D3245" s="63"/>
    </row>
    <row r="3246" spans="3:4">
      <c r="C3246" s="62"/>
      <c r="D3246" s="63"/>
    </row>
    <row r="3247" spans="3:4">
      <c r="C3247" s="62"/>
      <c r="D3247" s="63"/>
    </row>
    <row r="3248" spans="3:4">
      <c r="C3248" s="62"/>
      <c r="D3248" s="63"/>
    </row>
    <row r="3249" spans="3:4">
      <c r="C3249" s="62"/>
      <c r="D3249" s="63"/>
    </row>
    <row r="3250" spans="3:4">
      <c r="C3250" s="62"/>
      <c r="D3250" s="63"/>
    </row>
    <row r="3251" spans="3:4">
      <c r="C3251" s="62"/>
      <c r="D3251" s="63"/>
    </row>
    <row r="3252" spans="3:4">
      <c r="C3252" s="62"/>
      <c r="D3252" s="63"/>
    </row>
    <row r="3253" spans="3:4">
      <c r="C3253" s="62"/>
      <c r="D3253" s="63"/>
    </row>
    <row r="3254" spans="3:4">
      <c r="C3254" s="62"/>
      <c r="D3254" s="63"/>
    </row>
    <row r="3255" spans="3:4">
      <c r="C3255" s="62"/>
      <c r="D3255" s="63"/>
    </row>
    <row r="3256" spans="3:4">
      <c r="C3256" s="62"/>
      <c r="D3256" s="63"/>
    </row>
    <row r="3257" spans="3:4">
      <c r="C3257" s="62"/>
      <c r="D3257" s="63"/>
    </row>
    <row r="3258" spans="3:4">
      <c r="C3258" s="62"/>
      <c r="D3258" s="63"/>
    </row>
    <row r="3259" spans="3:4">
      <c r="C3259" s="62"/>
      <c r="D3259" s="63"/>
    </row>
    <row r="3260" spans="3:4">
      <c r="C3260" s="62"/>
      <c r="D3260" s="63"/>
    </row>
    <row r="3261" spans="3:4">
      <c r="C3261" s="62"/>
      <c r="D3261" s="63"/>
    </row>
    <row r="3262" spans="3:4">
      <c r="C3262" s="62"/>
      <c r="D3262" s="63"/>
    </row>
    <row r="3263" spans="3:4">
      <c r="C3263" s="62"/>
      <c r="D3263" s="63"/>
    </row>
    <row r="3264" spans="3:4">
      <c r="C3264" s="62"/>
      <c r="D3264" s="63"/>
    </row>
    <row r="3265" spans="3:4">
      <c r="C3265" s="62"/>
      <c r="D3265" s="63"/>
    </row>
    <row r="3266" spans="3:4">
      <c r="C3266" s="62"/>
      <c r="D3266" s="63"/>
    </row>
    <row r="3267" spans="3:4">
      <c r="C3267" s="62"/>
      <c r="D3267" s="63"/>
    </row>
    <row r="3268" spans="3:4">
      <c r="C3268" s="62"/>
      <c r="D3268" s="63"/>
    </row>
    <row r="3269" spans="3:4">
      <c r="C3269" s="62"/>
      <c r="D3269" s="63"/>
    </row>
    <row r="3270" spans="3:4">
      <c r="C3270" s="62"/>
      <c r="D3270" s="63"/>
    </row>
    <row r="3271" spans="3:4">
      <c r="C3271" s="62"/>
      <c r="D3271" s="63"/>
    </row>
    <row r="3272" spans="3:4">
      <c r="C3272" s="62"/>
      <c r="D3272" s="63"/>
    </row>
    <row r="3273" spans="3:4">
      <c r="C3273" s="62"/>
      <c r="D3273" s="63"/>
    </row>
    <row r="3274" spans="3:4">
      <c r="C3274" s="62"/>
      <c r="D3274" s="63"/>
    </row>
    <row r="3275" spans="3:4">
      <c r="C3275" s="62"/>
      <c r="D3275" s="63"/>
    </row>
    <row r="3276" spans="3:4">
      <c r="C3276" s="62"/>
      <c r="D3276" s="63"/>
    </row>
    <row r="3277" spans="3:4">
      <c r="C3277" s="62"/>
      <c r="D3277" s="63"/>
    </row>
    <row r="3278" spans="3:4">
      <c r="C3278" s="62"/>
      <c r="D3278" s="63"/>
    </row>
    <row r="3279" spans="3:4">
      <c r="C3279" s="62"/>
      <c r="D3279" s="63"/>
    </row>
    <row r="3280" spans="3:4">
      <c r="C3280" s="62"/>
      <c r="D3280" s="63"/>
    </row>
    <row r="3281" spans="3:4">
      <c r="C3281" s="62"/>
      <c r="D3281" s="63"/>
    </row>
    <row r="3282" spans="3:4">
      <c r="C3282" s="62"/>
      <c r="D3282" s="63"/>
    </row>
    <row r="3283" spans="3:4">
      <c r="C3283" s="62"/>
      <c r="D3283" s="63"/>
    </row>
    <row r="3284" spans="3:4">
      <c r="C3284" s="62"/>
      <c r="D3284" s="63"/>
    </row>
    <row r="3285" spans="3:4">
      <c r="C3285" s="62"/>
      <c r="D3285" s="63"/>
    </row>
    <row r="3286" spans="3:4">
      <c r="C3286" s="62"/>
      <c r="D3286" s="63"/>
    </row>
    <row r="3287" spans="3:4">
      <c r="C3287" s="62"/>
      <c r="D3287" s="63"/>
    </row>
    <row r="3288" spans="3:4">
      <c r="C3288" s="62"/>
      <c r="D3288" s="63"/>
    </row>
    <row r="3289" spans="3:4">
      <c r="C3289" s="62"/>
      <c r="D3289" s="63"/>
    </row>
    <row r="3290" spans="3:4">
      <c r="C3290" s="62"/>
      <c r="D3290" s="63"/>
    </row>
    <row r="3291" spans="3:4">
      <c r="C3291" s="62"/>
      <c r="D3291" s="63"/>
    </row>
    <row r="3292" spans="3:4">
      <c r="C3292" s="62"/>
      <c r="D3292" s="63"/>
    </row>
    <row r="3293" spans="3:4">
      <c r="C3293" s="62"/>
      <c r="D3293" s="63"/>
    </row>
    <row r="3294" spans="3:4">
      <c r="C3294" s="62"/>
      <c r="D3294" s="63"/>
    </row>
    <row r="3295" spans="3:4">
      <c r="C3295" s="62"/>
      <c r="D3295" s="63"/>
    </row>
    <row r="3296" spans="3:4">
      <c r="C3296" s="62"/>
      <c r="D3296" s="63"/>
    </row>
    <row r="3297" spans="3:4">
      <c r="C3297" s="62"/>
      <c r="D3297" s="63"/>
    </row>
    <row r="3298" spans="3:4">
      <c r="C3298" s="62"/>
      <c r="D3298" s="63"/>
    </row>
    <row r="3299" spans="3:4">
      <c r="C3299" s="62"/>
      <c r="D3299" s="63"/>
    </row>
    <row r="3300" spans="3:4">
      <c r="C3300" s="62"/>
      <c r="D3300" s="63"/>
    </row>
    <row r="3301" spans="3:4">
      <c r="C3301" s="62"/>
      <c r="D3301" s="63"/>
    </row>
    <row r="3302" spans="3:4">
      <c r="C3302" s="62"/>
      <c r="D3302" s="63"/>
    </row>
    <row r="3303" spans="3:4">
      <c r="C3303" s="62"/>
      <c r="D3303" s="63"/>
    </row>
    <row r="3304" spans="3:4">
      <c r="C3304" s="62"/>
      <c r="D3304" s="63"/>
    </row>
    <row r="3305" spans="3:4">
      <c r="C3305" s="62"/>
      <c r="D3305" s="63"/>
    </row>
    <row r="3306" spans="3:4">
      <c r="C3306" s="62"/>
      <c r="D3306" s="63"/>
    </row>
    <row r="3307" spans="3:4">
      <c r="C3307" s="62"/>
      <c r="D3307" s="63"/>
    </row>
    <row r="3308" spans="3:4">
      <c r="C3308" s="62"/>
      <c r="D3308" s="63"/>
    </row>
    <row r="3309" spans="3:4">
      <c r="C3309" s="62"/>
      <c r="D3309" s="63"/>
    </row>
    <row r="3310" spans="3:4">
      <c r="C3310" s="62"/>
      <c r="D3310" s="63"/>
    </row>
    <row r="3311" spans="3:4">
      <c r="C3311" s="62"/>
      <c r="D3311" s="63"/>
    </row>
    <row r="3312" spans="3:4">
      <c r="C3312" s="62"/>
      <c r="D3312" s="63"/>
    </row>
    <row r="3313" spans="3:4">
      <c r="C3313" s="62"/>
      <c r="D3313" s="63"/>
    </row>
    <row r="3314" spans="3:4">
      <c r="C3314" s="62"/>
      <c r="D3314" s="63"/>
    </row>
    <row r="3315" spans="3:4">
      <c r="C3315" s="62"/>
      <c r="D3315" s="63"/>
    </row>
    <row r="3316" spans="3:4">
      <c r="C3316" s="62"/>
      <c r="D3316" s="63"/>
    </row>
    <row r="3317" spans="3:4">
      <c r="C3317" s="62"/>
      <c r="D3317" s="63"/>
    </row>
    <row r="3318" spans="3:4">
      <c r="C3318" s="62"/>
      <c r="D3318" s="63"/>
    </row>
    <row r="3319" spans="3:4">
      <c r="C3319" s="62"/>
      <c r="D3319" s="63"/>
    </row>
    <row r="3320" spans="3:4">
      <c r="C3320" s="62"/>
      <c r="D3320" s="63"/>
    </row>
    <row r="3321" spans="3:4">
      <c r="C3321" s="62"/>
      <c r="D3321" s="63"/>
    </row>
    <row r="3322" spans="3:4">
      <c r="C3322" s="62"/>
      <c r="D3322" s="63"/>
    </row>
    <row r="3323" spans="3:4">
      <c r="C3323" s="62"/>
      <c r="D3323" s="63"/>
    </row>
    <row r="3324" spans="3:4">
      <c r="C3324" s="62"/>
      <c r="D3324" s="63"/>
    </row>
    <row r="3325" spans="3:4">
      <c r="C3325" s="62"/>
      <c r="D3325" s="63"/>
    </row>
    <row r="3326" spans="3:4">
      <c r="C3326" s="62"/>
      <c r="D3326" s="63"/>
    </row>
    <row r="3327" spans="3:4">
      <c r="C3327" s="62"/>
      <c r="D3327" s="63"/>
    </row>
    <row r="3328" spans="3:4">
      <c r="C3328" s="62"/>
      <c r="D3328" s="63"/>
    </row>
    <row r="3329" spans="3:4">
      <c r="C3329" s="62"/>
      <c r="D3329" s="63"/>
    </row>
    <row r="3330" spans="3:4">
      <c r="C3330" s="62"/>
      <c r="D3330" s="63"/>
    </row>
    <row r="3331" spans="3:4">
      <c r="C3331" s="62"/>
      <c r="D3331" s="63"/>
    </row>
    <row r="3332" spans="3:4">
      <c r="C3332" s="62"/>
      <c r="D3332" s="63"/>
    </row>
    <row r="3333" spans="3:4">
      <c r="C3333" s="62"/>
      <c r="D3333" s="63"/>
    </row>
    <row r="3334" spans="3:4">
      <c r="C3334" s="62"/>
      <c r="D3334" s="63"/>
    </row>
    <row r="3335" spans="3:4">
      <c r="C3335" s="62"/>
      <c r="D3335" s="63"/>
    </row>
    <row r="3336" spans="3:4">
      <c r="C3336" s="62"/>
      <c r="D3336" s="63"/>
    </row>
    <row r="3337" spans="3:4">
      <c r="C3337" s="62"/>
      <c r="D3337" s="63"/>
    </row>
    <row r="3338" spans="3:4">
      <c r="C3338" s="62"/>
      <c r="D3338" s="63"/>
    </row>
    <row r="3339" spans="3:4">
      <c r="C3339" s="62"/>
      <c r="D3339" s="63"/>
    </row>
    <row r="3340" spans="3:4">
      <c r="C3340" s="62"/>
      <c r="D3340" s="63"/>
    </row>
    <row r="3341" spans="3:4">
      <c r="C3341" s="62"/>
      <c r="D3341" s="63"/>
    </row>
    <row r="3342" spans="3:4">
      <c r="C3342" s="62"/>
      <c r="D3342" s="63"/>
    </row>
    <row r="3343" spans="3:4">
      <c r="C3343" s="62"/>
      <c r="D3343" s="63"/>
    </row>
    <row r="3344" spans="3:4">
      <c r="C3344" s="62"/>
      <c r="D3344" s="63"/>
    </row>
    <row r="3345" spans="3:4">
      <c r="C3345" s="62"/>
      <c r="D3345" s="63"/>
    </row>
    <row r="3346" spans="3:4">
      <c r="C3346" s="62"/>
      <c r="D3346" s="63"/>
    </row>
    <row r="3347" spans="3:4">
      <c r="C3347" s="62"/>
      <c r="D3347" s="63"/>
    </row>
    <row r="3348" spans="3:4">
      <c r="C3348" s="62"/>
      <c r="D3348" s="63"/>
    </row>
    <row r="3349" spans="3:4">
      <c r="C3349" s="62"/>
      <c r="D3349" s="63"/>
    </row>
    <row r="3350" spans="3:4">
      <c r="C3350" s="62"/>
      <c r="D3350" s="63"/>
    </row>
    <row r="3351" spans="3:4">
      <c r="C3351" s="62"/>
      <c r="D3351" s="63"/>
    </row>
    <row r="3352" spans="3:4">
      <c r="C3352" s="62"/>
      <c r="D3352" s="63"/>
    </row>
    <row r="3353" spans="3:4">
      <c r="C3353" s="62"/>
      <c r="D3353" s="63"/>
    </row>
    <row r="3354" spans="3:4">
      <c r="C3354" s="62"/>
      <c r="D3354" s="63"/>
    </row>
    <row r="3355" spans="3:4">
      <c r="C3355" s="62"/>
      <c r="D3355" s="63"/>
    </row>
    <row r="3356" spans="3:4">
      <c r="C3356" s="62"/>
      <c r="D3356" s="63"/>
    </row>
    <row r="3357" spans="3:4">
      <c r="C3357" s="62"/>
      <c r="D3357" s="63"/>
    </row>
    <row r="3358" spans="3:4">
      <c r="C3358" s="62"/>
      <c r="D3358" s="63"/>
    </row>
    <row r="3359" spans="3:4">
      <c r="C3359" s="62"/>
      <c r="D3359" s="63"/>
    </row>
    <row r="3360" spans="3:4">
      <c r="C3360" s="62"/>
      <c r="D3360" s="63"/>
    </row>
    <row r="3361" spans="3:4">
      <c r="C3361" s="62"/>
      <c r="D3361" s="63"/>
    </row>
    <row r="3362" spans="3:4">
      <c r="C3362" s="62"/>
      <c r="D3362" s="63"/>
    </row>
    <row r="3363" spans="3:4">
      <c r="C3363" s="62"/>
      <c r="D3363" s="63"/>
    </row>
    <row r="3364" spans="3:4">
      <c r="C3364" s="62"/>
      <c r="D3364" s="63"/>
    </row>
    <row r="3365" spans="3:4">
      <c r="C3365" s="62"/>
      <c r="D3365" s="63"/>
    </row>
    <row r="3366" spans="3:4">
      <c r="C3366" s="62"/>
      <c r="D3366" s="63"/>
    </row>
    <row r="3367" spans="3:4">
      <c r="C3367" s="62"/>
      <c r="D3367" s="63"/>
    </row>
    <row r="3368" spans="3:4">
      <c r="C3368" s="62"/>
      <c r="D3368" s="63"/>
    </row>
    <row r="3369" spans="3:4">
      <c r="C3369" s="62"/>
      <c r="D3369" s="63"/>
    </row>
    <row r="3370" spans="3:4">
      <c r="C3370" s="62"/>
      <c r="D3370" s="63"/>
    </row>
    <row r="3371" spans="3:4">
      <c r="C3371" s="62"/>
      <c r="D3371" s="63"/>
    </row>
    <row r="3372" spans="3:4">
      <c r="C3372" s="62"/>
      <c r="D3372" s="63"/>
    </row>
    <row r="3373" spans="3:4">
      <c r="C3373" s="62"/>
      <c r="D3373" s="63"/>
    </row>
    <row r="3374" spans="3:4">
      <c r="C3374" s="62"/>
      <c r="D3374" s="63"/>
    </row>
    <row r="3375" spans="3:4">
      <c r="C3375" s="62"/>
      <c r="D3375" s="63"/>
    </row>
    <row r="3376" spans="3:4">
      <c r="C3376" s="62"/>
      <c r="D3376" s="63"/>
    </row>
    <row r="3377" spans="3:4">
      <c r="C3377" s="62"/>
      <c r="D3377" s="63"/>
    </row>
    <row r="3378" spans="3:4">
      <c r="C3378" s="62"/>
      <c r="D3378" s="63"/>
    </row>
    <row r="3379" spans="3:4">
      <c r="C3379" s="62"/>
      <c r="D3379" s="63"/>
    </row>
    <row r="3380" spans="3:4">
      <c r="C3380" s="62"/>
      <c r="D3380" s="63"/>
    </row>
    <row r="3381" spans="3:4">
      <c r="C3381" s="62"/>
      <c r="D3381" s="63"/>
    </row>
    <row r="3382" spans="3:4">
      <c r="C3382" s="62"/>
      <c r="D3382" s="63"/>
    </row>
    <row r="3383" spans="3:4">
      <c r="C3383" s="62"/>
      <c r="D3383" s="63"/>
    </row>
    <row r="3384" spans="3:4">
      <c r="C3384" s="62"/>
      <c r="D3384" s="63"/>
    </row>
    <row r="3385" spans="3:4">
      <c r="C3385" s="62"/>
      <c r="D3385" s="63"/>
    </row>
    <row r="3386" spans="3:4">
      <c r="C3386" s="62"/>
      <c r="D3386" s="63"/>
    </row>
    <row r="3387" spans="3:4">
      <c r="C3387" s="62"/>
      <c r="D3387" s="63"/>
    </row>
    <row r="3388" spans="3:4">
      <c r="C3388" s="62"/>
      <c r="D3388" s="63"/>
    </row>
    <row r="3389" spans="3:4">
      <c r="C3389" s="62"/>
      <c r="D3389" s="63"/>
    </row>
    <row r="3390" spans="3:4">
      <c r="C3390" s="62"/>
      <c r="D3390" s="63"/>
    </row>
    <row r="3391" spans="3:4">
      <c r="C3391" s="62"/>
      <c r="D3391" s="63"/>
    </row>
    <row r="3392" spans="3:4">
      <c r="C3392" s="62"/>
      <c r="D3392" s="63"/>
    </row>
    <row r="3393" spans="3:4">
      <c r="C3393" s="62"/>
      <c r="D3393" s="63"/>
    </row>
    <row r="3394" spans="3:4">
      <c r="C3394" s="62"/>
      <c r="D3394" s="63"/>
    </row>
    <row r="3395" spans="3:4">
      <c r="C3395" s="62"/>
      <c r="D3395" s="63"/>
    </row>
    <row r="3396" spans="3:4">
      <c r="C3396" s="62"/>
      <c r="D3396" s="63"/>
    </row>
    <row r="3397" spans="3:4">
      <c r="C3397" s="62"/>
      <c r="D3397" s="63"/>
    </row>
    <row r="3398" spans="3:4">
      <c r="C3398" s="62"/>
      <c r="D3398" s="63"/>
    </row>
    <row r="3399" spans="3:4">
      <c r="C3399" s="62"/>
      <c r="D3399" s="63"/>
    </row>
    <row r="3400" spans="3:4">
      <c r="C3400" s="62"/>
      <c r="D3400" s="63"/>
    </row>
    <row r="3401" spans="3:4">
      <c r="C3401" s="62"/>
      <c r="D3401" s="63"/>
    </row>
    <row r="3402" spans="3:4">
      <c r="C3402" s="62"/>
      <c r="D3402" s="63"/>
    </row>
    <row r="3403" spans="3:4">
      <c r="C3403" s="62"/>
      <c r="D3403" s="63"/>
    </row>
    <row r="3404" spans="3:4">
      <c r="C3404" s="62"/>
      <c r="D3404" s="63"/>
    </row>
    <row r="3405" spans="3:4">
      <c r="C3405" s="62"/>
      <c r="D3405" s="63"/>
    </row>
    <row r="3406" spans="3:4">
      <c r="C3406" s="62"/>
      <c r="D3406" s="63"/>
    </row>
    <row r="3407" spans="3:4">
      <c r="C3407" s="62"/>
      <c r="D3407" s="63"/>
    </row>
    <row r="3408" spans="3:4">
      <c r="C3408" s="62"/>
      <c r="D3408" s="63"/>
    </row>
    <row r="3409" spans="3:4">
      <c r="C3409" s="62"/>
      <c r="D3409" s="63"/>
    </row>
    <row r="3410" spans="3:4">
      <c r="C3410" s="62"/>
      <c r="D3410" s="63"/>
    </row>
    <row r="3411" spans="3:4">
      <c r="C3411" s="62"/>
      <c r="D3411" s="63"/>
    </row>
    <row r="3412" spans="3:4">
      <c r="C3412" s="62"/>
      <c r="D3412" s="63"/>
    </row>
    <row r="3413" spans="3:4">
      <c r="C3413" s="62"/>
      <c r="D3413" s="63"/>
    </row>
    <row r="3414" spans="3:4">
      <c r="C3414" s="62"/>
      <c r="D3414" s="63"/>
    </row>
    <row r="3415" spans="3:4">
      <c r="C3415" s="62"/>
      <c r="D3415" s="63"/>
    </row>
    <row r="3416" spans="3:4">
      <c r="C3416" s="62"/>
      <c r="D3416" s="63"/>
    </row>
    <row r="3417" spans="3:4">
      <c r="C3417" s="62"/>
      <c r="D3417" s="63"/>
    </row>
    <row r="3418" spans="3:4">
      <c r="C3418" s="62"/>
      <c r="D3418" s="63"/>
    </row>
    <row r="3419" spans="3:4">
      <c r="C3419" s="62"/>
      <c r="D3419" s="63"/>
    </row>
    <row r="3420" spans="3:4">
      <c r="C3420" s="62"/>
      <c r="D3420" s="63"/>
    </row>
    <row r="3421" spans="3:4">
      <c r="C3421" s="62"/>
      <c r="D3421" s="63"/>
    </row>
    <row r="3422" spans="3:4">
      <c r="C3422" s="62"/>
      <c r="D3422" s="63"/>
    </row>
    <row r="3423" spans="3:4">
      <c r="C3423" s="62"/>
      <c r="D3423" s="63"/>
    </row>
    <row r="3424" spans="3:4">
      <c r="C3424" s="62"/>
      <c r="D3424" s="63"/>
    </row>
    <row r="3425" spans="3:4">
      <c r="C3425" s="62"/>
      <c r="D3425" s="63"/>
    </row>
    <row r="3426" spans="3:4">
      <c r="C3426" s="62"/>
      <c r="D3426" s="63"/>
    </row>
    <row r="3427" spans="3:4">
      <c r="C3427" s="62"/>
      <c r="D3427" s="63"/>
    </row>
    <row r="3428" spans="3:4">
      <c r="C3428" s="62"/>
      <c r="D3428" s="63"/>
    </row>
    <row r="3429" spans="3:4">
      <c r="C3429" s="62"/>
      <c r="D3429" s="63"/>
    </row>
    <row r="3430" spans="3:4">
      <c r="C3430" s="62"/>
      <c r="D3430" s="63"/>
    </row>
    <row r="3431" spans="3:4">
      <c r="C3431" s="62"/>
      <c r="D3431" s="63"/>
    </row>
    <row r="3432" spans="3:4">
      <c r="C3432" s="62"/>
      <c r="D3432" s="63"/>
    </row>
    <row r="3433" spans="3:4">
      <c r="C3433" s="62"/>
      <c r="D3433" s="63"/>
    </row>
    <row r="3434" spans="3:4">
      <c r="C3434" s="62"/>
      <c r="D3434" s="63"/>
    </row>
    <row r="3435" spans="3:4">
      <c r="C3435" s="62"/>
      <c r="D3435" s="63"/>
    </row>
    <row r="3436" spans="3:4">
      <c r="C3436" s="62"/>
      <c r="D3436" s="63"/>
    </row>
    <row r="3437" spans="3:4">
      <c r="C3437" s="62"/>
      <c r="D3437" s="63"/>
    </row>
    <row r="3438" spans="3:4">
      <c r="C3438" s="62"/>
      <c r="D3438" s="63"/>
    </row>
    <row r="3439" spans="3:4">
      <c r="C3439" s="62"/>
      <c r="D3439" s="63"/>
    </row>
    <row r="3440" spans="3:4">
      <c r="C3440" s="62"/>
      <c r="D3440" s="63"/>
    </row>
    <row r="3441" spans="3:4">
      <c r="C3441" s="62"/>
      <c r="D3441" s="63"/>
    </row>
    <row r="3442" spans="3:4">
      <c r="C3442" s="62"/>
      <c r="D3442" s="63"/>
    </row>
    <row r="3443" spans="3:4">
      <c r="C3443" s="62"/>
      <c r="D3443" s="63"/>
    </row>
    <row r="3444" spans="3:4">
      <c r="C3444" s="62"/>
      <c r="D3444" s="63"/>
    </row>
    <row r="3445" spans="3:4">
      <c r="C3445" s="62"/>
      <c r="D3445" s="63"/>
    </row>
    <row r="3446" spans="3:4">
      <c r="C3446" s="62"/>
      <c r="D3446" s="63"/>
    </row>
    <row r="3447" spans="3:4">
      <c r="C3447" s="62"/>
      <c r="D3447" s="63"/>
    </row>
    <row r="3448" spans="3:4">
      <c r="C3448" s="62"/>
      <c r="D3448" s="63"/>
    </row>
    <row r="3449" spans="3:4">
      <c r="C3449" s="62"/>
      <c r="D3449" s="63"/>
    </row>
    <row r="3450" spans="3:4">
      <c r="C3450" s="62"/>
      <c r="D3450" s="63"/>
    </row>
    <row r="3451" spans="3:4">
      <c r="C3451" s="62"/>
      <c r="D3451" s="63"/>
    </row>
    <row r="3452" spans="3:4">
      <c r="C3452" s="62"/>
      <c r="D3452" s="63"/>
    </row>
    <row r="3453" spans="3:4">
      <c r="C3453" s="62"/>
      <c r="D3453" s="63"/>
    </row>
    <row r="3454" spans="3:4">
      <c r="C3454" s="62"/>
      <c r="D3454" s="63"/>
    </row>
    <row r="3455" spans="3:4">
      <c r="C3455" s="62"/>
      <c r="D3455" s="63"/>
    </row>
    <row r="3456" spans="3:4">
      <c r="C3456" s="62"/>
      <c r="D3456" s="63"/>
    </row>
    <row r="3457" spans="3:4">
      <c r="C3457" s="62"/>
      <c r="D3457" s="63"/>
    </row>
    <row r="3458" spans="3:4">
      <c r="C3458" s="62"/>
      <c r="D3458" s="63"/>
    </row>
    <row r="3459" spans="3:4">
      <c r="C3459" s="62"/>
      <c r="D3459" s="63"/>
    </row>
    <row r="3460" spans="3:4">
      <c r="C3460" s="62"/>
      <c r="D3460" s="63"/>
    </row>
    <row r="3461" spans="3:4">
      <c r="C3461" s="62"/>
      <c r="D3461" s="63"/>
    </row>
    <row r="3462" spans="3:4">
      <c r="C3462" s="62"/>
      <c r="D3462" s="63"/>
    </row>
    <row r="3463" spans="3:4">
      <c r="C3463" s="62"/>
      <c r="D3463" s="63"/>
    </row>
    <row r="3464" spans="3:4">
      <c r="C3464" s="62"/>
      <c r="D3464" s="63"/>
    </row>
    <row r="3465" spans="3:4">
      <c r="C3465" s="62"/>
      <c r="D3465" s="63"/>
    </row>
    <row r="3466" spans="3:4">
      <c r="C3466" s="62"/>
      <c r="D3466" s="63"/>
    </row>
    <row r="3467" spans="3:4">
      <c r="C3467" s="62"/>
      <c r="D3467" s="63"/>
    </row>
    <row r="3468" spans="3:4">
      <c r="C3468" s="62"/>
      <c r="D3468" s="63"/>
    </row>
    <row r="3469" spans="3:4">
      <c r="C3469" s="62"/>
      <c r="D3469" s="63"/>
    </row>
    <row r="3470" spans="3:4">
      <c r="C3470" s="62"/>
      <c r="D3470" s="63"/>
    </row>
    <row r="3471" spans="3:4">
      <c r="C3471" s="62"/>
      <c r="D3471" s="63"/>
    </row>
    <row r="3472" spans="3:4">
      <c r="C3472" s="62"/>
      <c r="D3472" s="63"/>
    </row>
    <row r="3473" spans="3:4">
      <c r="C3473" s="62"/>
      <c r="D3473" s="63"/>
    </row>
    <row r="3474" spans="3:4">
      <c r="C3474" s="62"/>
      <c r="D3474" s="63"/>
    </row>
    <row r="3475" spans="3:4">
      <c r="C3475" s="62"/>
      <c r="D3475" s="63"/>
    </row>
    <row r="3476" spans="3:4">
      <c r="C3476" s="62"/>
      <c r="D3476" s="63"/>
    </row>
    <row r="3477" spans="3:4">
      <c r="C3477" s="62"/>
      <c r="D3477" s="63"/>
    </row>
    <row r="3478" spans="3:4">
      <c r="C3478" s="62"/>
      <c r="D3478" s="63"/>
    </row>
    <row r="3479" spans="3:4">
      <c r="C3479" s="62"/>
      <c r="D3479" s="63"/>
    </row>
    <row r="3480" spans="3:4">
      <c r="C3480" s="62"/>
      <c r="D3480" s="63"/>
    </row>
    <row r="3481" spans="3:4">
      <c r="C3481" s="62"/>
      <c r="D3481" s="63"/>
    </row>
    <row r="3482" spans="3:4">
      <c r="C3482" s="62"/>
      <c r="D3482" s="63"/>
    </row>
    <row r="3483" spans="3:4">
      <c r="C3483" s="62"/>
      <c r="D3483" s="63"/>
    </row>
    <row r="3484" spans="3:4">
      <c r="C3484" s="62"/>
      <c r="D3484" s="63"/>
    </row>
    <row r="3485" spans="3:4">
      <c r="C3485" s="62"/>
      <c r="D3485" s="63"/>
    </row>
    <row r="3486" spans="3:4">
      <c r="C3486" s="62"/>
      <c r="D3486" s="63"/>
    </row>
    <row r="3487" spans="3:4">
      <c r="C3487" s="62"/>
      <c r="D3487" s="63"/>
    </row>
    <row r="3488" spans="3:4">
      <c r="C3488" s="62"/>
      <c r="D3488" s="63"/>
    </row>
    <row r="3489" spans="3:4">
      <c r="C3489" s="62"/>
      <c r="D3489" s="63"/>
    </row>
    <row r="3490" spans="3:4">
      <c r="C3490" s="62"/>
      <c r="D3490" s="63"/>
    </row>
    <row r="3491" spans="3:4">
      <c r="C3491" s="62"/>
      <c r="D3491" s="63"/>
    </row>
    <row r="3492" spans="3:4">
      <c r="C3492" s="62"/>
      <c r="D3492" s="63"/>
    </row>
    <row r="3493" spans="3:4">
      <c r="C3493" s="62"/>
      <c r="D3493" s="63"/>
    </row>
    <row r="3494" spans="3:4">
      <c r="C3494" s="62"/>
      <c r="D3494" s="63"/>
    </row>
    <row r="3495" spans="3:4">
      <c r="C3495" s="62"/>
      <c r="D3495" s="63"/>
    </row>
    <row r="3496" spans="3:4">
      <c r="C3496" s="62"/>
      <c r="D3496" s="63"/>
    </row>
    <row r="3497" spans="3:4">
      <c r="C3497" s="62"/>
      <c r="D3497" s="63"/>
    </row>
    <row r="3498" spans="3:4">
      <c r="C3498" s="62"/>
      <c r="D3498" s="63"/>
    </row>
    <row r="3499" spans="3:4">
      <c r="C3499" s="62"/>
      <c r="D3499" s="63"/>
    </row>
    <row r="3500" spans="3:4">
      <c r="C3500" s="62"/>
      <c r="D3500" s="63"/>
    </row>
    <row r="3501" spans="3:4">
      <c r="C3501" s="62"/>
      <c r="D3501" s="63"/>
    </row>
    <row r="3502" spans="3:4">
      <c r="C3502" s="62"/>
      <c r="D3502" s="63"/>
    </row>
    <row r="3503" spans="3:4">
      <c r="C3503" s="62"/>
      <c r="D3503" s="63"/>
    </row>
    <row r="3504" spans="3:4">
      <c r="C3504" s="62"/>
      <c r="D3504" s="63"/>
    </row>
    <row r="3505" spans="3:4">
      <c r="C3505" s="62"/>
      <c r="D3505" s="63"/>
    </row>
    <row r="3506" spans="3:4">
      <c r="C3506" s="62"/>
      <c r="D3506" s="63"/>
    </row>
    <row r="3507" spans="3:4">
      <c r="C3507" s="62"/>
      <c r="D3507" s="63"/>
    </row>
    <row r="3508" spans="3:4">
      <c r="C3508" s="62"/>
      <c r="D3508" s="63"/>
    </row>
    <row r="3509" spans="3:4">
      <c r="C3509" s="62"/>
      <c r="D3509" s="63"/>
    </row>
    <row r="3510" spans="3:4">
      <c r="C3510" s="62"/>
      <c r="D3510" s="63"/>
    </row>
    <row r="3511" spans="3:4">
      <c r="C3511" s="62"/>
      <c r="D3511" s="63"/>
    </row>
    <row r="3512" spans="3:4">
      <c r="C3512" s="62"/>
      <c r="D3512" s="63"/>
    </row>
    <row r="3513" spans="3:4">
      <c r="C3513" s="62"/>
      <c r="D3513" s="63"/>
    </row>
    <row r="3514" spans="3:4">
      <c r="C3514" s="62"/>
      <c r="D3514" s="63"/>
    </row>
    <row r="3515" spans="3:4">
      <c r="C3515" s="62"/>
      <c r="D3515" s="63"/>
    </row>
    <row r="3516" spans="3:4">
      <c r="C3516" s="62"/>
      <c r="D3516" s="63"/>
    </row>
    <row r="3517" spans="3:4">
      <c r="C3517" s="62"/>
      <c r="D3517" s="63"/>
    </row>
    <row r="3518" spans="3:4">
      <c r="C3518" s="62"/>
      <c r="D3518" s="63"/>
    </row>
    <row r="3519" spans="3:4">
      <c r="C3519" s="62"/>
      <c r="D3519" s="63"/>
    </row>
    <row r="3520" spans="3:4">
      <c r="C3520" s="62"/>
      <c r="D3520" s="63"/>
    </row>
    <row r="3521" spans="3:4">
      <c r="C3521" s="62"/>
      <c r="D3521" s="63"/>
    </row>
    <row r="3522" spans="3:4">
      <c r="C3522" s="62"/>
      <c r="D3522" s="63"/>
    </row>
    <row r="3523" spans="3:4">
      <c r="C3523" s="62"/>
      <c r="D3523" s="63"/>
    </row>
    <row r="3524" spans="3:4">
      <c r="C3524" s="62"/>
      <c r="D3524" s="63"/>
    </row>
    <row r="3525" spans="3:4">
      <c r="C3525" s="62"/>
      <c r="D3525" s="63"/>
    </row>
    <row r="3526" spans="3:4">
      <c r="C3526" s="62"/>
      <c r="D3526" s="63"/>
    </row>
    <row r="3527" spans="3:4">
      <c r="C3527" s="62"/>
      <c r="D3527" s="63"/>
    </row>
    <row r="3528" spans="3:4">
      <c r="C3528" s="62"/>
      <c r="D3528" s="63"/>
    </row>
    <row r="3529" spans="3:4">
      <c r="C3529" s="62"/>
      <c r="D3529" s="63"/>
    </row>
    <row r="3530" spans="3:4">
      <c r="C3530" s="62"/>
      <c r="D3530" s="63"/>
    </row>
    <row r="3531" spans="3:4">
      <c r="C3531" s="62"/>
      <c r="D3531" s="63"/>
    </row>
    <row r="3532" spans="3:4">
      <c r="C3532" s="62"/>
      <c r="D3532" s="63"/>
    </row>
    <row r="3533" spans="3:4">
      <c r="C3533" s="62"/>
      <c r="D3533" s="63"/>
    </row>
    <row r="3534" spans="3:4">
      <c r="C3534" s="62"/>
      <c r="D3534" s="63"/>
    </row>
    <row r="3535" spans="3:4">
      <c r="C3535" s="62"/>
      <c r="D3535" s="63"/>
    </row>
    <row r="3536" spans="3:4">
      <c r="C3536" s="62"/>
      <c r="D3536" s="63"/>
    </row>
    <row r="3537" spans="3:4">
      <c r="C3537" s="62"/>
      <c r="D3537" s="63"/>
    </row>
    <row r="3538" spans="3:4">
      <c r="C3538" s="62"/>
      <c r="D3538" s="63"/>
    </row>
    <row r="3539" spans="3:4">
      <c r="C3539" s="62"/>
      <c r="D3539" s="63"/>
    </row>
    <row r="3540" spans="3:4">
      <c r="C3540" s="62"/>
      <c r="D3540" s="63"/>
    </row>
    <row r="3541" spans="3:4">
      <c r="C3541" s="62"/>
      <c r="D3541" s="63"/>
    </row>
    <row r="3542" spans="3:4">
      <c r="C3542" s="62"/>
      <c r="D3542" s="63"/>
    </row>
    <row r="3543" spans="3:4">
      <c r="C3543" s="62"/>
      <c r="D3543" s="63"/>
    </row>
    <row r="3544" spans="3:4">
      <c r="C3544" s="62"/>
      <c r="D3544" s="63"/>
    </row>
    <row r="3545" spans="3:4">
      <c r="C3545" s="62"/>
      <c r="D3545" s="63"/>
    </row>
    <row r="3546" spans="3:4">
      <c r="C3546" s="62"/>
      <c r="D3546" s="63"/>
    </row>
    <row r="3547" spans="3:4">
      <c r="C3547" s="62"/>
      <c r="D3547" s="63"/>
    </row>
    <row r="3548" spans="3:4">
      <c r="C3548" s="62"/>
      <c r="D3548" s="63"/>
    </row>
    <row r="3549" spans="3:4">
      <c r="C3549" s="62"/>
      <c r="D3549" s="63"/>
    </row>
    <row r="3550" spans="3:4">
      <c r="C3550" s="62"/>
      <c r="D3550" s="63"/>
    </row>
    <row r="3551" spans="3:4">
      <c r="C3551" s="62"/>
      <c r="D3551" s="63"/>
    </row>
    <row r="3552" spans="3:4">
      <c r="C3552" s="62"/>
      <c r="D3552" s="63"/>
    </row>
    <row r="3553" spans="3:4">
      <c r="C3553" s="62"/>
      <c r="D3553" s="63"/>
    </row>
    <row r="3554" spans="3:4">
      <c r="C3554" s="62"/>
      <c r="D3554" s="63"/>
    </row>
    <row r="3555" spans="3:4">
      <c r="C3555" s="62"/>
      <c r="D3555" s="63"/>
    </row>
    <row r="3556" spans="3:4">
      <c r="C3556" s="62"/>
      <c r="D3556" s="63"/>
    </row>
    <row r="3557" spans="3:4">
      <c r="C3557" s="62"/>
      <c r="D3557" s="63"/>
    </row>
    <row r="3558" spans="3:4">
      <c r="C3558" s="62"/>
      <c r="D3558" s="63"/>
    </row>
    <row r="3559" spans="3:4">
      <c r="C3559" s="62"/>
      <c r="D3559" s="63"/>
    </row>
    <row r="3560" spans="3:4">
      <c r="C3560" s="62"/>
      <c r="D3560" s="63"/>
    </row>
    <row r="3561" spans="3:4">
      <c r="C3561" s="62"/>
      <c r="D3561" s="63"/>
    </row>
    <row r="3562" spans="3:4">
      <c r="C3562" s="62"/>
      <c r="D3562" s="63"/>
    </row>
    <row r="3563" spans="3:4">
      <c r="C3563" s="62"/>
      <c r="D3563" s="63"/>
    </row>
    <row r="3564" spans="3:4">
      <c r="C3564" s="62"/>
      <c r="D3564" s="63"/>
    </row>
    <row r="3565" spans="3:4">
      <c r="C3565" s="62"/>
      <c r="D3565" s="63"/>
    </row>
    <row r="3566" spans="3:4">
      <c r="C3566" s="62"/>
      <c r="D3566" s="63"/>
    </row>
    <row r="3567" spans="3:4">
      <c r="C3567" s="62"/>
      <c r="D3567" s="63"/>
    </row>
    <row r="3568" spans="3:4">
      <c r="C3568" s="62"/>
      <c r="D3568" s="63"/>
    </row>
    <row r="3569" spans="3:4">
      <c r="C3569" s="62"/>
      <c r="D3569" s="63"/>
    </row>
    <row r="3570" spans="3:4">
      <c r="C3570" s="62"/>
      <c r="D3570" s="63"/>
    </row>
    <row r="3571" spans="3:4">
      <c r="C3571" s="62"/>
      <c r="D3571" s="63"/>
    </row>
    <row r="3572" spans="3:4">
      <c r="C3572" s="62"/>
      <c r="D3572" s="63"/>
    </row>
    <row r="3573" spans="3:4">
      <c r="C3573" s="62"/>
      <c r="D3573" s="63"/>
    </row>
    <row r="3574" spans="3:4">
      <c r="C3574" s="62"/>
      <c r="D3574" s="63"/>
    </row>
    <row r="3575" spans="3:4">
      <c r="C3575" s="62"/>
      <c r="D3575" s="63"/>
    </row>
    <row r="3576" spans="3:4">
      <c r="C3576" s="62"/>
      <c r="D3576" s="63"/>
    </row>
    <row r="3577" spans="3:4">
      <c r="C3577" s="62"/>
      <c r="D3577" s="63"/>
    </row>
    <row r="3578" spans="3:4">
      <c r="C3578" s="62"/>
      <c r="D3578" s="63"/>
    </row>
    <row r="3579" spans="3:4">
      <c r="C3579" s="62"/>
      <c r="D3579" s="63"/>
    </row>
    <row r="3580" spans="3:4">
      <c r="C3580" s="62"/>
      <c r="D3580" s="63"/>
    </row>
    <row r="3581" spans="3:4">
      <c r="C3581" s="62"/>
      <c r="D3581" s="63"/>
    </row>
    <row r="3582" spans="3:4">
      <c r="C3582" s="62"/>
      <c r="D3582" s="63"/>
    </row>
    <row r="3583" spans="3:4">
      <c r="C3583" s="62"/>
      <c r="D3583" s="63"/>
    </row>
    <row r="3584" spans="3:4">
      <c r="C3584" s="62"/>
      <c r="D3584" s="63"/>
    </row>
    <row r="3585" spans="3:4">
      <c r="C3585" s="62"/>
      <c r="D3585" s="63"/>
    </row>
    <row r="3586" spans="3:4">
      <c r="C3586" s="62"/>
      <c r="D3586" s="63"/>
    </row>
    <row r="3587" spans="3:4">
      <c r="C3587" s="62"/>
      <c r="D3587" s="63"/>
    </row>
    <row r="3588" spans="3:4">
      <c r="C3588" s="62"/>
      <c r="D3588" s="63"/>
    </row>
    <row r="3589" spans="3:4">
      <c r="C3589" s="62"/>
      <c r="D3589" s="63"/>
    </row>
    <row r="3590" spans="3:4">
      <c r="C3590" s="62"/>
      <c r="D3590" s="63"/>
    </row>
    <row r="3591" spans="3:4">
      <c r="C3591" s="62"/>
      <c r="D3591" s="63"/>
    </row>
    <row r="3592" spans="3:4">
      <c r="C3592" s="62"/>
      <c r="D3592" s="63"/>
    </row>
    <row r="3593" spans="3:4">
      <c r="C3593" s="62"/>
      <c r="D3593" s="63"/>
    </row>
    <row r="3594" spans="3:4">
      <c r="C3594" s="62"/>
      <c r="D3594" s="63"/>
    </row>
    <row r="3595" spans="3:4">
      <c r="C3595" s="62"/>
      <c r="D3595" s="63"/>
    </row>
    <row r="3596" spans="3:4">
      <c r="C3596" s="62"/>
      <c r="D3596" s="63"/>
    </row>
    <row r="3597" spans="3:4">
      <c r="C3597" s="62"/>
      <c r="D3597" s="63"/>
    </row>
    <row r="3598" spans="3:4">
      <c r="C3598" s="62"/>
      <c r="D3598" s="63"/>
    </row>
    <row r="3599" spans="3:4">
      <c r="C3599" s="62"/>
      <c r="D3599" s="63"/>
    </row>
    <row r="3600" spans="3:4">
      <c r="C3600" s="62"/>
      <c r="D3600" s="63"/>
    </row>
    <row r="3601" spans="3:4">
      <c r="C3601" s="62"/>
      <c r="D3601" s="63"/>
    </row>
    <row r="3602" spans="3:4">
      <c r="C3602" s="62"/>
      <c r="D3602" s="63"/>
    </row>
    <row r="3603" spans="3:4">
      <c r="C3603" s="62"/>
      <c r="D3603" s="63"/>
    </row>
    <row r="3604" spans="3:4">
      <c r="C3604" s="62"/>
      <c r="D3604" s="63"/>
    </row>
    <row r="3605" spans="3:4">
      <c r="C3605" s="62"/>
      <c r="D3605" s="63"/>
    </row>
    <row r="3606" spans="3:4">
      <c r="C3606" s="62"/>
      <c r="D3606" s="63"/>
    </row>
    <row r="3607" spans="3:4">
      <c r="C3607" s="62"/>
      <c r="D3607" s="63"/>
    </row>
    <row r="3608" spans="3:4">
      <c r="C3608" s="62"/>
      <c r="D3608" s="63"/>
    </row>
    <row r="3609" spans="3:4">
      <c r="C3609" s="62"/>
      <c r="D3609" s="63"/>
    </row>
    <row r="3610" spans="3:4">
      <c r="C3610" s="62"/>
      <c r="D3610" s="63"/>
    </row>
    <row r="3611" spans="3:4">
      <c r="C3611" s="62"/>
      <c r="D3611" s="63"/>
    </row>
    <row r="3612" spans="3:4">
      <c r="C3612" s="62"/>
      <c r="D3612" s="63"/>
    </row>
    <row r="3613" spans="3:4">
      <c r="C3613" s="62"/>
      <c r="D3613" s="63"/>
    </row>
    <row r="3614" spans="3:4">
      <c r="C3614" s="62"/>
      <c r="D3614" s="63"/>
    </row>
    <row r="3615" spans="3:4">
      <c r="C3615" s="62"/>
      <c r="D3615" s="63"/>
    </row>
    <row r="3616" spans="3:4">
      <c r="C3616" s="62"/>
      <c r="D3616" s="63"/>
    </row>
    <row r="3617" spans="3:4">
      <c r="C3617" s="62"/>
      <c r="D3617" s="63"/>
    </row>
    <row r="3618" spans="3:4">
      <c r="C3618" s="62"/>
      <c r="D3618" s="63"/>
    </row>
    <row r="3619" spans="3:4">
      <c r="C3619" s="62"/>
      <c r="D3619" s="63"/>
    </row>
    <row r="3620" spans="3:4">
      <c r="C3620" s="62"/>
      <c r="D3620" s="63"/>
    </row>
    <row r="3621" spans="3:4">
      <c r="C3621" s="62"/>
      <c r="D3621" s="63"/>
    </row>
    <row r="3622" spans="3:4">
      <c r="C3622" s="62"/>
      <c r="D3622" s="63"/>
    </row>
    <row r="3623" spans="3:4">
      <c r="C3623" s="62"/>
      <c r="D3623" s="63"/>
    </row>
    <row r="3624" spans="3:4">
      <c r="C3624" s="62"/>
      <c r="D3624" s="63"/>
    </row>
    <row r="3625" spans="3:4">
      <c r="C3625" s="62"/>
      <c r="D3625" s="63"/>
    </row>
    <row r="3626" spans="3:4">
      <c r="C3626" s="62"/>
      <c r="D3626" s="63"/>
    </row>
    <row r="3627" spans="3:4">
      <c r="C3627" s="62"/>
      <c r="D3627" s="63"/>
    </row>
    <row r="3628" spans="3:4">
      <c r="C3628" s="62"/>
      <c r="D3628" s="63"/>
    </row>
    <row r="3629" spans="3:4">
      <c r="C3629" s="62"/>
      <c r="D3629" s="63"/>
    </row>
    <row r="3630" spans="3:4">
      <c r="C3630" s="62"/>
      <c r="D3630" s="63"/>
    </row>
    <row r="3631" spans="3:4">
      <c r="C3631" s="62"/>
      <c r="D3631" s="63"/>
    </row>
    <row r="3632" spans="3:4">
      <c r="C3632" s="62"/>
      <c r="D3632" s="63"/>
    </row>
    <row r="3633" spans="3:4">
      <c r="C3633" s="62"/>
      <c r="D3633" s="63"/>
    </row>
    <row r="3634" spans="3:4">
      <c r="C3634" s="62"/>
      <c r="D3634" s="63"/>
    </row>
    <row r="3635" spans="3:4">
      <c r="C3635" s="62"/>
      <c r="D3635" s="63"/>
    </row>
    <row r="3636" spans="3:4">
      <c r="C3636" s="62"/>
      <c r="D3636" s="63"/>
    </row>
    <row r="3637" spans="3:4">
      <c r="C3637" s="62"/>
      <c r="D3637" s="63"/>
    </row>
    <row r="3638" spans="3:4">
      <c r="C3638" s="62"/>
      <c r="D3638" s="63"/>
    </row>
    <row r="3639" spans="3:4">
      <c r="C3639" s="62"/>
      <c r="D3639" s="63"/>
    </row>
    <row r="3640" spans="3:4">
      <c r="C3640" s="62"/>
      <c r="D3640" s="63"/>
    </row>
    <row r="3641" spans="3:4">
      <c r="C3641" s="62"/>
      <c r="D3641" s="63"/>
    </row>
    <row r="3642" spans="3:4">
      <c r="C3642" s="62"/>
      <c r="D3642" s="63"/>
    </row>
    <row r="3643" spans="3:4">
      <c r="C3643" s="62"/>
      <c r="D3643" s="63"/>
    </row>
    <row r="3644" spans="3:4">
      <c r="C3644" s="62"/>
      <c r="D3644" s="63"/>
    </row>
    <row r="3645" spans="3:4">
      <c r="C3645" s="62"/>
      <c r="D3645" s="63"/>
    </row>
    <row r="3646" spans="3:4">
      <c r="C3646" s="62"/>
      <c r="D3646" s="63"/>
    </row>
    <row r="3647" spans="3:4">
      <c r="C3647" s="62"/>
      <c r="D3647" s="63"/>
    </row>
    <row r="3648" spans="3:4">
      <c r="C3648" s="62"/>
      <c r="D3648" s="63"/>
    </row>
    <row r="3649" spans="3:4">
      <c r="C3649" s="62"/>
      <c r="D3649" s="63"/>
    </row>
    <row r="3650" spans="3:4">
      <c r="C3650" s="62"/>
      <c r="D3650" s="63"/>
    </row>
    <row r="3651" spans="3:4">
      <c r="C3651" s="62"/>
      <c r="D3651" s="63"/>
    </row>
    <row r="3652" spans="3:4">
      <c r="C3652" s="62"/>
      <c r="D3652" s="63"/>
    </row>
    <row r="3653" spans="3:4">
      <c r="C3653" s="62"/>
      <c r="D3653" s="63"/>
    </row>
    <row r="3654" spans="3:4">
      <c r="C3654" s="62"/>
      <c r="D3654" s="63"/>
    </row>
    <row r="3655" spans="3:4">
      <c r="C3655" s="62"/>
      <c r="D3655" s="63"/>
    </row>
    <row r="3656" spans="3:4">
      <c r="C3656" s="62"/>
      <c r="D3656" s="63"/>
    </row>
    <row r="3657" spans="3:4">
      <c r="C3657" s="62"/>
      <c r="D3657" s="63"/>
    </row>
    <row r="3658" spans="3:4">
      <c r="C3658" s="62"/>
      <c r="D3658" s="63"/>
    </row>
    <row r="3659" spans="3:4">
      <c r="C3659" s="62"/>
      <c r="D3659" s="63"/>
    </row>
    <row r="3660" spans="3:4">
      <c r="C3660" s="62"/>
      <c r="D3660" s="63"/>
    </row>
    <row r="3661" spans="3:4">
      <c r="C3661" s="62"/>
      <c r="D3661" s="63"/>
    </row>
    <row r="3662" spans="3:4">
      <c r="C3662" s="62"/>
      <c r="D3662" s="63"/>
    </row>
    <row r="3663" spans="3:4">
      <c r="C3663" s="62"/>
      <c r="D3663" s="63"/>
    </row>
    <row r="3664" spans="3:4">
      <c r="C3664" s="62"/>
      <c r="D3664" s="63"/>
    </row>
    <row r="3665" spans="3:4">
      <c r="C3665" s="62"/>
      <c r="D3665" s="63"/>
    </row>
    <row r="3666" spans="3:4">
      <c r="C3666" s="62"/>
      <c r="D3666" s="63"/>
    </row>
    <row r="3667" spans="3:4">
      <c r="C3667" s="62"/>
      <c r="D3667" s="63"/>
    </row>
    <row r="3668" spans="3:4">
      <c r="C3668" s="62"/>
      <c r="D3668" s="63"/>
    </row>
    <row r="3669" spans="3:4">
      <c r="C3669" s="62"/>
      <c r="D3669" s="63"/>
    </row>
    <row r="3670" spans="3:4">
      <c r="C3670" s="62"/>
      <c r="D3670" s="63"/>
    </row>
    <row r="3671" spans="3:4">
      <c r="C3671" s="62"/>
      <c r="D3671" s="63"/>
    </row>
    <row r="3672" spans="3:4">
      <c r="C3672" s="62"/>
      <c r="D3672" s="63"/>
    </row>
    <row r="3673" spans="3:4">
      <c r="C3673" s="62"/>
      <c r="D3673" s="63"/>
    </row>
    <row r="3674" spans="3:4">
      <c r="C3674" s="62"/>
      <c r="D3674" s="63"/>
    </row>
    <row r="3675" spans="3:4">
      <c r="C3675" s="62"/>
      <c r="D3675" s="63"/>
    </row>
    <row r="3676" spans="3:4">
      <c r="C3676" s="62"/>
      <c r="D3676" s="63"/>
    </row>
    <row r="3677" spans="3:4">
      <c r="C3677" s="62"/>
      <c r="D3677" s="63"/>
    </row>
    <row r="3678" spans="3:4">
      <c r="C3678" s="62"/>
      <c r="D3678" s="63"/>
    </row>
    <row r="3679" spans="3:4">
      <c r="C3679" s="62"/>
      <c r="D3679" s="63"/>
    </row>
    <row r="3680" spans="3:4">
      <c r="C3680" s="62"/>
      <c r="D3680" s="63"/>
    </row>
    <row r="3681" spans="3:4">
      <c r="C3681" s="62"/>
      <c r="D3681" s="63"/>
    </row>
    <row r="3682" spans="3:4">
      <c r="C3682" s="62"/>
      <c r="D3682" s="63"/>
    </row>
    <row r="3683" spans="3:4">
      <c r="C3683" s="62"/>
      <c r="D3683" s="63"/>
    </row>
    <row r="3684" spans="3:4">
      <c r="C3684" s="62"/>
      <c r="D3684" s="63"/>
    </row>
    <row r="3685" spans="3:4">
      <c r="C3685" s="62"/>
      <c r="D3685" s="63"/>
    </row>
    <row r="3686" spans="3:4">
      <c r="C3686" s="62"/>
      <c r="D3686" s="63"/>
    </row>
    <row r="3687" spans="3:4">
      <c r="C3687" s="62"/>
      <c r="D3687" s="63"/>
    </row>
    <row r="3688" spans="3:4">
      <c r="C3688" s="62"/>
      <c r="D3688" s="63"/>
    </row>
    <row r="3689" spans="3:4">
      <c r="C3689" s="62"/>
      <c r="D3689" s="63"/>
    </row>
    <row r="3690" spans="3:4">
      <c r="C3690" s="62"/>
      <c r="D3690" s="63"/>
    </row>
    <row r="3691" spans="3:4">
      <c r="C3691" s="62"/>
      <c r="D3691" s="63"/>
    </row>
    <row r="3692" spans="3:4">
      <c r="C3692" s="62"/>
      <c r="D3692" s="63"/>
    </row>
    <row r="3693" spans="3:4">
      <c r="C3693" s="62"/>
      <c r="D3693" s="63"/>
    </row>
    <row r="3694" spans="3:4">
      <c r="C3694" s="62"/>
      <c r="D3694" s="63"/>
    </row>
    <row r="3695" spans="3:4">
      <c r="C3695" s="62"/>
      <c r="D3695" s="63"/>
    </row>
    <row r="3696" spans="3:4">
      <c r="C3696" s="62"/>
      <c r="D3696" s="63"/>
    </row>
    <row r="3697" spans="3:4">
      <c r="C3697" s="62"/>
      <c r="D3697" s="63"/>
    </row>
    <row r="3698" spans="3:4">
      <c r="C3698" s="62"/>
      <c r="D3698" s="63"/>
    </row>
    <row r="3699" spans="3:4">
      <c r="C3699" s="62"/>
      <c r="D3699" s="63"/>
    </row>
    <row r="3700" spans="3:4">
      <c r="C3700" s="62"/>
      <c r="D3700" s="63"/>
    </row>
    <row r="3701" spans="3:4">
      <c r="C3701" s="62"/>
      <c r="D3701" s="63"/>
    </row>
    <row r="3702" spans="3:4">
      <c r="C3702" s="62"/>
      <c r="D3702" s="63"/>
    </row>
    <row r="3703" spans="3:4">
      <c r="C3703" s="62"/>
      <c r="D3703" s="63"/>
    </row>
    <row r="3704" spans="3:4">
      <c r="C3704" s="62"/>
      <c r="D3704" s="63"/>
    </row>
    <row r="3705" spans="3:4">
      <c r="C3705" s="62"/>
      <c r="D3705" s="63"/>
    </row>
    <row r="3706" spans="3:4">
      <c r="C3706" s="62"/>
      <c r="D3706" s="63"/>
    </row>
    <row r="3707" spans="3:4">
      <c r="C3707" s="62"/>
      <c r="D3707" s="63"/>
    </row>
    <row r="3708" spans="3:4">
      <c r="C3708" s="62"/>
      <c r="D3708" s="63"/>
    </row>
    <row r="3709" spans="3:4">
      <c r="C3709" s="62"/>
      <c r="D3709" s="63"/>
    </row>
    <row r="3710" spans="3:4">
      <c r="C3710" s="62"/>
      <c r="D3710" s="63"/>
    </row>
    <row r="3711" spans="3:4">
      <c r="C3711" s="62"/>
      <c r="D3711" s="63"/>
    </row>
    <row r="3712" spans="3:4">
      <c r="C3712" s="62"/>
      <c r="D3712" s="63"/>
    </row>
    <row r="3713" spans="3:4">
      <c r="C3713" s="62"/>
      <c r="D3713" s="63"/>
    </row>
    <row r="3714" spans="3:4">
      <c r="C3714" s="62"/>
      <c r="D3714" s="63"/>
    </row>
    <row r="3715" spans="3:4">
      <c r="C3715" s="62"/>
      <c r="D3715" s="63"/>
    </row>
    <row r="3716" spans="3:4">
      <c r="C3716" s="62"/>
      <c r="D3716" s="63"/>
    </row>
    <row r="3717" spans="3:4">
      <c r="C3717" s="62"/>
      <c r="D3717" s="63"/>
    </row>
    <row r="3718" spans="3:4">
      <c r="C3718" s="62"/>
      <c r="D3718" s="63"/>
    </row>
    <row r="3719" spans="3:4">
      <c r="C3719" s="62"/>
      <c r="D3719" s="63"/>
    </row>
    <row r="3720" spans="3:4">
      <c r="C3720" s="62"/>
      <c r="D3720" s="63"/>
    </row>
    <row r="3721" spans="3:4">
      <c r="C3721" s="62"/>
      <c r="D3721" s="63"/>
    </row>
    <row r="3722" spans="3:4">
      <c r="C3722" s="62"/>
      <c r="D3722" s="63"/>
    </row>
    <row r="3723" spans="3:4">
      <c r="C3723" s="62"/>
      <c r="D3723" s="63"/>
    </row>
    <row r="3724" spans="3:4">
      <c r="C3724" s="62"/>
      <c r="D3724" s="63"/>
    </row>
    <row r="3725" spans="3:4">
      <c r="C3725" s="62"/>
      <c r="D3725" s="63"/>
    </row>
    <row r="3726" spans="3:4">
      <c r="C3726" s="62"/>
      <c r="D3726" s="63"/>
    </row>
    <row r="3727" spans="3:4">
      <c r="C3727" s="62"/>
      <c r="D3727" s="63"/>
    </row>
    <row r="3728" spans="3:4">
      <c r="C3728" s="62"/>
      <c r="D3728" s="63"/>
    </row>
    <row r="3729" spans="3:4">
      <c r="C3729" s="62"/>
      <c r="D3729" s="63"/>
    </row>
    <row r="3730" spans="3:4">
      <c r="C3730" s="62"/>
      <c r="D3730" s="63"/>
    </row>
    <row r="3731" spans="3:4">
      <c r="C3731" s="62"/>
      <c r="D3731" s="63"/>
    </row>
    <row r="3732" spans="3:4">
      <c r="C3732" s="62"/>
      <c r="D3732" s="63"/>
    </row>
    <row r="3733" spans="3:4">
      <c r="C3733" s="62"/>
      <c r="D3733" s="63"/>
    </row>
    <row r="3734" spans="3:4">
      <c r="C3734" s="62"/>
      <c r="D3734" s="63"/>
    </row>
    <row r="3735" spans="3:4">
      <c r="C3735" s="62"/>
      <c r="D3735" s="63"/>
    </row>
    <row r="3736" spans="3:4">
      <c r="C3736" s="62"/>
      <c r="D3736" s="63"/>
    </row>
    <row r="3737" spans="3:4">
      <c r="C3737" s="62"/>
      <c r="D3737" s="63"/>
    </row>
    <row r="3738" spans="3:4">
      <c r="C3738" s="62"/>
      <c r="D3738" s="63"/>
    </row>
    <row r="3739" spans="3:4">
      <c r="C3739" s="62"/>
      <c r="D3739" s="63"/>
    </row>
    <row r="3740" spans="3:4">
      <c r="C3740" s="62"/>
      <c r="D3740" s="63"/>
    </row>
    <row r="3741" spans="3:4">
      <c r="C3741" s="62"/>
      <c r="D3741" s="63"/>
    </row>
    <row r="3742" spans="3:4">
      <c r="C3742" s="62"/>
      <c r="D3742" s="63"/>
    </row>
    <row r="3743" spans="3:4">
      <c r="C3743" s="62"/>
      <c r="D3743" s="63"/>
    </row>
    <row r="3744" spans="3:4">
      <c r="C3744" s="62"/>
      <c r="D3744" s="63"/>
    </row>
    <row r="3745" spans="3:4">
      <c r="C3745" s="62"/>
      <c r="D3745" s="63"/>
    </row>
    <row r="3746" spans="3:4">
      <c r="C3746" s="62"/>
      <c r="D3746" s="63"/>
    </row>
    <row r="3747" spans="3:4">
      <c r="C3747" s="62"/>
      <c r="D3747" s="63"/>
    </row>
    <row r="3748" spans="3:4">
      <c r="C3748" s="62"/>
      <c r="D3748" s="63"/>
    </row>
    <row r="3749" spans="3:4">
      <c r="C3749" s="62"/>
      <c r="D3749" s="63"/>
    </row>
    <row r="3750" spans="3:4">
      <c r="C3750" s="62"/>
      <c r="D3750" s="63"/>
    </row>
    <row r="3751" spans="3:4">
      <c r="C3751" s="62"/>
      <c r="D3751" s="63"/>
    </row>
    <row r="3752" spans="3:4">
      <c r="C3752" s="62"/>
      <c r="D3752" s="63"/>
    </row>
    <row r="3753" spans="3:4">
      <c r="C3753" s="62"/>
      <c r="D3753" s="63"/>
    </row>
    <row r="3754" spans="3:4">
      <c r="C3754" s="62"/>
      <c r="D3754" s="63"/>
    </row>
    <row r="3755" spans="3:4">
      <c r="C3755" s="62"/>
      <c r="D3755" s="63"/>
    </row>
    <row r="3756" spans="3:4">
      <c r="C3756" s="62"/>
      <c r="D3756" s="63"/>
    </row>
    <row r="3757" spans="3:4">
      <c r="C3757" s="62"/>
      <c r="D3757" s="63"/>
    </row>
    <row r="3758" spans="3:4">
      <c r="C3758" s="62"/>
      <c r="D3758" s="63"/>
    </row>
    <row r="3759" spans="3:4">
      <c r="C3759" s="62"/>
      <c r="D3759" s="63"/>
    </row>
    <row r="3760" spans="3:4">
      <c r="C3760" s="62"/>
      <c r="D3760" s="63"/>
    </row>
    <row r="3761" spans="3:4">
      <c r="C3761" s="62"/>
      <c r="D3761" s="63"/>
    </row>
    <row r="3762" spans="3:4">
      <c r="C3762" s="62"/>
      <c r="D3762" s="63"/>
    </row>
    <row r="3763" spans="3:4">
      <c r="C3763" s="62"/>
      <c r="D3763" s="63"/>
    </row>
    <row r="3764" spans="3:4">
      <c r="C3764" s="62"/>
      <c r="D3764" s="63"/>
    </row>
    <row r="3765" spans="3:4">
      <c r="C3765" s="62"/>
      <c r="D3765" s="63"/>
    </row>
    <row r="3766" spans="3:4">
      <c r="C3766" s="62"/>
      <c r="D3766" s="63"/>
    </row>
    <row r="3767" spans="3:4">
      <c r="C3767" s="62"/>
      <c r="D3767" s="63"/>
    </row>
    <row r="3768" spans="3:4">
      <c r="C3768" s="62"/>
      <c r="D3768" s="63"/>
    </row>
    <row r="3769" spans="3:4">
      <c r="C3769" s="62"/>
      <c r="D3769" s="63"/>
    </row>
    <row r="3770" spans="3:4">
      <c r="C3770" s="62"/>
      <c r="D3770" s="63"/>
    </row>
    <row r="3771" spans="3:4">
      <c r="C3771" s="62"/>
      <c r="D3771" s="63"/>
    </row>
    <row r="3772" spans="3:4">
      <c r="C3772" s="62"/>
      <c r="D3772" s="63"/>
    </row>
    <row r="3773" spans="3:4">
      <c r="C3773" s="62"/>
      <c r="D3773" s="63"/>
    </row>
    <row r="3774" spans="3:4">
      <c r="C3774" s="62"/>
      <c r="D3774" s="63"/>
    </row>
    <row r="3775" spans="3:4">
      <c r="C3775" s="62"/>
      <c r="D3775" s="63"/>
    </row>
    <row r="3776" spans="3:4">
      <c r="C3776" s="62"/>
      <c r="D3776" s="63"/>
    </row>
    <row r="3777" spans="3:4">
      <c r="C3777" s="62"/>
      <c r="D3777" s="63"/>
    </row>
    <row r="3778" spans="3:4">
      <c r="C3778" s="62"/>
      <c r="D3778" s="63"/>
    </row>
    <row r="3779" spans="3:4">
      <c r="C3779" s="62"/>
      <c r="D3779" s="63"/>
    </row>
    <row r="3780" spans="3:4">
      <c r="C3780" s="62"/>
      <c r="D3780" s="63"/>
    </row>
    <row r="3781" spans="3:4">
      <c r="C3781" s="62"/>
      <c r="D3781" s="63"/>
    </row>
    <row r="3782" spans="3:4">
      <c r="C3782" s="62"/>
      <c r="D3782" s="63"/>
    </row>
    <row r="3783" spans="3:4">
      <c r="C3783" s="62"/>
      <c r="D3783" s="63"/>
    </row>
    <row r="3784" spans="3:4">
      <c r="C3784" s="62"/>
      <c r="D3784" s="63"/>
    </row>
    <row r="3785" spans="3:4">
      <c r="C3785" s="62"/>
      <c r="D3785" s="63"/>
    </row>
    <row r="3786" spans="3:4">
      <c r="C3786" s="62"/>
      <c r="D3786" s="63"/>
    </row>
    <row r="3787" spans="3:4">
      <c r="C3787" s="62"/>
      <c r="D3787" s="63"/>
    </row>
    <row r="3788" spans="3:4">
      <c r="C3788" s="62"/>
      <c r="D3788" s="63"/>
    </row>
    <row r="3789" spans="3:4">
      <c r="C3789" s="62"/>
      <c r="D3789" s="63"/>
    </row>
    <row r="3790" spans="3:4">
      <c r="C3790" s="62"/>
      <c r="D3790" s="63"/>
    </row>
    <row r="3791" spans="3:4">
      <c r="C3791" s="62"/>
      <c r="D3791" s="63"/>
    </row>
    <row r="3792" spans="3:4">
      <c r="C3792" s="62"/>
      <c r="D3792" s="63"/>
    </row>
    <row r="3793" spans="3:4">
      <c r="C3793" s="62"/>
      <c r="D3793" s="63"/>
    </row>
    <row r="3794" spans="3:4">
      <c r="C3794" s="62"/>
      <c r="D3794" s="63"/>
    </row>
    <row r="3795" spans="3:4">
      <c r="C3795" s="62"/>
      <c r="D3795" s="63"/>
    </row>
    <row r="3796" spans="3:4">
      <c r="C3796" s="62"/>
      <c r="D3796" s="63"/>
    </row>
    <row r="3797" spans="3:4">
      <c r="C3797" s="62"/>
      <c r="D3797" s="63"/>
    </row>
    <row r="3798" spans="3:4">
      <c r="C3798" s="62"/>
      <c r="D3798" s="63"/>
    </row>
    <row r="3799" spans="3:4">
      <c r="C3799" s="62"/>
      <c r="D3799" s="63"/>
    </row>
    <row r="3800" spans="3:4">
      <c r="C3800" s="62"/>
      <c r="D3800" s="63"/>
    </row>
    <row r="3801" spans="3:4">
      <c r="C3801" s="62"/>
      <c r="D3801" s="63"/>
    </row>
    <row r="3802" spans="3:4">
      <c r="C3802" s="62"/>
      <c r="D3802" s="63"/>
    </row>
    <row r="3803" spans="3:4">
      <c r="C3803" s="62"/>
      <c r="D3803" s="63"/>
    </row>
    <row r="3804" spans="3:4">
      <c r="C3804" s="62"/>
      <c r="D3804" s="63"/>
    </row>
    <row r="3805" spans="3:4">
      <c r="C3805" s="62"/>
      <c r="D3805" s="63"/>
    </row>
    <row r="3806" spans="3:4">
      <c r="C3806" s="62"/>
      <c r="D3806" s="63"/>
    </row>
    <row r="3807" spans="3:4">
      <c r="C3807" s="62"/>
      <c r="D3807" s="63"/>
    </row>
    <row r="3808" spans="3:4">
      <c r="C3808" s="62"/>
      <c r="D3808" s="63"/>
    </row>
    <row r="3809" spans="3:4">
      <c r="C3809" s="62"/>
      <c r="D3809" s="63"/>
    </row>
    <row r="3810" spans="3:4">
      <c r="C3810" s="62"/>
      <c r="D3810" s="63"/>
    </row>
    <row r="3811" spans="3:4">
      <c r="C3811" s="62"/>
      <c r="D3811" s="63"/>
    </row>
    <row r="3812" spans="3:4">
      <c r="C3812" s="62"/>
      <c r="D3812" s="63"/>
    </row>
    <row r="3813" spans="3:4">
      <c r="C3813" s="62"/>
      <c r="D3813" s="63"/>
    </row>
    <row r="3814" spans="3:4">
      <c r="C3814" s="62"/>
      <c r="D3814" s="63"/>
    </row>
    <row r="3815" spans="3:4">
      <c r="C3815" s="62"/>
      <c r="D3815" s="63"/>
    </row>
    <row r="3816" spans="3:4">
      <c r="C3816" s="62"/>
      <c r="D3816" s="63"/>
    </row>
    <row r="3817" spans="3:4">
      <c r="C3817" s="62"/>
      <c r="D3817" s="63"/>
    </row>
    <row r="3818" spans="3:4">
      <c r="C3818" s="62"/>
      <c r="D3818" s="63"/>
    </row>
    <row r="3819" spans="3:4">
      <c r="C3819" s="62"/>
      <c r="D3819" s="63"/>
    </row>
    <row r="3820" spans="3:4">
      <c r="C3820" s="62"/>
      <c r="D3820" s="63"/>
    </row>
    <row r="3821" spans="3:4">
      <c r="C3821" s="62"/>
      <c r="D3821" s="63"/>
    </row>
    <row r="3822" spans="3:4">
      <c r="C3822" s="62"/>
      <c r="D3822" s="63"/>
    </row>
    <row r="3823" spans="3:4">
      <c r="C3823" s="62"/>
      <c r="D3823" s="63"/>
    </row>
    <row r="3824" spans="3:4">
      <c r="C3824" s="62"/>
      <c r="D3824" s="63"/>
    </row>
    <row r="3825" spans="3:4">
      <c r="C3825" s="62"/>
      <c r="D3825" s="63"/>
    </row>
    <row r="3826" spans="3:4">
      <c r="C3826" s="62"/>
      <c r="D3826" s="63"/>
    </row>
    <row r="3827" spans="3:4">
      <c r="C3827" s="62"/>
      <c r="D3827" s="63"/>
    </row>
    <row r="3828" spans="3:4">
      <c r="C3828" s="62"/>
      <c r="D3828" s="63"/>
    </row>
    <row r="3829" spans="3:4">
      <c r="C3829" s="62"/>
      <c r="D3829" s="63"/>
    </row>
    <row r="3830" spans="3:4">
      <c r="C3830" s="62"/>
      <c r="D3830" s="63"/>
    </row>
    <row r="3831" spans="3:4">
      <c r="C3831" s="62"/>
      <c r="D3831" s="63"/>
    </row>
    <row r="3832" spans="3:4">
      <c r="C3832" s="62"/>
      <c r="D3832" s="63"/>
    </row>
    <row r="3833" spans="3:4">
      <c r="C3833" s="62"/>
      <c r="D3833" s="63"/>
    </row>
    <row r="3834" spans="3:4">
      <c r="C3834" s="62"/>
      <c r="D3834" s="63"/>
    </row>
    <row r="3835" spans="3:4">
      <c r="C3835" s="62"/>
      <c r="D3835" s="63"/>
    </row>
    <row r="3836" spans="3:4">
      <c r="C3836" s="62"/>
      <c r="D3836" s="63"/>
    </row>
    <row r="3837" spans="3:4">
      <c r="C3837" s="62"/>
      <c r="D3837" s="63"/>
    </row>
    <row r="3838" spans="3:4">
      <c r="C3838" s="62"/>
      <c r="D3838" s="63"/>
    </row>
    <row r="3839" spans="3:4">
      <c r="C3839" s="62"/>
      <c r="D3839" s="63"/>
    </row>
    <row r="3840" spans="3:4">
      <c r="C3840" s="62"/>
      <c r="D3840" s="63"/>
    </row>
    <row r="3841" spans="3:4">
      <c r="C3841" s="62"/>
      <c r="D3841" s="63"/>
    </row>
    <row r="3842" spans="3:4">
      <c r="C3842" s="62"/>
      <c r="D3842" s="63"/>
    </row>
    <row r="3843" spans="3:4">
      <c r="C3843" s="62"/>
      <c r="D3843" s="63"/>
    </row>
    <row r="3844" spans="3:4">
      <c r="C3844" s="62"/>
      <c r="D3844" s="63"/>
    </row>
    <row r="3845" spans="3:4">
      <c r="C3845" s="62"/>
      <c r="D3845" s="63"/>
    </row>
    <row r="3846" spans="3:4">
      <c r="C3846" s="62"/>
      <c r="D3846" s="63"/>
    </row>
    <row r="3847" spans="3:4">
      <c r="C3847" s="62"/>
      <c r="D3847" s="63"/>
    </row>
    <row r="3848" spans="3:4">
      <c r="C3848" s="62"/>
      <c r="D3848" s="63"/>
    </row>
    <row r="3849" spans="3:4">
      <c r="C3849" s="62"/>
      <c r="D3849" s="63"/>
    </row>
    <row r="3850" spans="3:4">
      <c r="C3850" s="62"/>
      <c r="D3850" s="63"/>
    </row>
    <row r="3851" spans="3:4">
      <c r="C3851" s="62"/>
      <c r="D3851" s="63"/>
    </row>
    <row r="3852" spans="3:4">
      <c r="C3852" s="62"/>
      <c r="D3852" s="63"/>
    </row>
    <row r="3853" spans="3:4">
      <c r="C3853" s="62"/>
      <c r="D3853" s="63"/>
    </row>
    <row r="3854" spans="3:4">
      <c r="C3854" s="62"/>
      <c r="D3854" s="63"/>
    </row>
    <row r="3855" spans="3:4">
      <c r="C3855" s="62"/>
      <c r="D3855" s="63"/>
    </row>
    <row r="3856" spans="3:4">
      <c r="C3856" s="62"/>
      <c r="D3856" s="63"/>
    </row>
    <row r="3857" spans="3:4">
      <c r="C3857" s="62"/>
      <c r="D3857" s="63"/>
    </row>
    <row r="3858" spans="3:4">
      <c r="C3858" s="62"/>
      <c r="D3858" s="63"/>
    </row>
    <row r="3859" spans="3:4">
      <c r="C3859" s="62"/>
      <c r="D3859" s="63"/>
    </row>
    <row r="3860" spans="3:4">
      <c r="C3860" s="62"/>
      <c r="D3860" s="63"/>
    </row>
    <row r="3861" spans="3:4">
      <c r="C3861" s="62"/>
      <c r="D3861" s="63"/>
    </row>
    <row r="3862" spans="3:4">
      <c r="C3862" s="62"/>
      <c r="D3862" s="63"/>
    </row>
    <row r="3863" spans="3:4">
      <c r="C3863" s="62"/>
      <c r="D3863" s="63"/>
    </row>
    <row r="3864" spans="3:4">
      <c r="C3864" s="62"/>
      <c r="D3864" s="63"/>
    </row>
    <row r="3865" spans="3:4">
      <c r="C3865" s="62"/>
      <c r="D3865" s="63"/>
    </row>
    <row r="3866" spans="3:4">
      <c r="C3866" s="62"/>
      <c r="D3866" s="63"/>
    </row>
    <row r="3867" spans="3:4">
      <c r="C3867" s="62"/>
      <c r="D3867" s="63"/>
    </row>
    <row r="3868" spans="3:4">
      <c r="C3868" s="62"/>
      <c r="D3868" s="63"/>
    </row>
    <row r="3869" spans="3:4">
      <c r="C3869" s="62"/>
      <c r="D3869" s="63"/>
    </row>
    <row r="3870" spans="3:4">
      <c r="C3870" s="62"/>
      <c r="D3870" s="63"/>
    </row>
    <row r="3871" spans="3:4">
      <c r="C3871" s="62"/>
      <c r="D3871" s="63"/>
    </row>
    <row r="3872" spans="3:4">
      <c r="C3872" s="62"/>
      <c r="D3872" s="63"/>
    </row>
    <row r="3873" spans="3:4">
      <c r="C3873" s="62"/>
      <c r="D3873" s="63"/>
    </row>
    <row r="3874" spans="3:4">
      <c r="C3874" s="62"/>
      <c r="D3874" s="63"/>
    </row>
    <row r="3875" spans="3:4">
      <c r="C3875" s="62"/>
      <c r="D3875" s="63"/>
    </row>
    <row r="3876" spans="3:4">
      <c r="C3876" s="62"/>
      <c r="D3876" s="63"/>
    </row>
    <row r="3877" spans="3:4">
      <c r="C3877" s="62"/>
      <c r="D3877" s="63"/>
    </row>
    <row r="3878" spans="3:4">
      <c r="C3878" s="62"/>
      <c r="D3878" s="63"/>
    </row>
    <row r="3879" spans="3:4">
      <c r="C3879" s="62"/>
      <c r="D3879" s="63"/>
    </row>
    <row r="3880" spans="3:4">
      <c r="C3880" s="62"/>
      <c r="D3880" s="63"/>
    </row>
    <row r="3881" spans="3:4">
      <c r="C3881" s="62"/>
      <c r="D3881" s="63"/>
    </row>
    <row r="3882" spans="3:4">
      <c r="C3882" s="62"/>
      <c r="D3882" s="63"/>
    </row>
    <row r="3883" spans="3:4">
      <c r="C3883" s="62"/>
      <c r="D3883" s="63"/>
    </row>
    <row r="3884" spans="3:4">
      <c r="C3884" s="62"/>
      <c r="D3884" s="63"/>
    </row>
    <row r="3885" spans="3:4">
      <c r="C3885" s="62"/>
      <c r="D3885" s="63"/>
    </row>
    <row r="3886" spans="3:4">
      <c r="C3886" s="62"/>
      <c r="D3886" s="63"/>
    </row>
    <row r="3887" spans="3:4">
      <c r="C3887" s="62"/>
      <c r="D3887" s="63"/>
    </row>
    <row r="3888" spans="3:4">
      <c r="C3888" s="62"/>
      <c r="D3888" s="63"/>
    </row>
    <row r="3889" spans="3:4">
      <c r="C3889" s="62"/>
      <c r="D3889" s="63"/>
    </row>
    <row r="3890" spans="3:4">
      <c r="C3890" s="62"/>
      <c r="D3890" s="63"/>
    </row>
    <row r="3891" spans="3:4">
      <c r="C3891" s="62"/>
      <c r="D3891" s="63"/>
    </row>
    <row r="3892" spans="3:4">
      <c r="C3892" s="62"/>
      <c r="D3892" s="63"/>
    </row>
    <row r="3893" spans="3:4">
      <c r="C3893" s="62"/>
      <c r="D3893" s="63"/>
    </row>
    <row r="3894" spans="3:4">
      <c r="C3894" s="62"/>
      <c r="D3894" s="63"/>
    </row>
    <row r="3895" spans="3:4">
      <c r="C3895" s="62"/>
      <c r="D3895" s="63"/>
    </row>
    <row r="3896" spans="3:4">
      <c r="C3896" s="62"/>
      <c r="D3896" s="63"/>
    </row>
    <row r="3897" spans="3:4">
      <c r="C3897" s="62"/>
      <c r="D3897" s="63"/>
    </row>
    <row r="3898" spans="3:4">
      <c r="C3898" s="62"/>
      <c r="D3898" s="63"/>
    </row>
    <row r="3899" spans="3:4">
      <c r="C3899" s="62"/>
      <c r="D3899" s="63"/>
    </row>
    <row r="3900" spans="3:4">
      <c r="C3900" s="62"/>
      <c r="D3900" s="63"/>
    </row>
    <row r="3901" spans="3:4">
      <c r="C3901" s="62"/>
      <c r="D3901" s="63"/>
    </row>
    <row r="3902" spans="3:4">
      <c r="C3902" s="62"/>
      <c r="D3902" s="63"/>
    </row>
    <row r="3903" spans="3:4">
      <c r="C3903" s="62"/>
      <c r="D3903" s="63"/>
    </row>
    <row r="3904" spans="3:4">
      <c r="C3904" s="62"/>
      <c r="D3904" s="63"/>
    </row>
    <row r="3905" spans="3:4">
      <c r="C3905" s="62"/>
      <c r="D3905" s="63"/>
    </row>
    <row r="3906" spans="3:4">
      <c r="C3906" s="62"/>
      <c r="D3906" s="63"/>
    </row>
    <row r="3907" spans="3:4">
      <c r="C3907" s="62"/>
      <c r="D3907" s="63"/>
    </row>
    <row r="3908" spans="3:4">
      <c r="C3908" s="62"/>
      <c r="D3908" s="63"/>
    </row>
    <row r="3909" spans="3:4">
      <c r="C3909" s="62"/>
      <c r="D3909" s="63"/>
    </row>
    <row r="3910" spans="3:4">
      <c r="C3910" s="62"/>
      <c r="D3910" s="63"/>
    </row>
    <row r="3911" spans="3:4">
      <c r="C3911" s="62"/>
      <c r="D3911" s="63"/>
    </row>
    <row r="3912" spans="3:4">
      <c r="C3912" s="62"/>
      <c r="D3912" s="63"/>
    </row>
    <row r="3913" spans="3:4">
      <c r="C3913" s="62"/>
      <c r="D3913" s="63"/>
    </row>
    <row r="3914" spans="3:4">
      <c r="C3914" s="62"/>
      <c r="D3914" s="63"/>
    </row>
    <row r="3915" spans="3:4">
      <c r="C3915" s="62"/>
      <c r="D3915" s="63"/>
    </row>
    <row r="3916" spans="3:4">
      <c r="C3916" s="62"/>
      <c r="D3916" s="63"/>
    </row>
    <row r="3917" spans="3:4">
      <c r="C3917" s="62"/>
      <c r="D3917" s="63"/>
    </row>
    <row r="3918" spans="3:4">
      <c r="C3918" s="62"/>
      <c r="D3918" s="63"/>
    </row>
    <row r="3919" spans="3:4">
      <c r="C3919" s="62"/>
      <c r="D3919" s="63"/>
    </row>
    <row r="3920" spans="3:4">
      <c r="C3920" s="62"/>
      <c r="D3920" s="63"/>
    </row>
    <row r="3921" spans="3:4">
      <c r="C3921" s="62"/>
      <c r="D3921" s="63"/>
    </row>
    <row r="3922" spans="3:4">
      <c r="C3922" s="62"/>
      <c r="D3922" s="63"/>
    </row>
    <row r="3923" spans="3:4">
      <c r="C3923" s="62"/>
      <c r="D3923" s="63"/>
    </row>
    <row r="3924" spans="3:4">
      <c r="C3924" s="62"/>
      <c r="D3924" s="63"/>
    </row>
    <row r="3925" spans="3:4">
      <c r="C3925" s="62"/>
      <c r="D3925" s="63"/>
    </row>
    <row r="3926" spans="3:4">
      <c r="C3926" s="62"/>
      <c r="D3926" s="63"/>
    </row>
    <row r="3927" spans="3:4">
      <c r="C3927" s="62"/>
      <c r="D3927" s="63"/>
    </row>
    <row r="3928" spans="3:4">
      <c r="C3928" s="62"/>
      <c r="D3928" s="63"/>
    </row>
    <row r="3929" spans="3:4">
      <c r="C3929" s="62"/>
      <c r="D3929" s="63"/>
    </row>
    <row r="3930" spans="3:4">
      <c r="C3930" s="62"/>
      <c r="D3930" s="63"/>
    </row>
    <row r="3931" spans="3:4">
      <c r="C3931" s="62"/>
      <c r="D3931" s="63"/>
    </row>
    <row r="3932" spans="3:4">
      <c r="C3932" s="62"/>
      <c r="D3932" s="63"/>
    </row>
    <row r="3933" spans="3:4">
      <c r="C3933" s="62"/>
      <c r="D3933" s="63"/>
    </row>
    <row r="3934" spans="3:4">
      <c r="C3934" s="62"/>
      <c r="D3934" s="63"/>
    </row>
    <row r="3935" spans="3:4">
      <c r="C3935" s="62"/>
      <c r="D3935" s="63"/>
    </row>
    <row r="3936" spans="3:4">
      <c r="C3936" s="62"/>
      <c r="D3936" s="63"/>
    </row>
    <row r="3937" spans="3:4">
      <c r="C3937" s="62"/>
      <c r="D3937" s="63"/>
    </row>
    <row r="3938" spans="3:4">
      <c r="C3938" s="62"/>
      <c r="D3938" s="63"/>
    </row>
    <row r="3939" spans="3:4">
      <c r="C3939" s="62"/>
      <c r="D3939" s="63"/>
    </row>
    <row r="3940" spans="3:4">
      <c r="C3940" s="62"/>
      <c r="D3940" s="63"/>
    </row>
    <row r="3941" spans="3:4">
      <c r="C3941" s="62"/>
      <c r="D3941" s="63"/>
    </row>
    <row r="3942" spans="3:4">
      <c r="C3942" s="62"/>
      <c r="D3942" s="63"/>
    </row>
    <row r="3943" spans="3:4">
      <c r="C3943" s="62"/>
      <c r="D3943" s="63"/>
    </row>
    <row r="3944" spans="3:4">
      <c r="C3944" s="62"/>
      <c r="D3944" s="63"/>
    </row>
    <row r="3945" spans="3:4">
      <c r="C3945" s="62"/>
      <c r="D3945" s="63"/>
    </row>
    <row r="3946" spans="3:4">
      <c r="C3946" s="62"/>
      <c r="D3946" s="63"/>
    </row>
    <row r="3947" spans="3:4">
      <c r="C3947" s="62"/>
      <c r="D3947" s="63"/>
    </row>
    <row r="3948" spans="3:4">
      <c r="C3948" s="62"/>
      <c r="D3948" s="63"/>
    </row>
    <row r="3949" spans="3:4">
      <c r="C3949" s="62"/>
      <c r="D3949" s="63"/>
    </row>
    <row r="3950" spans="3:4">
      <c r="C3950" s="62"/>
      <c r="D3950" s="63"/>
    </row>
    <row r="3951" spans="3:4">
      <c r="C3951" s="62"/>
      <c r="D3951" s="63"/>
    </row>
    <row r="3952" spans="3:4">
      <c r="C3952" s="62"/>
      <c r="D3952" s="63"/>
    </row>
    <row r="3953" spans="3:4">
      <c r="C3953" s="62"/>
      <c r="D3953" s="63"/>
    </row>
    <row r="3954" spans="3:4">
      <c r="C3954" s="62"/>
      <c r="D3954" s="63"/>
    </row>
    <row r="3955" spans="3:4">
      <c r="C3955" s="62"/>
      <c r="D3955" s="63"/>
    </row>
    <row r="3956" spans="3:4">
      <c r="C3956" s="62"/>
      <c r="D3956" s="63"/>
    </row>
    <row r="3957" spans="3:4">
      <c r="C3957" s="62"/>
      <c r="D3957" s="63"/>
    </row>
    <row r="3958" spans="3:4">
      <c r="C3958" s="62"/>
      <c r="D3958" s="63"/>
    </row>
    <row r="3959" spans="3:4">
      <c r="C3959" s="62"/>
      <c r="D3959" s="63"/>
    </row>
    <row r="3960" spans="3:4">
      <c r="C3960" s="62"/>
      <c r="D3960" s="63"/>
    </row>
    <row r="3961" spans="3:4">
      <c r="C3961" s="62"/>
      <c r="D3961" s="63"/>
    </row>
    <row r="3962" spans="3:4">
      <c r="C3962" s="62"/>
      <c r="D3962" s="63"/>
    </row>
    <row r="3963" spans="3:4">
      <c r="C3963" s="62"/>
      <c r="D3963" s="63"/>
    </row>
    <row r="3964" spans="3:4">
      <c r="C3964" s="62"/>
      <c r="D3964" s="63"/>
    </row>
    <row r="3965" spans="3:4">
      <c r="C3965" s="62"/>
      <c r="D3965" s="63"/>
    </row>
    <row r="3966" spans="3:4">
      <c r="C3966" s="62"/>
      <c r="D3966" s="63"/>
    </row>
    <row r="3967" spans="3:4">
      <c r="C3967" s="62"/>
      <c r="D3967" s="63"/>
    </row>
    <row r="3968" spans="3:4">
      <c r="C3968" s="62"/>
      <c r="D3968" s="63"/>
    </row>
    <row r="3969" spans="3:4">
      <c r="C3969" s="62"/>
      <c r="D3969" s="63"/>
    </row>
    <row r="3970" spans="3:4">
      <c r="C3970" s="62"/>
      <c r="D3970" s="63"/>
    </row>
    <row r="3971" spans="3:4">
      <c r="C3971" s="62"/>
      <c r="D3971" s="63"/>
    </row>
    <row r="3972" spans="3:4">
      <c r="C3972" s="62"/>
      <c r="D3972" s="63"/>
    </row>
    <row r="3973" spans="3:4">
      <c r="C3973" s="62"/>
      <c r="D3973" s="63"/>
    </row>
    <row r="3974" spans="3:4">
      <c r="C3974" s="62"/>
      <c r="D3974" s="63"/>
    </row>
    <row r="3975" spans="3:4">
      <c r="C3975" s="62"/>
      <c r="D3975" s="63"/>
    </row>
    <row r="3976" spans="3:4">
      <c r="C3976" s="62"/>
      <c r="D3976" s="63"/>
    </row>
    <row r="3977" spans="3:4">
      <c r="C3977" s="62"/>
      <c r="D3977" s="63"/>
    </row>
    <row r="3978" spans="3:4">
      <c r="C3978" s="62"/>
      <c r="D3978" s="63"/>
    </row>
    <row r="3979" spans="3:4">
      <c r="C3979" s="62"/>
      <c r="D3979" s="63"/>
    </row>
    <row r="3980" spans="3:4">
      <c r="C3980" s="62"/>
      <c r="D3980" s="63"/>
    </row>
    <row r="3981" spans="3:4">
      <c r="C3981" s="62"/>
      <c r="D3981" s="63"/>
    </row>
    <row r="3982" spans="3:4">
      <c r="C3982" s="62"/>
      <c r="D3982" s="63"/>
    </row>
    <row r="3983" spans="3:4">
      <c r="C3983" s="62"/>
      <c r="D3983" s="63"/>
    </row>
    <row r="3984" spans="3:4">
      <c r="C3984" s="62"/>
      <c r="D3984" s="63"/>
    </row>
    <row r="3985" spans="3:4">
      <c r="C3985" s="62"/>
      <c r="D3985" s="63"/>
    </row>
    <row r="3986" spans="3:4">
      <c r="C3986" s="62"/>
      <c r="D3986" s="63"/>
    </row>
    <row r="3987" spans="3:4">
      <c r="C3987" s="62"/>
      <c r="D3987" s="63"/>
    </row>
    <row r="3988" spans="3:4">
      <c r="C3988" s="62"/>
      <c r="D3988" s="63"/>
    </row>
    <row r="3989" spans="3:4">
      <c r="C3989" s="62"/>
      <c r="D3989" s="63"/>
    </row>
    <row r="3990" spans="3:4">
      <c r="C3990" s="62"/>
      <c r="D3990" s="63"/>
    </row>
    <row r="3991" spans="3:4">
      <c r="C3991" s="62"/>
      <c r="D3991" s="63"/>
    </row>
    <row r="3992" spans="3:4">
      <c r="C3992" s="62"/>
      <c r="D3992" s="63"/>
    </row>
    <row r="3993" spans="3:4">
      <c r="C3993" s="62"/>
      <c r="D3993" s="63"/>
    </row>
    <row r="3994" spans="3:4">
      <c r="C3994" s="62"/>
      <c r="D3994" s="63"/>
    </row>
    <row r="3995" spans="3:4">
      <c r="C3995" s="62"/>
      <c r="D3995" s="63"/>
    </row>
    <row r="3996" spans="3:4">
      <c r="C3996" s="62"/>
      <c r="D3996" s="63"/>
    </row>
    <row r="3997" spans="3:4">
      <c r="C3997" s="62"/>
      <c r="D3997" s="63"/>
    </row>
    <row r="3998" spans="3:4">
      <c r="C3998" s="62"/>
      <c r="D3998" s="63"/>
    </row>
    <row r="3999" spans="3:4">
      <c r="C3999" s="62"/>
      <c r="D3999" s="63"/>
    </row>
    <row r="4000" spans="3:4">
      <c r="C4000" s="62"/>
      <c r="D4000" s="63"/>
    </row>
    <row r="4001" spans="3:4">
      <c r="C4001" s="62"/>
      <c r="D4001" s="63"/>
    </row>
    <row r="4002" spans="3:4">
      <c r="C4002" s="62"/>
      <c r="D4002" s="63"/>
    </row>
    <row r="4003" spans="3:4">
      <c r="C4003" s="62"/>
      <c r="D4003" s="63"/>
    </row>
    <row r="4004" spans="3:4">
      <c r="C4004" s="62"/>
      <c r="D4004" s="63"/>
    </row>
    <row r="4005" spans="3:4">
      <c r="C4005" s="62"/>
      <c r="D4005" s="63"/>
    </row>
    <row r="4006" spans="3:4">
      <c r="C4006" s="62"/>
      <c r="D4006" s="63"/>
    </row>
    <row r="4007" spans="3:4">
      <c r="C4007" s="62"/>
      <c r="D4007" s="63"/>
    </row>
    <row r="4008" spans="3:4">
      <c r="C4008" s="62"/>
      <c r="D4008" s="63"/>
    </row>
    <row r="4009" spans="3:4">
      <c r="C4009" s="62"/>
      <c r="D4009" s="63"/>
    </row>
    <row r="4010" spans="3:4">
      <c r="C4010" s="62"/>
      <c r="D4010" s="63"/>
    </row>
    <row r="4011" spans="3:4">
      <c r="C4011" s="62"/>
      <c r="D4011" s="63"/>
    </row>
    <row r="4012" spans="3:4">
      <c r="C4012" s="62"/>
      <c r="D4012" s="63"/>
    </row>
    <row r="4013" spans="3:4">
      <c r="C4013" s="62"/>
      <c r="D4013" s="63"/>
    </row>
    <row r="4014" spans="3:4">
      <c r="C4014" s="62"/>
      <c r="D4014" s="63"/>
    </row>
    <row r="4015" spans="3:4">
      <c r="C4015" s="62"/>
      <c r="D4015" s="63"/>
    </row>
    <row r="4016" spans="3:4">
      <c r="C4016" s="62"/>
      <c r="D4016" s="63"/>
    </row>
    <row r="4017" spans="3:4">
      <c r="C4017" s="62"/>
      <c r="D4017" s="63"/>
    </row>
    <row r="4018" spans="3:4">
      <c r="C4018" s="62"/>
      <c r="D4018" s="63"/>
    </row>
    <row r="4019" spans="3:4">
      <c r="C4019" s="62"/>
      <c r="D4019" s="63"/>
    </row>
    <row r="4020" spans="3:4">
      <c r="C4020" s="62"/>
      <c r="D4020" s="63"/>
    </row>
    <row r="4021" spans="3:4">
      <c r="C4021" s="62"/>
      <c r="D4021" s="63"/>
    </row>
    <row r="4022" spans="3:4">
      <c r="C4022" s="62"/>
      <c r="D4022" s="63"/>
    </row>
    <row r="4023" spans="3:4">
      <c r="C4023" s="62"/>
      <c r="D4023" s="63"/>
    </row>
    <row r="4024" spans="3:4">
      <c r="C4024" s="62"/>
      <c r="D4024" s="63"/>
    </row>
    <row r="4025" spans="3:4">
      <c r="C4025" s="62"/>
      <c r="D4025" s="63"/>
    </row>
    <row r="4026" spans="3:4">
      <c r="C4026" s="62"/>
      <c r="D4026" s="63"/>
    </row>
    <row r="4027" spans="3:4">
      <c r="C4027" s="62"/>
      <c r="D4027" s="63"/>
    </row>
    <row r="4028" spans="3:4">
      <c r="C4028" s="62"/>
      <c r="D4028" s="63"/>
    </row>
    <row r="4029" spans="3:4">
      <c r="C4029" s="62"/>
      <c r="D4029" s="63"/>
    </row>
    <row r="4030" spans="3:4">
      <c r="C4030" s="62"/>
      <c r="D4030" s="63"/>
    </row>
    <row r="4031" spans="3:4">
      <c r="C4031" s="62"/>
      <c r="D4031" s="63"/>
    </row>
    <row r="4032" spans="3:4">
      <c r="C4032" s="62"/>
      <c r="D4032" s="63"/>
    </row>
    <row r="4033" spans="3:4">
      <c r="C4033" s="62"/>
      <c r="D4033" s="63"/>
    </row>
    <row r="4034" spans="3:4">
      <c r="C4034" s="62"/>
      <c r="D4034" s="63"/>
    </row>
    <row r="4035" spans="3:4">
      <c r="C4035" s="62"/>
      <c r="D4035" s="63"/>
    </row>
    <row r="4036" spans="3:4">
      <c r="C4036" s="62"/>
      <c r="D4036" s="63"/>
    </row>
    <row r="4037" spans="3:4">
      <c r="C4037" s="62"/>
      <c r="D4037" s="63"/>
    </row>
    <row r="4038" spans="3:4">
      <c r="C4038" s="62"/>
      <c r="D4038" s="63"/>
    </row>
    <row r="4039" spans="3:4">
      <c r="C4039" s="62"/>
      <c r="D4039" s="63"/>
    </row>
    <row r="4040" spans="3:4">
      <c r="C4040" s="62"/>
      <c r="D4040" s="63"/>
    </row>
    <row r="4041" spans="3:4">
      <c r="C4041" s="62"/>
      <c r="D4041" s="63"/>
    </row>
    <row r="4042" spans="3:4">
      <c r="C4042" s="62"/>
      <c r="D4042" s="63"/>
    </row>
    <row r="4043" spans="3:4">
      <c r="C4043" s="62"/>
      <c r="D4043" s="63"/>
    </row>
    <row r="4044" spans="3:4">
      <c r="C4044" s="62"/>
      <c r="D4044" s="63"/>
    </row>
    <row r="4045" spans="3:4">
      <c r="C4045" s="62"/>
      <c r="D4045" s="63"/>
    </row>
    <row r="4046" spans="3:4">
      <c r="C4046" s="62"/>
      <c r="D4046" s="63"/>
    </row>
    <row r="4047" spans="3:4">
      <c r="C4047" s="62"/>
      <c r="D4047" s="63"/>
    </row>
    <row r="4048" spans="3:4">
      <c r="C4048" s="62"/>
      <c r="D4048" s="63"/>
    </row>
    <row r="4049" spans="3:4">
      <c r="C4049" s="62"/>
      <c r="D4049" s="63"/>
    </row>
    <row r="4050" spans="3:4">
      <c r="C4050" s="62"/>
      <c r="D4050" s="63"/>
    </row>
    <row r="4051" spans="3:4">
      <c r="C4051" s="62"/>
      <c r="D4051" s="63"/>
    </row>
    <row r="4052" spans="3:4">
      <c r="C4052" s="62"/>
      <c r="D4052" s="63"/>
    </row>
    <row r="4053" spans="3:4">
      <c r="C4053" s="62"/>
      <c r="D4053" s="63"/>
    </row>
    <row r="4054" spans="3:4">
      <c r="C4054" s="62"/>
      <c r="D4054" s="63"/>
    </row>
    <row r="4055" spans="3:4">
      <c r="C4055" s="62"/>
      <c r="D4055" s="63"/>
    </row>
    <row r="4056" spans="3:4">
      <c r="C4056" s="62"/>
      <c r="D4056" s="63"/>
    </row>
    <row r="4057" spans="3:4">
      <c r="C4057" s="62"/>
      <c r="D4057" s="63"/>
    </row>
    <row r="4058" spans="3:4">
      <c r="C4058" s="62"/>
      <c r="D4058" s="63"/>
    </row>
    <row r="4059" spans="3:4">
      <c r="C4059" s="62"/>
      <c r="D4059" s="63"/>
    </row>
    <row r="4060" spans="3:4">
      <c r="C4060" s="62"/>
      <c r="D4060" s="63"/>
    </row>
    <row r="4061" spans="3:4">
      <c r="C4061" s="62"/>
      <c r="D4061" s="63"/>
    </row>
    <row r="4062" spans="3:4">
      <c r="C4062" s="62"/>
      <c r="D4062" s="63"/>
    </row>
    <row r="4063" spans="3:4">
      <c r="C4063" s="62"/>
      <c r="D4063" s="63"/>
    </row>
    <row r="4064" spans="3:4">
      <c r="C4064" s="62"/>
      <c r="D4064" s="63"/>
    </row>
    <row r="4065" spans="3:4">
      <c r="C4065" s="62"/>
      <c r="D4065" s="63"/>
    </row>
    <row r="4066" spans="3:4">
      <c r="C4066" s="62"/>
      <c r="D4066" s="63"/>
    </row>
    <row r="4067" spans="3:4">
      <c r="C4067" s="62"/>
      <c r="D4067" s="63"/>
    </row>
    <row r="4068" spans="3:4">
      <c r="C4068" s="62"/>
      <c r="D4068" s="63"/>
    </row>
    <row r="4069" spans="3:4">
      <c r="C4069" s="62"/>
      <c r="D4069" s="63"/>
    </row>
    <row r="4070" spans="3:4">
      <c r="C4070" s="62"/>
      <c r="D4070" s="63"/>
    </row>
    <row r="4071" spans="3:4">
      <c r="C4071" s="62"/>
      <c r="D4071" s="63"/>
    </row>
    <row r="4072" spans="3:4">
      <c r="C4072" s="62"/>
      <c r="D4072" s="63"/>
    </row>
    <row r="4073" spans="3:4">
      <c r="C4073" s="62"/>
      <c r="D4073" s="63"/>
    </row>
    <row r="4074" spans="3:4">
      <c r="C4074" s="62"/>
      <c r="D4074" s="63"/>
    </row>
    <row r="4075" spans="3:4">
      <c r="C4075" s="62"/>
      <c r="D4075" s="63"/>
    </row>
    <row r="4076" spans="3:4">
      <c r="C4076" s="62"/>
      <c r="D4076" s="63"/>
    </row>
    <row r="4077" spans="3:4">
      <c r="C4077" s="62"/>
      <c r="D4077" s="63"/>
    </row>
    <row r="4078" spans="3:4">
      <c r="C4078" s="62"/>
      <c r="D4078" s="63"/>
    </row>
    <row r="4079" spans="3:4">
      <c r="C4079" s="62"/>
      <c r="D4079" s="63"/>
    </row>
    <row r="4080" spans="3:4">
      <c r="C4080" s="62"/>
      <c r="D4080" s="63"/>
    </row>
    <row r="4081" spans="3:4">
      <c r="C4081" s="62"/>
      <c r="D4081" s="63"/>
    </row>
    <row r="4082" spans="3:4">
      <c r="C4082" s="62"/>
      <c r="D4082" s="63"/>
    </row>
    <row r="4083" spans="3:4">
      <c r="C4083" s="62"/>
      <c r="D4083" s="63"/>
    </row>
    <row r="4084" spans="3:4">
      <c r="C4084" s="62"/>
      <c r="D4084" s="63"/>
    </row>
    <row r="4085" spans="3:4">
      <c r="C4085" s="62"/>
      <c r="D4085" s="63"/>
    </row>
    <row r="4086" spans="3:4">
      <c r="C4086" s="62"/>
      <c r="D4086" s="63"/>
    </row>
    <row r="4087" spans="3:4">
      <c r="C4087" s="62"/>
      <c r="D4087" s="63"/>
    </row>
    <row r="4088" spans="3:4">
      <c r="C4088" s="62"/>
      <c r="D4088" s="63"/>
    </row>
    <row r="4089" spans="3:4">
      <c r="C4089" s="62"/>
      <c r="D4089" s="63"/>
    </row>
    <row r="4090" spans="3:4">
      <c r="C4090" s="62"/>
      <c r="D4090" s="63"/>
    </row>
    <row r="4091" spans="3:4">
      <c r="C4091" s="62"/>
      <c r="D4091" s="63"/>
    </row>
    <row r="4092" spans="3:4">
      <c r="C4092" s="62"/>
      <c r="D4092" s="63"/>
    </row>
    <row r="4093" spans="3:4">
      <c r="C4093" s="62"/>
      <c r="D4093" s="63"/>
    </row>
    <row r="4094" spans="3:4">
      <c r="C4094" s="62"/>
      <c r="D4094" s="63"/>
    </row>
    <row r="4095" spans="3:4">
      <c r="C4095" s="62"/>
      <c r="D4095" s="63"/>
    </row>
    <row r="4096" spans="3:4">
      <c r="C4096" s="62"/>
      <c r="D4096" s="63"/>
    </row>
    <row r="4097" spans="3:4">
      <c r="C4097" s="62"/>
      <c r="D4097" s="63"/>
    </row>
    <row r="4098" spans="3:4">
      <c r="C4098" s="62"/>
      <c r="D4098" s="63"/>
    </row>
    <row r="4099" spans="3:4">
      <c r="C4099" s="62"/>
      <c r="D4099" s="63"/>
    </row>
    <row r="4100" spans="3:4">
      <c r="C4100" s="62"/>
      <c r="D4100" s="63"/>
    </row>
    <row r="4101" spans="3:4">
      <c r="C4101" s="62"/>
      <c r="D4101" s="63"/>
    </row>
    <row r="4102" spans="3:4">
      <c r="C4102" s="62"/>
      <c r="D4102" s="63"/>
    </row>
    <row r="4103" spans="3:4">
      <c r="C4103" s="62"/>
      <c r="D4103" s="63"/>
    </row>
    <row r="4104" spans="3:4">
      <c r="C4104" s="62"/>
      <c r="D4104" s="63"/>
    </row>
    <row r="4105" spans="3:4">
      <c r="C4105" s="62"/>
      <c r="D4105" s="63"/>
    </row>
    <row r="4106" spans="3:4">
      <c r="C4106" s="62"/>
      <c r="D4106" s="63"/>
    </row>
    <row r="4107" spans="3:4">
      <c r="C4107" s="62"/>
      <c r="D4107" s="63"/>
    </row>
    <row r="4108" spans="3:4">
      <c r="C4108" s="62"/>
      <c r="D4108" s="63"/>
    </row>
    <row r="4109" spans="3:4">
      <c r="C4109" s="62"/>
      <c r="D4109" s="63"/>
    </row>
    <row r="4110" spans="3:4">
      <c r="C4110" s="62"/>
      <c r="D4110" s="63"/>
    </row>
    <row r="4111" spans="3:4">
      <c r="C4111" s="62"/>
      <c r="D4111" s="63"/>
    </row>
    <row r="4112" spans="3:4">
      <c r="C4112" s="62"/>
      <c r="D4112" s="63"/>
    </row>
    <row r="4113" spans="3:4">
      <c r="C4113" s="62"/>
      <c r="D4113" s="63"/>
    </row>
    <row r="4114" spans="3:4">
      <c r="C4114" s="62"/>
      <c r="D4114" s="63"/>
    </row>
    <row r="4115" spans="3:4">
      <c r="C4115" s="62"/>
      <c r="D4115" s="63"/>
    </row>
    <row r="4116" spans="3:4">
      <c r="C4116" s="62"/>
      <c r="D4116" s="63"/>
    </row>
    <row r="4117" spans="3:4">
      <c r="C4117" s="62"/>
      <c r="D4117" s="63"/>
    </row>
    <row r="4118" spans="3:4">
      <c r="C4118" s="62"/>
      <c r="D4118" s="63"/>
    </row>
    <row r="4119" spans="3:4">
      <c r="C4119" s="62"/>
      <c r="D4119" s="63"/>
    </row>
    <row r="4120" spans="3:4">
      <c r="C4120" s="62"/>
      <c r="D4120" s="63"/>
    </row>
    <row r="4121" spans="3:4">
      <c r="C4121" s="62"/>
      <c r="D4121" s="63"/>
    </row>
    <row r="4122" spans="3:4">
      <c r="C4122" s="62"/>
      <c r="D4122" s="63"/>
    </row>
    <row r="4123" spans="3:4">
      <c r="C4123" s="62"/>
      <c r="D4123" s="63"/>
    </row>
    <row r="4124" spans="3:4">
      <c r="C4124" s="62"/>
      <c r="D4124" s="63"/>
    </row>
    <row r="4125" spans="3:4">
      <c r="C4125" s="62"/>
      <c r="D4125" s="63"/>
    </row>
    <row r="4126" spans="3:4">
      <c r="C4126" s="62"/>
      <c r="D4126" s="63"/>
    </row>
    <row r="4127" spans="3:4">
      <c r="C4127" s="62"/>
      <c r="D4127" s="63"/>
    </row>
    <row r="4128" spans="3:4">
      <c r="C4128" s="62"/>
      <c r="D4128" s="63"/>
    </row>
    <row r="4129" spans="3:4">
      <c r="C4129" s="62"/>
      <c r="D4129" s="63"/>
    </row>
    <row r="4130" spans="3:4">
      <c r="C4130" s="62"/>
      <c r="D4130" s="63"/>
    </row>
    <row r="4131" spans="3:4">
      <c r="C4131" s="62"/>
      <c r="D4131" s="63"/>
    </row>
    <row r="4132" spans="3:4">
      <c r="C4132" s="62"/>
      <c r="D4132" s="63"/>
    </row>
    <row r="4133" spans="3:4">
      <c r="C4133" s="62"/>
      <c r="D4133" s="63"/>
    </row>
    <row r="4134" spans="3:4">
      <c r="C4134" s="62"/>
      <c r="D4134" s="63"/>
    </row>
    <row r="4135" spans="3:4">
      <c r="C4135" s="62"/>
      <c r="D4135" s="63"/>
    </row>
    <row r="4136" spans="3:4">
      <c r="C4136" s="62"/>
      <c r="D4136" s="63"/>
    </row>
    <row r="4137" spans="3:4">
      <c r="C4137" s="62"/>
      <c r="D4137" s="63"/>
    </row>
    <row r="4138" spans="3:4">
      <c r="C4138" s="62"/>
      <c r="D4138" s="63"/>
    </row>
    <row r="4139" spans="3:4">
      <c r="C4139" s="62"/>
      <c r="D4139" s="63"/>
    </row>
    <row r="4140" spans="3:4">
      <c r="C4140" s="62"/>
      <c r="D4140" s="63"/>
    </row>
    <row r="4141" spans="3:4">
      <c r="C4141" s="62"/>
      <c r="D4141" s="63"/>
    </row>
    <row r="4142" spans="3:4">
      <c r="C4142" s="62"/>
      <c r="D4142" s="63"/>
    </row>
    <row r="4143" spans="3:4">
      <c r="C4143" s="62"/>
      <c r="D4143" s="63"/>
    </row>
    <row r="4144" spans="3:4">
      <c r="C4144" s="62"/>
      <c r="D4144" s="63"/>
    </row>
    <row r="4145" spans="3:4">
      <c r="C4145" s="62"/>
      <c r="D4145" s="63"/>
    </row>
    <row r="4146" spans="3:4">
      <c r="C4146" s="62"/>
      <c r="D4146" s="63"/>
    </row>
    <row r="4147" spans="3:4">
      <c r="C4147" s="62"/>
      <c r="D4147" s="63"/>
    </row>
    <row r="4148" spans="3:4">
      <c r="C4148" s="62"/>
      <c r="D4148" s="63"/>
    </row>
    <row r="4149" spans="3:4">
      <c r="C4149" s="62"/>
      <c r="D4149" s="63"/>
    </row>
    <row r="4150" spans="3:4">
      <c r="C4150" s="62"/>
      <c r="D4150" s="63"/>
    </row>
    <row r="4151" spans="3:4">
      <c r="C4151" s="62"/>
      <c r="D4151" s="63"/>
    </row>
    <row r="4152" spans="3:4">
      <c r="C4152" s="62"/>
      <c r="D4152" s="63"/>
    </row>
    <row r="4153" spans="3:4">
      <c r="C4153" s="62"/>
      <c r="D4153" s="63"/>
    </row>
    <row r="4154" spans="3:4">
      <c r="C4154" s="62"/>
      <c r="D4154" s="63"/>
    </row>
    <row r="4155" spans="3:4">
      <c r="C4155" s="62"/>
      <c r="D4155" s="63"/>
    </row>
    <row r="4156" spans="3:4">
      <c r="C4156" s="62"/>
      <c r="D4156" s="63"/>
    </row>
    <row r="4157" spans="3:4">
      <c r="C4157" s="62"/>
      <c r="D4157" s="63"/>
    </row>
    <row r="4158" spans="3:4">
      <c r="C4158" s="62"/>
      <c r="D4158" s="63"/>
    </row>
    <row r="4159" spans="3:4">
      <c r="C4159" s="62"/>
      <c r="D4159" s="63"/>
    </row>
    <row r="4160" spans="3:4">
      <c r="C4160" s="62"/>
      <c r="D4160" s="63"/>
    </row>
    <row r="4161" spans="3:4">
      <c r="C4161" s="62"/>
      <c r="D4161" s="63"/>
    </row>
    <row r="4162" spans="3:4">
      <c r="C4162" s="62"/>
      <c r="D4162" s="63"/>
    </row>
    <row r="4163" spans="3:4">
      <c r="C4163" s="62"/>
      <c r="D4163" s="63"/>
    </row>
    <row r="4164" spans="3:4">
      <c r="C4164" s="62"/>
      <c r="D4164" s="63"/>
    </row>
    <row r="4165" spans="3:4">
      <c r="C4165" s="62"/>
      <c r="D4165" s="63"/>
    </row>
    <row r="4166" spans="3:4">
      <c r="C4166" s="62"/>
      <c r="D4166" s="63"/>
    </row>
    <row r="4167" spans="3:4">
      <c r="C4167" s="62"/>
      <c r="D4167" s="63"/>
    </row>
    <row r="4168" spans="3:4">
      <c r="C4168" s="62"/>
      <c r="D4168" s="63"/>
    </row>
    <row r="4169" spans="3:4">
      <c r="C4169" s="62"/>
      <c r="D4169" s="63"/>
    </row>
    <row r="4170" spans="3:4">
      <c r="C4170" s="62"/>
      <c r="D4170" s="63"/>
    </row>
    <row r="4171" spans="3:4">
      <c r="C4171" s="62"/>
      <c r="D4171" s="63"/>
    </row>
    <row r="4172" spans="3:4">
      <c r="C4172" s="62"/>
      <c r="D4172" s="63"/>
    </row>
    <row r="4173" spans="3:4">
      <c r="C4173" s="62"/>
      <c r="D4173" s="63"/>
    </row>
    <row r="4174" spans="3:4">
      <c r="C4174" s="62"/>
      <c r="D4174" s="63"/>
    </row>
    <row r="4175" spans="3:4">
      <c r="C4175" s="62"/>
      <c r="D4175" s="63"/>
    </row>
    <row r="4176" spans="3:4">
      <c r="C4176" s="62"/>
      <c r="D4176" s="63"/>
    </row>
    <row r="4177" spans="3:4">
      <c r="C4177" s="62"/>
      <c r="D4177" s="63"/>
    </row>
    <row r="4178" spans="3:4">
      <c r="C4178" s="62"/>
      <c r="D4178" s="63"/>
    </row>
    <row r="4179" spans="3:4">
      <c r="C4179" s="62"/>
      <c r="D4179" s="63"/>
    </row>
    <row r="4180" spans="3:4">
      <c r="C4180" s="62"/>
      <c r="D4180" s="63"/>
    </row>
    <row r="4181" spans="3:4">
      <c r="C4181" s="62"/>
      <c r="D4181" s="63"/>
    </row>
    <row r="4182" spans="3:4">
      <c r="C4182" s="62"/>
      <c r="D4182" s="63"/>
    </row>
    <row r="4183" spans="3:4">
      <c r="C4183" s="62"/>
      <c r="D4183" s="63"/>
    </row>
    <row r="4184" spans="3:4">
      <c r="C4184" s="62"/>
      <c r="D4184" s="63"/>
    </row>
    <row r="4185" spans="3:4">
      <c r="C4185" s="62"/>
      <c r="D4185" s="63"/>
    </row>
    <row r="4186" spans="3:4">
      <c r="C4186" s="62"/>
      <c r="D4186" s="63"/>
    </row>
    <row r="4187" spans="3:4">
      <c r="C4187" s="62"/>
      <c r="D4187" s="63"/>
    </row>
    <row r="4188" spans="3:4">
      <c r="C4188" s="62"/>
      <c r="D4188" s="63"/>
    </row>
    <row r="4189" spans="3:4">
      <c r="C4189" s="62"/>
      <c r="D4189" s="63"/>
    </row>
    <row r="4190" spans="3:4">
      <c r="C4190" s="62"/>
      <c r="D4190" s="63"/>
    </row>
    <row r="4191" spans="3:4">
      <c r="C4191" s="62"/>
      <c r="D4191" s="63"/>
    </row>
    <row r="4192" spans="3:4">
      <c r="C4192" s="62"/>
      <c r="D4192" s="63"/>
    </row>
    <row r="4193" spans="3:4">
      <c r="C4193" s="62"/>
      <c r="D4193" s="63"/>
    </row>
    <row r="4194" spans="3:4">
      <c r="C4194" s="62"/>
      <c r="D4194" s="63"/>
    </row>
    <row r="4195" spans="3:4">
      <c r="C4195" s="62"/>
      <c r="D4195" s="63"/>
    </row>
    <row r="4196" spans="3:4">
      <c r="C4196" s="62"/>
      <c r="D4196" s="63"/>
    </row>
    <row r="4197" spans="3:4">
      <c r="C4197" s="62"/>
      <c r="D4197" s="63"/>
    </row>
    <row r="4198" spans="3:4">
      <c r="C4198" s="62"/>
      <c r="D4198" s="63"/>
    </row>
    <row r="4199" spans="3:4">
      <c r="C4199" s="62"/>
      <c r="D4199" s="63"/>
    </row>
    <row r="4200" spans="3:4">
      <c r="C4200" s="62"/>
      <c r="D4200" s="63"/>
    </row>
    <row r="4201" spans="3:4">
      <c r="C4201" s="62"/>
      <c r="D4201" s="63"/>
    </row>
    <row r="4202" spans="3:4">
      <c r="C4202" s="62"/>
      <c r="D4202" s="63"/>
    </row>
    <row r="4203" spans="3:4">
      <c r="C4203" s="62"/>
      <c r="D4203" s="63"/>
    </row>
    <row r="4204" spans="3:4">
      <c r="C4204" s="62"/>
      <c r="D4204" s="63"/>
    </row>
    <row r="4205" spans="3:4">
      <c r="C4205" s="62"/>
      <c r="D4205" s="63"/>
    </row>
    <row r="4206" spans="3:4">
      <c r="C4206" s="62"/>
      <c r="D4206" s="63"/>
    </row>
    <row r="4207" spans="3:4">
      <c r="C4207" s="62"/>
      <c r="D4207" s="63"/>
    </row>
    <row r="4208" spans="3:4">
      <c r="C4208" s="62"/>
      <c r="D4208" s="63"/>
    </row>
    <row r="4209" spans="3:4">
      <c r="C4209" s="62"/>
      <c r="D4209" s="63"/>
    </row>
    <row r="4210" spans="3:4">
      <c r="C4210" s="62"/>
      <c r="D4210" s="63"/>
    </row>
    <row r="4211" spans="3:4">
      <c r="C4211" s="62"/>
      <c r="D4211" s="63"/>
    </row>
    <row r="4212" spans="3:4">
      <c r="C4212" s="62"/>
      <c r="D4212" s="63"/>
    </row>
    <row r="4213" spans="3:4">
      <c r="C4213" s="62"/>
      <c r="D4213" s="63"/>
    </row>
    <row r="4214" spans="3:4">
      <c r="C4214" s="62"/>
      <c r="D4214" s="63"/>
    </row>
    <row r="4215" spans="3:4">
      <c r="C4215" s="62"/>
      <c r="D4215" s="63"/>
    </row>
    <row r="4216" spans="3:4">
      <c r="C4216" s="62"/>
      <c r="D4216" s="63"/>
    </row>
    <row r="4217" spans="3:4">
      <c r="C4217" s="62"/>
      <c r="D4217" s="63"/>
    </row>
    <row r="4218" spans="3:4">
      <c r="C4218" s="62"/>
      <c r="D4218" s="63"/>
    </row>
    <row r="4219" spans="3:4">
      <c r="C4219" s="62"/>
      <c r="D4219" s="63"/>
    </row>
    <row r="4220" spans="3:4">
      <c r="C4220" s="62"/>
      <c r="D4220" s="63"/>
    </row>
    <row r="4221" spans="3:4">
      <c r="C4221" s="62"/>
      <c r="D4221" s="63"/>
    </row>
    <row r="4222" spans="3:4">
      <c r="C4222" s="62"/>
      <c r="D4222" s="63"/>
    </row>
    <row r="4223" spans="3:4">
      <c r="C4223" s="62"/>
      <c r="D4223" s="63"/>
    </row>
    <row r="4224" spans="3:4">
      <c r="C4224" s="62"/>
      <c r="D4224" s="63"/>
    </row>
    <row r="4225" spans="3:4">
      <c r="C4225" s="62"/>
      <c r="D4225" s="63"/>
    </row>
    <row r="4226" spans="3:4">
      <c r="C4226" s="62"/>
      <c r="D4226" s="63"/>
    </row>
    <row r="4227" spans="3:4">
      <c r="C4227" s="62"/>
      <c r="D4227" s="63"/>
    </row>
    <row r="4228" spans="3:4">
      <c r="C4228" s="62"/>
      <c r="D4228" s="63"/>
    </row>
    <row r="4229" spans="3:4">
      <c r="C4229" s="62"/>
      <c r="D4229" s="63"/>
    </row>
    <row r="4230" spans="3:4">
      <c r="C4230" s="62"/>
      <c r="D4230" s="63"/>
    </row>
    <row r="4231" spans="3:4">
      <c r="C4231" s="62"/>
      <c r="D4231" s="63"/>
    </row>
    <row r="4232" spans="3:4">
      <c r="C4232" s="62"/>
      <c r="D4232" s="63"/>
    </row>
    <row r="4233" spans="3:4">
      <c r="C4233" s="62"/>
      <c r="D4233" s="63"/>
    </row>
    <row r="4234" spans="3:4">
      <c r="C4234" s="62"/>
      <c r="D4234" s="63"/>
    </row>
    <row r="4235" spans="3:4">
      <c r="C4235" s="62"/>
      <c r="D4235" s="63"/>
    </row>
    <row r="4236" spans="3:4">
      <c r="C4236" s="62"/>
      <c r="D4236" s="63"/>
    </row>
    <row r="4237" spans="3:4">
      <c r="C4237" s="62"/>
      <c r="D4237" s="63"/>
    </row>
    <row r="4238" spans="3:4">
      <c r="C4238" s="62"/>
      <c r="D4238" s="63"/>
    </row>
    <row r="4239" spans="3:4">
      <c r="C4239" s="62"/>
      <c r="D4239" s="63"/>
    </row>
    <row r="4240" spans="3:4">
      <c r="C4240" s="62"/>
      <c r="D4240" s="63"/>
    </row>
    <row r="4241" spans="3:4">
      <c r="C4241" s="62"/>
      <c r="D4241" s="63"/>
    </row>
    <row r="4242" spans="3:4">
      <c r="C4242" s="62"/>
      <c r="D4242" s="63"/>
    </row>
    <row r="4243" spans="3:4">
      <c r="C4243" s="62"/>
      <c r="D4243" s="63"/>
    </row>
    <row r="4244" spans="3:4">
      <c r="C4244" s="62"/>
      <c r="D4244" s="63"/>
    </row>
    <row r="4245" spans="3:4">
      <c r="C4245" s="62"/>
      <c r="D4245" s="63"/>
    </row>
    <row r="4246" spans="3:4">
      <c r="C4246" s="62"/>
      <c r="D4246" s="63"/>
    </row>
    <row r="4247" spans="3:4">
      <c r="C4247" s="62"/>
      <c r="D4247" s="63"/>
    </row>
    <row r="4248" spans="3:4">
      <c r="C4248" s="62"/>
      <c r="D4248" s="63"/>
    </row>
    <row r="4249" spans="3:4">
      <c r="C4249" s="62"/>
      <c r="D4249" s="63"/>
    </row>
    <row r="4250" spans="3:4">
      <c r="C4250" s="62"/>
      <c r="D4250" s="63"/>
    </row>
    <row r="4251" spans="3:4">
      <c r="C4251" s="62"/>
      <c r="D4251" s="63"/>
    </row>
    <row r="4252" spans="3:4">
      <c r="C4252" s="62"/>
      <c r="D4252" s="63"/>
    </row>
    <row r="4253" spans="3:4">
      <c r="C4253" s="62"/>
      <c r="D4253" s="63"/>
    </row>
    <row r="4254" spans="3:4">
      <c r="C4254" s="62"/>
      <c r="D4254" s="63"/>
    </row>
    <row r="4255" spans="3:4">
      <c r="C4255" s="62"/>
      <c r="D4255" s="63"/>
    </row>
    <row r="4256" spans="3:4">
      <c r="C4256" s="62"/>
      <c r="D4256" s="63"/>
    </row>
    <row r="4257" spans="3:4">
      <c r="C4257" s="62"/>
      <c r="D4257" s="63"/>
    </row>
    <row r="4258" spans="3:4">
      <c r="C4258" s="62"/>
      <c r="D4258" s="63"/>
    </row>
    <row r="4259" spans="3:4">
      <c r="C4259" s="62"/>
      <c r="D4259" s="63"/>
    </row>
    <row r="4260" spans="3:4">
      <c r="C4260" s="62"/>
      <c r="D4260" s="63"/>
    </row>
    <row r="4261" spans="3:4">
      <c r="C4261" s="62"/>
      <c r="D4261" s="63"/>
    </row>
    <row r="4262" spans="3:4">
      <c r="C4262" s="62"/>
      <c r="D4262" s="63"/>
    </row>
    <row r="4263" spans="3:4">
      <c r="C4263" s="62"/>
      <c r="D4263" s="63"/>
    </row>
    <row r="4264" spans="3:4">
      <c r="C4264" s="62"/>
      <c r="D4264" s="63"/>
    </row>
    <row r="4265" spans="3:4">
      <c r="C4265" s="62"/>
      <c r="D4265" s="63"/>
    </row>
    <row r="4266" spans="3:4">
      <c r="C4266" s="62"/>
      <c r="D4266" s="63"/>
    </row>
    <row r="4267" spans="3:4">
      <c r="C4267" s="62"/>
      <c r="D4267" s="63"/>
    </row>
    <row r="4268" spans="3:4">
      <c r="C4268" s="62"/>
      <c r="D4268" s="63"/>
    </row>
    <row r="4269" spans="3:4">
      <c r="C4269" s="62"/>
      <c r="D4269" s="63"/>
    </row>
    <row r="4270" spans="3:4">
      <c r="C4270" s="62"/>
      <c r="D4270" s="63"/>
    </row>
    <row r="4271" spans="3:4">
      <c r="C4271" s="62"/>
      <c r="D4271" s="63"/>
    </row>
    <row r="4272" spans="3:4">
      <c r="C4272" s="62"/>
      <c r="D4272" s="63"/>
    </row>
    <row r="4273" spans="3:4">
      <c r="C4273" s="62"/>
      <c r="D4273" s="63"/>
    </row>
    <row r="4274" spans="3:4">
      <c r="C4274" s="62"/>
      <c r="D4274" s="63"/>
    </row>
    <row r="4275" spans="3:4">
      <c r="C4275" s="62"/>
      <c r="D4275" s="63"/>
    </row>
    <row r="4276" spans="3:4">
      <c r="C4276" s="62"/>
      <c r="D4276" s="63"/>
    </row>
    <row r="4277" spans="3:4">
      <c r="C4277" s="62"/>
      <c r="D4277" s="63"/>
    </row>
    <row r="4278" spans="3:4">
      <c r="C4278" s="62"/>
      <c r="D4278" s="63"/>
    </row>
    <row r="4279" spans="3:4">
      <c r="C4279" s="62"/>
      <c r="D4279" s="63"/>
    </row>
    <row r="4280" spans="3:4">
      <c r="C4280" s="62"/>
      <c r="D4280" s="63"/>
    </row>
    <row r="4281" spans="3:4">
      <c r="C4281" s="62"/>
      <c r="D4281" s="63"/>
    </row>
    <row r="4282" spans="3:4">
      <c r="C4282" s="62"/>
      <c r="D4282" s="63"/>
    </row>
    <row r="4283" spans="3:4">
      <c r="C4283" s="62"/>
      <c r="D4283" s="63"/>
    </row>
    <row r="4284" spans="3:4">
      <c r="C4284" s="62"/>
      <c r="D4284" s="63"/>
    </row>
    <row r="4285" spans="3:4">
      <c r="C4285" s="62"/>
      <c r="D4285" s="63"/>
    </row>
    <row r="4286" spans="3:4">
      <c r="C4286" s="62"/>
      <c r="D4286" s="63"/>
    </row>
    <row r="4287" spans="3:4">
      <c r="C4287" s="62"/>
      <c r="D4287" s="63"/>
    </row>
    <row r="4288" spans="3:4">
      <c r="C4288" s="62"/>
      <c r="D4288" s="63"/>
    </row>
    <row r="4289" spans="3:4">
      <c r="C4289" s="62"/>
      <c r="D4289" s="63"/>
    </row>
    <row r="4290" spans="3:4">
      <c r="C4290" s="62"/>
      <c r="D4290" s="63"/>
    </row>
    <row r="4291" spans="3:4">
      <c r="C4291" s="62"/>
      <c r="D4291" s="63"/>
    </row>
    <row r="4292" spans="3:4">
      <c r="C4292" s="62"/>
      <c r="D4292" s="63"/>
    </row>
    <row r="4293" spans="3:4">
      <c r="C4293" s="62"/>
      <c r="D4293" s="63"/>
    </row>
    <row r="4294" spans="3:4">
      <c r="C4294" s="62"/>
      <c r="D4294" s="63"/>
    </row>
    <row r="4295" spans="3:4">
      <c r="C4295" s="62"/>
      <c r="D4295" s="63"/>
    </row>
    <row r="4296" spans="3:4">
      <c r="C4296" s="62"/>
      <c r="D4296" s="63"/>
    </row>
    <row r="4297" spans="3:4">
      <c r="C4297" s="62"/>
      <c r="D4297" s="63"/>
    </row>
    <row r="4298" spans="3:4">
      <c r="C4298" s="62"/>
      <c r="D4298" s="63"/>
    </row>
    <row r="4299" spans="3:4">
      <c r="C4299" s="62"/>
      <c r="D4299" s="63"/>
    </row>
    <row r="4300" spans="3:4">
      <c r="C4300" s="62"/>
      <c r="D4300" s="63"/>
    </row>
    <row r="4301" spans="3:4">
      <c r="C4301" s="62"/>
      <c r="D4301" s="63"/>
    </row>
    <row r="4302" spans="3:4">
      <c r="C4302" s="62"/>
      <c r="D4302" s="63"/>
    </row>
    <row r="4303" spans="3:4">
      <c r="C4303" s="62"/>
      <c r="D4303" s="63"/>
    </row>
    <row r="4304" spans="3:4">
      <c r="C4304" s="62"/>
      <c r="D4304" s="63"/>
    </row>
    <row r="4305" spans="3:4">
      <c r="C4305" s="62"/>
      <c r="D4305" s="63"/>
    </row>
    <row r="4306" spans="3:4">
      <c r="C4306" s="62"/>
      <c r="D4306" s="63"/>
    </row>
    <row r="4307" spans="3:4">
      <c r="C4307" s="62"/>
      <c r="D4307" s="63"/>
    </row>
    <row r="4308" spans="3:4">
      <c r="C4308" s="62"/>
      <c r="D4308" s="63"/>
    </row>
    <row r="4309" spans="3:4">
      <c r="C4309" s="62"/>
      <c r="D4309" s="63"/>
    </row>
    <row r="4310" spans="3:4">
      <c r="C4310" s="62"/>
      <c r="D4310" s="63"/>
    </row>
    <row r="4311" spans="3:4">
      <c r="C4311" s="62"/>
      <c r="D4311" s="63"/>
    </row>
    <row r="4312" spans="3:4">
      <c r="C4312" s="62"/>
      <c r="D4312" s="63"/>
    </row>
    <row r="4313" spans="3:4">
      <c r="C4313" s="62"/>
      <c r="D4313" s="63"/>
    </row>
    <row r="4314" spans="3:4">
      <c r="C4314" s="62"/>
      <c r="D4314" s="63"/>
    </row>
    <row r="4315" spans="3:4">
      <c r="C4315" s="62"/>
      <c r="D4315" s="63"/>
    </row>
    <row r="4316" spans="3:4">
      <c r="C4316" s="62"/>
      <c r="D4316" s="63"/>
    </row>
    <row r="4317" spans="3:4">
      <c r="C4317" s="62"/>
      <c r="D4317" s="63"/>
    </row>
    <row r="4318" spans="3:4">
      <c r="C4318" s="62"/>
      <c r="D4318" s="63"/>
    </row>
    <row r="4319" spans="3:4">
      <c r="C4319" s="62"/>
      <c r="D4319" s="63"/>
    </row>
    <row r="4320" spans="3:4">
      <c r="C4320" s="62"/>
      <c r="D4320" s="63"/>
    </row>
    <row r="4321" spans="3:4">
      <c r="C4321" s="62"/>
      <c r="D4321" s="63"/>
    </row>
    <row r="4322" spans="3:4">
      <c r="C4322" s="62"/>
      <c r="D4322" s="63"/>
    </row>
    <row r="4323" spans="3:4">
      <c r="C4323" s="62"/>
      <c r="D4323" s="63"/>
    </row>
    <row r="4324" spans="3:4">
      <c r="C4324" s="62"/>
      <c r="D4324" s="63"/>
    </row>
    <row r="4325" spans="3:4">
      <c r="C4325" s="62"/>
      <c r="D4325" s="63"/>
    </row>
    <row r="4326" spans="3:4">
      <c r="C4326" s="62"/>
      <c r="D4326" s="63"/>
    </row>
    <row r="4327" spans="3:4">
      <c r="C4327" s="62"/>
      <c r="D4327" s="63"/>
    </row>
    <row r="4328" spans="3:4">
      <c r="C4328" s="62"/>
      <c r="D4328" s="63"/>
    </row>
    <row r="4329" spans="3:4">
      <c r="C4329" s="62"/>
      <c r="D4329" s="63"/>
    </row>
    <row r="4330" spans="3:4">
      <c r="C4330" s="62"/>
      <c r="D4330" s="63"/>
    </row>
    <row r="4331" spans="3:4">
      <c r="C4331" s="62"/>
      <c r="D4331" s="63"/>
    </row>
    <row r="4332" spans="3:4">
      <c r="C4332" s="62"/>
      <c r="D4332" s="63"/>
    </row>
    <row r="4333" spans="3:4">
      <c r="C4333" s="62"/>
      <c r="D4333" s="63"/>
    </row>
    <row r="4334" spans="3:4">
      <c r="C4334" s="62"/>
      <c r="D4334" s="63"/>
    </row>
    <row r="4335" spans="3:4">
      <c r="C4335" s="62"/>
      <c r="D4335" s="63"/>
    </row>
    <row r="4336" spans="3:4">
      <c r="C4336" s="62"/>
      <c r="D4336" s="63"/>
    </row>
    <row r="4337" spans="3:4">
      <c r="C4337" s="62"/>
      <c r="D4337" s="63"/>
    </row>
    <row r="4338" spans="3:4">
      <c r="C4338" s="62"/>
      <c r="D4338" s="63"/>
    </row>
    <row r="4339" spans="3:4">
      <c r="C4339" s="62"/>
      <c r="D4339" s="63"/>
    </row>
    <row r="4340" spans="3:4">
      <c r="C4340" s="62"/>
      <c r="D4340" s="63"/>
    </row>
    <row r="4341" spans="3:4">
      <c r="C4341" s="62"/>
      <c r="D4341" s="63"/>
    </row>
    <row r="4342" spans="3:4">
      <c r="C4342" s="62"/>
      <c r="D4342" s="63"/>
    </row>
    <row r="4343" spans="3:4">
      <c r="C4343" s="62"/>
      <c r="D4343" s="63"/>
    </row>
    <row r="4344" spans="3:4">
      <c r="C4344" s="62"/>
      <c r="D4344" s="63"/>
    </row>
    <row r="4345" spans="3:4">
      <c r="C4345" s="62"/>
      <c r="D4345" s="63"/>
    </row>
    <row r="4346" spans="3:4">
      <c r="C4346" s="62"/>
      <c r="D4346" s="63"/>
    </row>
    <row r="4347" spans="3:4">
      <c r="C4347" s="62"/>
      <c r="D4347" s="63"/>
    </row>
    <row r="4348" spans="3:4">
      <c r="C4348" s="62"/>
      <c r="D4348" s="63"/>
    </row>
    <row r="4349" spans="3:4">
      <c r="C4349" s="62"/>
      <c r="D4349" s="63"/>
    </row>
    <row r="4350" spans="3:4">
      <c r="C4350" s="62"/>
      <c r="D4350" s="63"/>
    </row>
    <row r="4351" spans="3:4">
      <c r="C4351" s="62"/>
      <c r="D4351" s="63"/>
    </row>
    <row r="4352" spans="3:4">
      <c r="C4352" s="62"/>
      <c r="D4352" s="63"/>
    </row>
    <row r="4353" spans="3:4">
      <c r="C4353" s="62"/>
      <c r="D4353" s="63"/>
    </row>
    <row r="4354" spans="3:4">
      <c r="C4354" s="62"/>
      <c r="D4354" s="63"/>
    </row>
    <row r="4355" spans="3:4">
      <c r="C4355" s="62"/>
      <c r="D4355" s="63"/>
    </row>
    <row r="4356" spans="3:4">
      <c r="C4356" s="62"/>
      <c r="D4356" s="63"/>
    </row>
    <row r="4357" spans="3:4">
      <c r="C4357" s="62"/>
      <c r="D4357" s="63"/>
    </row>
    <row r="4358" spans="3:4">
      <c r="C4358" s="62"/>
      <c r="D4358" s="63"/>
    </row>
    <row r="4359" spans="3:4">
      <c r="C4359" s="62"/>
      <c r="D4359" s="63"/>
    </row>
    <row r="4360" spans="3:4">
      <c r="C4360" s="62"/>
      <c r="D4360" s="63"/>
    </row>
    <row r="4361" spans="3:4">
      <c r="C4361" s="62"/>
      <c r="D4361" s="63"/>
    </row>
    <row r="4362" spans="3:4">
      <c r="C4362" s="62"/>
      <c r="D4362" s="63"/>
    </row>
    <row r="4363" spans="3:4">
      <c r="C4363" s="62"/>
      <c r="D4363" s="63"/>
    </row>
    <row r="4364" spans="3:4">
      <c r="C4364" s="62"/>
      <c r="D4364" s="63"/>
    </row>
    <row r="4365" spans="3:4">
      <c r="C4365" s="62"/>
      <c r="D4365" s="63"/>
    </row>
    <row r="4366" spans="3:4">
      <c r="C4366" s="62"/>
      <c r="D4366" s="63"/>
    </row>
    <row r="4367" spans="3:4">
      <c r="C4367" s="62"/>
      <c r="D4367" s="63"/>
    </row>
    <row r="4368" spans="3:4">
      <c r="C4368" s="62"/>
      <c r="D4368" s="63"/>
    </row>
    <row r="4369" spans="3:4">
      <c r="C4369" s="62"/>
      <c r="D4369" s="63"/>
    </row>
    <row r="4370" spans="3:4">
      <c r="C4370" s="62"/>
      <c r="D4370" s="63"/>
    </row>
    <row r="4371" spans="3:4">
      <c r="C4371" s="62"/>
      <c r="D4371" s="63"/>
    </row>
    <row r="4372" spans="3:4">
      <c r="C4372" s="62"/>
      <c r="D4372" s="63"/>
    </row>
    <row r="4373" spans="3:4">
      <c r="C4373" s="62"/>
      <c r="D4373" s="63"/>
    </row>
    <row r="4374" spans="3:4">
      <c r="C4374" s="62"/>
      <c r="D4374" s="63"/>
    </row>
    <row r="4375" spans="3:4">
      <c r="C4375" s="62"/>
      <c r="D4375" s="63"/>
    </row>
    <row r="4376" spans="3:4">
      <c r="C4376" s="62"/>
      <c r="D4376" s="63"/>
    </row>
    <row r="4377" spans="3:4">
      <c r="C4377" s="62"/>
      <c r="D4377" s="63"/>
    </row>
    <row r="4378" spans="3:4">
      <c r="C4378" s="62"/>
      <c r="D4378" s="63"/>
    </row>
    <row r="4379" spans="3:4">
      <c r="C4379" s="62"/>
      <c r="D4379" s="63"/>
    </row>
    <row r="4380" spans="3:4">
      <c r="C4380" s="62"/>
      <c r="D4380" s="63"/>
    </row>
    <row r="4381" spans="3:4">
      <c r="C4381" s="62"/>
      <c r="D4381" s="63"/>
    </row>
    <row r="4382" spans="3:4">
      <c r="C4382" s="62"/>
      <c r="D4382" s="63"/>
    </row>
    <row r="4383" spans="3:4">
      <c r="C4383" s="62"/>
      <c r="D4383" s="63"/>
    </row>
    <row r="4384" spans="3:4">
      <c r="C4384" s="62"/>
      <c r="D4384" s="63"/>
    </row>
    <row r="4385" spans="3:4">
      <c r="C4385" s="62"/>
      <c r="D4385" s="63"/>
    </row>
    <row r="4386" spans="3:4">
      <c r="C4386" s="62"/>
      <c r="D4386" s="63"/>
    </row>
    <row r="4387" spans="3:4">
      <c r="C4387" s="62"/>
      <c r="D4387" s="63"/>
    </row>
    <row r="4388" spans="3:4">
      <c r="C4388" s="62"/>
      <c r="D4388" s="63"/>
    </row>
    <row r="4389" spans="3:4">
      <c r="C4389" s="62"/>
      <c r="D4389" s="63"/>
    </row>
    <row r="4390" spans="3:4">
      <c r="C4390" s="62"/>
      <c r="D4390" s="63"/>
    </row>
    <row r="4391" spans="3:4">
      <c r="C4391" s="62"/>
      <c r="D4391" s="63"/>
    </row>
    <row r="4392" spans="3:4">
      <c r="C4392" s="62"/>
      <c r="D4392" s="63"/>
    </row>
    <row r="4393" spans="3:4">
      <c r="C4393" s="62"/>
      <c r="D4393" s="63"/>
    </row>
    <row r="4394" spans="3:4">
      <c r="C4394" s="62"/>
      <c r="D4394" s="63"/>
    </row>
    <row r="4395" spans="3:4">
      <c r="C4395" s="62"/>
      <c r="D4395" s="63"/>
    </row>
    <row r="4396" spans="3:4">
      <c r="C4396" s="62"/>
      <c r="D4396" s="63"/>
    </row>
    <row r="4397" spans="3:4">
      <c r="C4397" s="62"/>
      <c r="D4397" s="63"/>
    </row>
    <row r="4398" spans="3:4">
      <c r="C4398" s="62"/>
      <c r="D4398" s="63"/>
    </row>
    <row r="4399" spans="3:4">
      <c r="C4399" s="62"/>
      <c r="D4399" s="63"/>
    </row>
    <row r="4400" spans="3:4">
      <c r="C4400" s="62"/>
      <c r="D4400" s="63"/>
    </row>
    <row r="4401" spans="3:4">
      <c r="C4401" s="62"/>
      <c r="D4401" s="63"/>
    </row>
    <row r="4402" spans="3:4">
      <c r="C4402" s="62"/>
      <c r="D4402" s="63"/>
    </row>
    <row r="4403" spans="3:4">
      <c r="C4403" s="62"/>
      <c r="D4403" s="63"/>
    </row>
    <row r="4404" spans="3:4">
      <c r="C4404" s="62"/>
      <c r="D4404" s="63"/>
    </row>
    <row r="4405" spans="3:4">
      <c r="C4405" s="62"/>
      <c r="D4405" s="63"/>
    </row>
    <row r="4406" spans="3:4">
      <c r="C4406" s="62"/>
      <c r="D4406" s="63"/>
    </row>
    <row r="4407" spans="3:4">
      <c r="C4407" s="62"/>
      <c r="D4407" s="63"/>
    </row>
    <row r="4408" spans="3:4">
      <c r="C4408" s="62"/>
      <c r="D4408" s="63"/>
    </row>
    <row r="4409" spans="3:4">
      <c r="C4409" s="62"/>
      <c r="D4409" s="63"/>
    </row>
    <row r="4410" spans="3:4">
      <c r="C4410" s="62"/>
      <c r="D4410" s="63"/>
    </row>
    <row r="4411" spans="3:4">
      <c r="C4411" s="62"/>
      <c r="D4411" s="63"/>
    </row>
    <row r="4412" spans="3:4">
      <c r="C4412" s="62"/>
      <c r="D4412" s="63"/>
    </row>
    <row r="4413" spans="3:4">
      <c r="C4413" s="62"/>
      <c r="D4413" s="63"/>
    </row>
    <row r="4414" spans="3:4">
      <c r="C4414" s="62"/>
      <c r="D4414" s="63"/>
    </row>
    <row r="4415" spans="3:4">
      <c r="C4415" s="62"/>
      <c r="D4415" s="63"/>
    </row>
    <row r="4416" spans="3:4">
      <c r="C4416" s="62"/>
      <c r="D4416" s="63"/>
    </row>
    <row r="4417" spans="3:4">
      <c r="C4417" s="62"/>
      <c r="D4417" s="63"/>
    </row>
    <row r="4418" spans="3:4">
      <c r="C4418" s="62"/>
      <c r="D4418" s="63"/>
    </row>
    <row r="4419" spans="3:4">
      <c r="C4419" s="62"/>
      <c r="D4419" s="63"/>
    </row>
    <row r="4420" spans="3:4">
      <c r="C4420" s="62"/>
      <c r="D4420" s="63"/>
    </row>
    <row r="4421" spans="3:4">
      <c r="C4421" s="62"/>
      <c r="D4421" s="63"/>
    </row>
    <row r="4422" spans="3:4">
      <c r="C4422" s="62"/>
      <c r="D4422" s="63"/>
    </row>
    <row r="4423" spans="3:4">
      <c r="C4423" s="62"/>
      <c r="D4423" s="63"/>
    </row>
    <row r="4424" spans="3:4">
      <c r="C4424" s="62"/>
      <c r="D4424" s="63"/>
    </row>
    <row r="4425" spans="3:4">
      <c r="C4425" s="62"/>
      <c r="D4425" s="63"/>
    </row>
    <row r="4426" spans="3:4">
      <c r="C4426" s="62"/>
      <c r="D4426" s="63"/>
    </row>
    <row r="4427" spans="3:4">
      <c r="C4427" s="62"/>
      <c r="D4427" s="63"/>
    </row>
    <row r="4428" spans="3:4">
      <c r="C4428" s="62"/>
      <c r="D4428" s="63"/>
    </row>
    <row r="4429" spans="3:4">
      <c r="C4429" s="62"/>
      <c r="D4429" s="63"/>
    </row>
    <row r="4430" spans="3:4">
      <c r="C4430" s="62"/>
      <c r="D4430" s="63"/>
    </row>
    <row r="4431" spans="3:4">
      <c r="C4431" s="62"/>
      <c r="D4431" s="63"/>
    </row>
    <row r="4432" spans="3:4">
      <c r="C4432" s="62"/>
      <c r="D4432" s="63"/>
    </row>
    <row r="4433" spans="3:4">
      <c r="C4433" s="62"/>
      <c r="D4433" s="63"/>
    </row>
    <row r="4434" spans="3:4">
      <c r="C4434" s="62"/>
      <c r="D4434" s="63"/>
    </row>
    <row r="4435" spans="3:4">
      <c r="C4435" s="62"/>
      <c r="D4435" s="63"/>
    </row>
    <row r="4436" spans="3:4">
      <c r="C4436" s="62"/>
      <c r="D4436" s="63"/>
    </row>
    <row r="4437" spans="3:4">
      <c r="C4437" s="62"/>
      <c r="D4437" s="63"/>
    </row>
    <row r="4438" spans="3:4">
      <c r="C4438" s="62"/>
      <c r="D4438" s="63"/>
    </row>
    <row r="4439" spans="3:4">
      <c r="C4439" s="62"/>
      <c r="D4439" s="63"/>
    </row>
    <row r="4440" spans="3:4">
      <c r="C4440" s="62"/>
      <c r="D4440" s="63"/>
    </row>
    <row r="4441" spans="3:4">
      <c r="C4441" s="62"/>
      <c r="D4441" s="63"/>
    </row>
    <row r="4442" spans="3:4">
      <c r="C4442" s="62"/>
      <c r="D4442" s="63"/>
    </row>
    <row r="4443" spans="3:4">
      <c r="C4443" s="62"/>
      <c r="D4443" s="63"/>
    </row>
    <row r="4444" spans="3:4">
      <c r="C4444" s="62"/>
      <c r="D4444" s="63"/>
    </row>
    <row r="4445" spans="3:4">
      <c r="C4445" s="62"/>
      <c r="D4445" s="63"/>
    </row>
    <row r="4446" spans="3:4">
      <c r="C4446" s="62"/>
      <c r="D4446" s="63"/>
    </row>
    <row r="4447" spans="3:4">
      <c r="C4447" s="62"/>
      <c r="D4447" s="63"/>
    </row>
    <row r="4448" spans="3:4">
      <c r="C4448" s="62"/>
      <c r="D4448" s="63"/>
    </row>
    <row r="4449" spans="3:4">
      <c r="C4449" s="62"/>
      <c r="D4449" s="63"/>
    </row>
    <row r="4450" spans="3:4">
      <c r="C4450" s="62"/>
      <c r="D4450" s="63"/>
    </row>
    <row r="4451" spans="3:4">
      <c r="C4451" s="62"/>
      <c r="D4451" s="63"/>
    </row>
    <row r="4452" spans="3:4">
      <c r="C4452" s="62"/>
      <c r="D4452" s="63"/>
    </row>
    <row r="4453" spans="3:4">
      <c r="C4453" s="62"/>
      <c r="D4453" s="63"/>
    </row>
    <row r="4454" spans="3:4">
      <c r="C4454" s="62"/>
      <c r="D4454" s="63"/>
    </row>
    <row r="4455" spans="3:4">
      <c r="C4455" s="62"/>
      <c r="D4455" s="63"/>
    </row>
    <row r="4456" spans="3:4">
      <c r="C4456" s="62"/>
      <c r="D4456" s="63"/>
    </row>
    <row r="4457" spans="3:4">
      <c r="C4457" s="62"/>
      <c r="D4457" s="63"/>
    </row>
    <row r="4458" spans="3:4">
      <c r="C4458" s="62"/>
      <c r="D4458" s="63"/>
    </row>
    <row r="4459" spans="3:4">
      <c r="C4459" s="62"/>
      <c r="D4459" s="63"/>
    </row>
    <row r="4460" spans="3:4">
      <c r="C4460" s="62"/>
      <c r="D4460" s="63"/>
    </row>
    <row r="4461" spans="3:4">
      <c r="C4461" s="62"/>
      <c r="D4461" s="63"/>
    </row>
    <row r="4462" spans="3:4">
      <c r="C4462" s="62"/>
      <c r="D4462" s="63"/>
    </row>
    <row r="4463" spans="3:4">
      <c r="C4463" s="62"/>
      <c r="D4463" s="63"/>
    </row>
    <row r="4464" spans="3:4">
      <c r="C4464" s="62"/>
      <c r="D4464" s="63"/>
    </row>
    <row r="4465" spans="3:4">
      <c r="C4465" s="62"/>
      <c r="D4465" s="63"/>
    </row>
    <row r="4466" spans="3:4">
      <c r="C4466" s="62"/>
      <c r="D4466" s="63"/>
    </row>
    <row r="4467" spans="3:4">
      <c r="C4467" s="62"/>
      <c r="D4467" s="63"/>
    </row>
    <row r="4468" spans="3:4">
      <c r="C4468" s="62"/>
      <c r="D4468" s="63"/>
    </row>
    <row r="4469" spans="3:4">
      <c r="C4469" s="62"/>
      <c r="D4469" s="63"/>
    </row>
    <row r="4470" spans="3:4">
      <c r="C4470" s="62"/>
      <c r="D4470" s="63"/>
    </row>
    <row r="4471" spans="3:4">
      <c r="C4471" s="62"/>
      <c r="D4471" s="63"/>
    </row>
    <row r="4472" spans="3:4">
      <c r="C4472" s="62"/>
      <c r="D4472" s="63"/>
    </row>
    <row r="4473" spans="3:4">
      <c r="C4473" s="62"/>
      <c r="D4473" s="63"/>
    </row>
    <row r="4474" spans="3:4">
      <c r="C4474" s="62"/>
      <c r="D4474" s="63"/>
    </row>
    <row r="4475" spans="3:4">
      <c r="C4475" s="62"/>
      <c r="D4475" s="63"/>
    </row>
    <row r="4476" spans="3:4">
      <c r="C4476" s="62"/>
      <c r="D4476" s="63"/>
    </row>
    <row r="4477" spans="3:4">
      <c r="C4477" s="62"/>
      <c r="D4477" s="63"/>
    </row>
    <row r="4478" spans="3:4">
      <c r="C4478" s="62"/>
      <c r="D4478" s="63"/>
    </row>
    <row r="4479" spans="3:4">
      <c r="C4479" s="62"/>
      <c r="D4479" s="63"/>
    </row>
    <row r="4480" spans="3:4">
      <c r="C4480" s="62"/>
      <c r="D4480" s="63"/>
    </row>
    <row r="4481" spans="3:4">
      <c r="C4481" s="62"/>
      <c r="D4481" s="63"/>
    </row>
    <row r="4482" spans="3:4">
      <c r="C4482" s="62"/>
      <c r="D4482" s="63"/>
    </row>
    <row r="4483" spans="3:4">
      <c r="C4483" s="62"/>
      <c r="D4483" s="63"/>
    </row>
    <row r="4484" spans="3:4">
      <c r="C4484" s="62"/>
      <c r="D4484" s="63"/>
    </row>
    <row r="4485" spans="3:4">
      <c r="C4485" s="62"/>
      <c r="D4485" s="63"/>
    </row>
    <row r="4486" spans="3:4">
      <c r="C4486" s="62"/>
      <c r="D4486" s="63"/>
    </row>
    <row r="4487" spans="3:4">
      <c r="C4487" s="62"/>
      <c r="D4487" s="63"/>
    </row>
    <row r="4488" spans="3:4">
      <c r="C4488" s="62"/>
      <c r="D4488" s="63"/>
    </row>
    <row r="4489" spans="3:4">
      <c r="C4489" s="62"/>
      <c r="D4489" s="63"/>
    </row>
    <row r="4490" spans="3:4">
      <c r="C4490" s="62"/>
      <c r="D4490" s="63"/>
    </row>
    <row r="4491" spans="3:4">
      <c r="C4491" s="62"/>
      <c r="D4491" s="63"/>
    </row>
    <row r="4492" spans="3:4">
      <c r="C4492" s="62"/>
      <c r="D4492" s="63"/>
    </row>
    <row r="4493" spans="3:4">
      <c r="C4493" s="62"/>
      <c r="D4493" s="63"/>
    </row>
    <row r="4494" spans="3:4">
      <c r="C4494" s="62"/>
      <c r="D4494" s="63"/>
    </row>
    <row r="4495" spans="3:4">
      <c r="C4495" s="62"/>
      <c r="D4495" s="63"/>
    </row>
    <row r="4496" spans="3:4">
      <c r="C4496" s="62"/>
      <c r="D4496" s="63"/>
    </row>
    <row r="4497" spans="3:4">
      <c r="C4497" s="62"/>
      <c r="D4497" s="63"/>
    </row>
    <row r="4498" spans="3:4">
      <c r="C4498" s="62"/>
      <c r="D4498" s="63"/>
    </row>
    <row r="4499" spans="3:4">
      <c r="C4499" s="62"/>
      <c r="D4499" s="63"/>
    </row>
    <row r="4500" spans="3:4">
      <c r="C4500" s="62"/>
      <c r="D4500" s="63"/>
    </row>
    <row r="4501" spans="3:4">
      <c r="C4501" s="62"/>
      <c r="D4501" s="63"/>
    </row>
    <row r="4502" spans="3:4">
      <c r="C4502" s="62"/>
      <c r="D4502" s="63"/>
    </row>
    <row r="4503" spans="3:4">
      <c r="C4503" s="62"/>
      <c r="D4503" s="63"/>
    </row>
    <row r="4504" spans="3:4">
      <c r="C4504" s="62"/>
      <c r="D4504" s="63"/>
    </row>
    <row r="4505" spans="3:4">
      <c r="C4505" s="62"/>
      <c r="D4505" s="63"/>
    </row>
    <row r="4506" spans="3:4">
      <c r="C4506" s="62"/>
      <c r="D4506" s="63"/>
    </row>
    <row r="4507" spans="3:4">
      <c r="C4507" s="62"/>
      <c r="D4507" s="63"/>
    </row>
    <row r="4508" spans="3:4">
      <c r="C4508" s="62"/>
      <c r="D4508" s="63"/>
    </row>
    <row r="4509" spans="3:4">
      <c r="C4509" s="62"/>
      <c r="D4509" s="63"/>
    </row>
    <row r="4510" spans="3:4">
      <c r="C4510" s="62"/>
      <c r="D4510" s="63"/>
    </row>
    <row r="4511" spans="3:4">
      <c r="C4511" s="62"/>
      <c r="D4511" s="63"/>
    </row>
    <row r="4512" spans="3:4">
      <c r="C4512" s="62"/>
      <c r="D4512" s="63"/>
    </row>
    <row r="4513" spans="3:4">
      <c r="C4513" s="62"/>
      <c r="D4513" s="63"/>
    </row>
    <row r="4514" spans="3:4">
      <c r="C4514" s="62"/>
      <c r="D4514" s="63"/>
    </row>
    <row r="4515" spans="3:4">
      <c r="C4515" s="62"/>
      <c r="D4515" s="63"/>
    </row>
    <row r="4516" spans="3:4">
      <c r="C4516" s="62"/>
      <c r="D4516" s="63"/>
    </row>
    <row r="4517" spans="3:4">
      <c r="C4517" s="62"/>
      <c r="D4517" s="63"/>
    </row>
    <row r="4518" spans="3:4">
      <c r="C4518" s="62"/>
      <c r="D4518" s="63"/>
    </row>
    <row r="4519" spans="3:4">
      <c r="C4519" s="62"/>
      <c r="D4519" s="63"/>
    </row>
    <row r="4520" spans="3:4">
      <c r="C4520" s="62"/>
      <c r="D4520" s="63"/>
    </row>
    <row r="4521" spans="3:4">
      <c r="C4521" s="62"/>
      <c r="D4521" s="63"/>
    </row>
    <row r="4522" spans="3:4">
      <c r="C4522" s="62"/>
      <c r="D4522" s="63"/>
    </row>
    <row r="4523" spans="3:4">
      <c r="C4523" s="62"/>
      <c r="D4523" s="63"/>
    </row>
    <row r="4524" spans="3:4">
      <c r="C4524" s="62"/>
      <c r="D4524" s="63"/>
    </row>
    <row r="4525" spans="3:4">
      <c r="C4525" s="62"/>
      <c r="D4525" s="63"/>
    </row>
    <row r="4526" spans="3:4">
      <c r="C4526" s="62"/>
      <c r="D4526" s="63"/>
    </row>
    <row r="4527" spans="3:4">
      <c r="C4527" s="62"/>
      <c r="D4527" s="63"/>
    </row>
    <row r="4528" spans="3:4">
      <c r="C4528" s="62"/>
      <c r="D4528" s="63"/>
    </row>
    <row r="4529" spans="3:4">
      <c r="C4529" s="62"/>
      <c r="D4529" s="63"/>
    </row>
    <row r="4530" spans="3:4">
      <c r="C4530" s="62"/>
      <c r="D4530" s="63"/>
    </row>
    <row r="4531" spans="3:4">
      <c r="C4531" s="62"/>
      <c r="D4531" s="63"/>
    </row>
    <row r="4532" spans="3:4">
      <c r="C4532" s="62"/>
      <c r="D4532" s="63"/>
    </row>
    <row r="4533" spans="3:4">
      <c r="C4533" s="62"/>
      <c r="D4533" s="63"/>
    </row>
    <row r="4534" spans="3:4">
      <c r="C4534" s="62"/>
      <c r="D4534" s="63"/>
    </row>
    <row r="4535" spans="3:4">
      <c r="C4535" s="62"/>
      <c r="D4535" s="63"/>
    </row>
    <row r="4536" spans="3:4">
      <c r="C4536" s="62"/>
      <c r="D4536" s="63"/>
    </row>
    <row r="4537" spans="3:4">
      <c r="C4537" s="62"/>
      <c r="D4537" s="63"/>
    </row>
    <row r="4538" spans="3:4">
      <c r="C4538" s="62"/>
      <c r="D4538" s="63"/>
    </row>
    <row r="4539" spans="3:4">
      <c r="C4539" s="62"/>
      <c r="D4539" s="63"/>
    </row>
    <row r="4540" spans="3:4">
      <c r="C4540" s="62"/>
      <c r="D4540" s="63"/>
    </row>
    <row r="4541" spans="3:4">
      <c r="C4541" s="62"/>
      <c r="D4541" s="63"/>
    </row>
    <row r="4542" spans="3:4">
      <c r="C4542" s="62"/>
      <c r="D4542" s="63"/>
    </row>
    <row r="4543" spans="3:4">
      <c r="C4543" s="62"/>
      <c r="D4543" s="63"/>
    </row>
    <row r="4544" spans="3:4">
      <c r="C4544" s="62"/>
      <c r="D4544" s="63"/>
    </row>
    <row r="4545" spans="3:4">
      <c r="C4545" s="62"/>
      <c r="D4545" s="63"/>
    </row>
    <row r="4546" spans="3:4">
      <c r="C4546" s="62"/>
      <c r="D4546" s="63"/>
    </row>
    <row r="4547" spans="3:4">
      <c r="C4547" s="62"/>
      <c r="D4547" s="63"/>
    </row>
    <row r="4548" spans="3:4">
      <c r="C4548" s="62"/>
      <c r="D4548" s="63"/>
    </row>
    <row r="4549" spans="3:4">
      <c r="C4549" s="62"/>
      <c r="D4549" s="63"/>
    </row>
    <row r="4550" spans="3:4">
      <c r="C4550" s="62"/>
      <c r="D4550" s="63"/>
    </row>
    <row r="4551" spans="3:4">
      <c r="C4551" s="62"/>
      <c r="D4551" s="63"/>
    </row>
    <row r="4552" spans="3:4">
      <c r="C4552" s="62"/>
      <c r="D4552" s="63"/>
    </row>
    <row r="4553" spans="3:4">
      <c r="C4553" s="62"/>
      <c r="D4553" s="63"/>
    </row>
    <row r="4554" spans="3:4">
      <c r="C4554" s="62"/>
      <c r="D4554" s="63"/>
    </row>
    <row r="4555" spans="3:4">
      <c r="C4555" s="62"/>
      <c r="D4555" s="63"/>
    </row>
    <row r="4556" spans="3:4">
      <c r="C4556" s="62"/>
      <c r="D4556" s="63"/>
    </row>
    <row r="4557" spans="3:4">
      <c r="C4557" s="62"/>
      <c r="D4557" s="63"/>
    </row>
    <row r="4558" spans="3:4">
      <c r="C4558" s="62"/>
      <c r="D4558" s="63"/>
    </row>
    <row r="4559" spans="3:4">
      <c r="C4559" s="62"/>
      <c r="D4559" s="63"/>
    </row>
    <row r="4560" spans="3:4">
      <c r="C4560" s="62"/>
      <c r="D4560" s="63"/>
    </row>
    <row r="4561" spans="3:4">
      <c r="C4561" s="62"/>
      <c r="D4561" s="63"/>
    </row>
    <row r="4562" spans="3:4">
      <c r="C4562" s="62"/>
      <c r="D4562" s="63"/>
    </row>
    <row r="4563" spans="3:4">
      <c r="C4563" s="62"/>
      <c r="D4563" s="63"/>
    </row>
    <row r="4564" spans="3:4">
      <c r="C4564" s="62"/>
      <c r="D4564" s="63"/>
    </row>
    <row r="4565" spans="3:4">
      <c r="C4565" s="62"/>
      <c r="D4565" s="63"/>
    </row>
    <row r="4566" spans="3:4">
      <c r="C4566" s="62"/>
      <c r="D4566" s="63"/>
    </row>
    <row r="4567" spans="3:4">
      <c r="C4567" s="62"/>
      <c r="D4567" s="63"/>
    </row>
    <row r="4568" spans="3:4">
      <c r="C4568" s="62"/>
      <c r="D4568" s="63"/>
    </row>
    <row r="4569" spans="3:4">
      <c r="C4569" s="62"/>
      <c r="D4569" s="63"/>
    </row>
    <row r="4570" spans="3:4">
      <c r="C4570" s="62"/>
      <c r="D4570" s="63"/>
    </row>
    <row r="4571" spans="3:4">
      <c r="C4571" s="62"/>
      <c r="D4571" s="63"/>
    </row>
    <row r="4572" spans="3:4">
      <c r="C4572" s="62"/>
      <c r="D4572" s="63"/>
    </row>
    <row r="4573" spans="3:4">
      <c r="C4573" s="62"/>
      <c r="D4573" s="63"/>
    </row>
    <row r="4574" spans="3:4">
      <c r="C4574" s="62"/>
      <c r="D4574" s="63"/>
    </row>
    <row r="4575" spans="3:4">
      <c r="C4575" s="62"/>
      <c r="D4575" s="63"/>
    </row>
    <row r="4576" spans="3:4">
      <c r="C4576" s="62"/>
      <c r="D4576" s="63"/>
    </row>
    <row r="4577" spans="3:4">
      <c r="C4577" s="62"/>
      <c r="D4577" s="63"/>
    </row>
    <row r="4578" spans="3:4">
      <c r="C4578" s="62"/>
      <c r="D4578" s="63"/>
    </row>
    <row r="4579" spans="3:4">
      <c r="C4579" s="62"/>
      <c r="D4579" s="63"/>
    </row>
    <row r="4580" spans="3:4">
      <c r="C4580" s="62"/>
      <c r="D4580" s="63"/>
    </row>
    <row r="4581" spans="3:4">
      <c r="C4581" s="62"/>
      <c r="D4581" s="63"/>
    </row>
    <row r="4582" spans="3:4">
      <c r="C4582" s="62"/>
      <c r="D4582" s="63"/>
    </row>
    <row r="4583" spans="3:4">
      <c r="C4583" s="62"/>
      <c r="D4583" s="63"/>
    </row>
    <row r="4584" spans="3:4">
      <c r="C4584" s="62"/>
      <c r="D4584" s="63"/>
    </row>
    <row r="4585" spans="3:4">
      <c r="C4585" s="62"/>
      <c r="D4585" s="63"/>
    </row>
    <row r="4586" spans="3:4">
      <c r="C4586" s="62"/>
      <c r="D4586" s="63"/>
    </row>
    <row r="4587" spans="3:4">
      <c r="C4587" s="62"/>
      <c r="D4587" s="63"/>
    </row>
    <row r="4588" spans="3:4">
      <c r="C4588" s="62"/>
      <c r="D4588" s="63"/>
    </row>
    <row r="4589" spans="3:4">
      <c r="C4589" s="62"/>
      <c r="D4589" s="63"/>
    </row>
    <row r="4590" spans="3:4">
      <c r="C4590" s="62"/>
      <c r="D4590" s="63"/>
    </row>
    <row r="4591" spans="3:4">
      <c r="C4591" s="62"/>
      <c r="D4591" s="63"/>
    </row>
    <row r="4592" spans="3:4">
      <c r="C4592" s="62"/>
      <c r="D4592" s="63"/>
    </row>
    <row r="4593" spans="3:4">
      <c r="C4593" s="62"/>
      <c r="D4593" s="63"/>
    </row>
    <row r="4594" spans="3:4">
      <c r="C4594" s="62"/>
      <c r="D4594" s="63"/>
    </row>
    <row r="4595" spans="3:4">
      <c r="C4595" s="62"/>
      <c r="D4595" s="63"/>
    </row>
    <row r="4596" spans="3:4">
      <c r="C4596" s="62"/>
      <c r="D4596" s="63"/>
    </row>
    <row r="4597" spans="3:4">
      <c r="C4597" s="62"/>
      <c r="D4597" s="63"/>
    </row>
    <row r="4598" spans="3:4">
      <c r="C4598" s="62"/>
      <c r="D4598" s="63"/>
    </row>
    <row r="4599" spans="3:4">
      <c r="C4599" s="62"/>
      <c r="D4599" s="63"/>
    </row>
    <row r="4600" spans="3:4">
      <c r="C4600" s="62"/>
      <c r="D4600" s="63"/>
    </row>
    <row r="4601" spans="3:4">
      <c r="C4601" s="62"/>
      <c r="D4601" s="63"/>
    </row>
    <row r="4602" spans="3:4">
      <c r="C4602" s="62"/>
      <c r="D4602" s="63"/>
    </row>
    <row r="4603" spans="3:4">
      <c r="C4603" s="62"/>
      <c r="D4603" s="63"/>
    </row>
    <row r="4604" spans="3:4">
      <c r="C4604" s="62"/>
      <c r="D4604" s="63"/>
    </row>
    <row r="4605" spans="3:4">
      <c r="C4605" s="62"/>
      <c r="D4605" s="63"/>
    </row>
    <row r="4606" spans="3:4">
      <c r="C4606" s="62"/>
      <c r="D4606" s="63"/>
    </row>
    <row r="4607" spans="3:4">
      <c r="C4607" s="62"/>
      <c r="D4607" s="63"/>
    </row>
    <row r="4608" spans="3:4">
      <c r="C4608" s="62"/>
      <c r="D4608" s="63"/>
    </row>
    <row r="4609" spans="3:4">
      <c r="C4609" s="62"/>
      <c r="D4609" s="63"/>
    </row>
    <row r="4610" spans="3:4">
      <c r="C4610" s="62"/>
      <c r="D4610" s="63"/>
    </row>
    <row r="4611" spans="3:4">
      <c r="C4611" s="62"/>
      <c r="D4611" s="63"/>
    </row>
    <row r="4612" spans="3:4">
      <c r="C4612" s="62"/>
      <c r="D4612" s="63"/>
    </row>
    <row r="4613" spans="3:4">
      <c r="C4613" s="62"/>
      <c r="D4613" s="63"/>
    </row>
    <row r="4614" spans="3:4">
      <c r="C4614" s="62"/>
      <c r="D4614" s="63"/>
    </row>
    <row r="4615" spans="3:4">
      <c r="C4615" s="62"/>
      <c r="D4615" s="63"/>
    </row>
    <row r="4616" spans="3:4">
      <c r="C4616" s="62"/>
      <c r="D4616" s="63"/>
    </row>
    <row r="4617" spans="3:4">
      <c r="C4617" s="62"/>
      <c r="D4617" s="63"/>
    </row>
    <row r="4618" spans="3:4">
      <c r="C4618" s="62"/>
      <c r="D4618" s="63"/>
    </row>
    <row r="4619" spans="3:4">
      <c r="C4619" s="62"/>
      <c r="D4619" s="63"/>
    </row>
    <row r="4620" spans="3:4">
      <c r="C4620" s="62"/>
      <c r="D4620" s="63"/>
    </row>
    <row r="4621" spans="3:4">
      <c r="C4621" s="62"/>
      <c r="D4621" s="63"/>
    </row>
    <row r="4622" spans="3:4">
      <c r="C4622" s="62"/>
      <c r="D4622" s="63"/>
    </row>
    <row r="4623" spans="3:4">
      <c r="C4623" s="62"/>
      <c r="D4623" s="63"/>
    </row>
    <row r="4624" spans="3:4">
      <c r="C4624" s="62"/>
      <c r="D4624" s="63"/>
    </row>
    <row r="4625" spans="3:4">
      <c r="C4625" s="62"/>
      <c r="D4625" s="63"/>
    </row>
    <row r="4626" spans="3:4">
      <c r="C4626" s="62"/>
      <c r="D4626" s="63"/>
    </row>
    <row r="4627" spans="3:4">
      <c r="C4627" s="62"/>
      <c r="D4627" s="63"/>
    </row>
    <row r="4628" spans="3:4">
      <c r="C4628" s="62"/>
      <c r="D4628" s="63"/>
    </row>
    <row r="4629" spans="3:4">
      <c r="C4629" s="62"/>
      <c r="D4629" s="63"/>
    </row>
    <row r="4630" spans="3:4">
      <c r="C4630" s="62"/>
      <c r="D4630" s="63"/>
    </row>
    <row r="4631" spans="3:4">
      <c r="C4631" s="62"/>
      <c r="D4631" s="63"/>
    </row>
    <row r="4632" spans="3:4">
      <c r="C4632" s="62"/>
      <c r="D4632" s="63"/>
    </row>
    <row r="4633" spans="3:4">
      <c r="C4633" s="62"/>
      <c r="D4633" s="63"/>
    </row>
    <row r="4634" spans="3:4">
      <c r="C4634" s="62"/>
      <c r="D4634" s="63"/>
    </row>
    <row r="4635" spans="3:4">
      <c r="C4635" s="62"/>
      <c r="D4635" s="63"/>
    </row>
    <row r="4636" spans="3:4">
      <c r="C4636" s="62"/>
      <c r="D4636" s="63"/>
    </row>
    <row r="4637" spans="3:4">
      <c r="C4637" s="62"/>
      <c r="D4637" s="63"/>
    </row>
    <row r="4638" spans="3:4">
      <c r="C4638" s="62"/>
      <c r="D4638" s="63"/>
    </row>
    <row r="4639" spans="3:4">
      <c r="C4639" s="62"/>
      <c r="D4639" s="63"/>
    </row>
    <row r="4640" spans="3:4">
      <c r="C4640" s="62"/>
      <c r="D4640" s="63"/>
    </row>
    <row r="4641" spans="3:4">
      <c r="C4641" s="62"/>
      <c r="D4641" s="63"/>
    </row>
    <row r="4642" spans="3:4">
      <c r="C4642" s="62"/>
      <c r="D4642" s="63"/>
    </row>
    <row r="4643" spans="3:4">
      <c r="C4643" s="62"/>
      <c r="D4643" s="63"/>
    </row>
    <row r="4644" spans="3:4">
      <c r="C4644" s="62"/>
      <c r="D4644" s="63"/>
    </row>
    <row r="4645" spans="3:4">
      <c r="C4645" s="62"/>
      <c r="D4645" s="63"/>
    </row>
    <row r="4646" spans="3:4">
      <c r="C4646" s="62"/>
      <c r="D4646" s="63"/>
    </row>
    <row r="4647" spans="3:4">
      <c r="C4647" s="62"/>
      <c r="D4647" s="63"/>
    </row>
    <row r="4648" spans="3:4">
      <c r="C4648" s="62"/>
      <c r="D4648" s="63"/>
    </row>
    <row r="4649" spans="3:4">
      <c r="C4649" s="62"/>
      <c r="D4649" s="63"/>
    </row>
    <row r="4650" spans="3:4">
      <c r="C4650" s="62"/>
      <c r="D4650" s="63"/>
    </row>
    <row r="4651" spans="3:4">
      <c r="C4651" s="62"/>
      <c r="D4651" s="63"/>
    </row>
    <row r="4652" spans="3:4">
      <c r="C4652" s="62"/>
      <c r="D4652" s="63"/>
    </row>
    <row r="4653" spans="3:4">
      <c r="C4653" s="62"/>
      <c r="D4653" s="63"/>
    </row>
    <row r="4654" spans="3:4">
      <c r="C4654" s="62"/>
      <c r="D4654" s="63"/>
    </row>
    <row r="4655" spans="3:4">
      <c r="C4655" s="62"/>
      <c r="D4655" s="63"/>
    </row>
    <row r="4656" spans="3:4">
      <c r="C4656" s="62"/>
      <c r="D4656" s="63"/>
    </row>
    <row r="4657" spans="3:4">
      <c r="C4657" s="62"/>
      <c r="D4657" s="63"/>
    </row>
    <row r="4658" spans="3:4">
      <c r="C4658" s="62"/>
      <c r="D4658" s="63"/>
    </row>
    <row r="4659" spans="3:4">
      <c r="C4659" s="62"/>
      <c r="D4659" s="63"/>
    </row>
    <row r="4660" spans="3:4">
      <c r="C4660" s="62"/>
      <c r="D4660" s="63"/>
    </row>
    <row r="4661" spans="3:4">
      <c r="C4661" s="62"/>
      <c r="D4661" s="63"/>
    </row>
    <row r="4662" spans="3:4">
      <c r="C4662" s="62"/>
      <c r="D4662" s="63"/>
    </row>
    <row r="4663" spans="3:4">
      <c r="C4663" s="62"/>
      <c r="D4663" s="63"/>
    </row>
    <row r="4664" spans="3:4">
      <c r="C4664" s="62"/>
      <c r="D4664" s="63"/>
    </row>
    <row r="4665" spans="3:4">
      <c r="C4665" s="62"/>
      <c r="D4665" s="63"/>
    </row>
    <row r="4666" spans="3:4">
      <c r="C4666" s="62"/>
      <c r="D4666" s="63"/>
    </row>
    <row r="4667" spans="3:4">
      <c r="C4667" s="62"/>
      <c r="D4667" s="63"/>
    </row>
    <row r="4668" spans="3:4">
      <c r="C4668" s="62"/>
      <c r="D4668" s="63"/>
    </row>
    <row r="4669" spans="3:4">
      <c r="C4669" s="62"/>
      <c r="D4669" s="63"/>
    </row>
    <row r="4670" spans="3:4">
      <c r="C4670" s="62"/>
      <c r="D4670" s="63"/>
    </row>
    <row r="4671" spans="3:4">
      <c r="C4671" s="62"/>
      <c r="D4671" s="63"/>
    </row>
    <row r="4672" spans="3:4">
      <c r="C4672" s="62"/>
      <c r="D4672" s="63"/>
    </row>
    <row r="4673" spans="3:4">
      <c r="C4673" s="62"/>
      <c r="D4673" s="63"/>
    </row>
    <row r="4674" spans="3:4">
      <c r="C4674" s="62"/>
      <c r="D4674" s="63"/>
    </row>
    <row r="4675" spans="3:4">
      <c r="C4675" s="62"/>
      <c r="D4675" s="63"/>
    </row>
    <row r="4676" spans="3:4">
      <c r="C4676" s="62"/>
      <c r="D4676" s="63"/>
    </row>
    <row r="4677" spans="3:4">
      <c r="C4677" s="62"/>
      <c r="D4677" s="63"/>
    </row>
    <row r="4678" spans="3:4">
      <c r="C4678" s="62"/>
      <c r="D4678" s="63"/>
    </row>
    <row r="4679" spans="3:4">
      <c r="C4679" s="62"/>
      <c r="D4679" s="63"/>
    </row>
    <row r="4680" spans="3:4">
      <c r="C4680" s="62"/>
      <c r="D4680" s="63"/>
    </row>
    <row r="4681" spans="3:4">
      <c r="C4681" s="62"/>
      <c r="D4681" s="63"/>
    </row>
    <row r="4682" spans="3:4">
      <c r="C4682" s="62"/>
      <c r="D4682" s="63"/>
    </row>
    <row r="4683" spans="3:4">
      <c r="C4683" s="62"/>
      <c r="D4683" s="63"/>
    </row>
    <row r="4684" spans="3:4">
      <c r="C4684" s="62"/>
      <c r="D4684" s="63"/>
    </row>
    <row r="4685" spans="3:4">
      <c r="C4685" s="62"/>
      <c r="D4685" s="63"/>
    </row>
    <row r="4686" spans="3:4">
      <c r="C4686" s="62"/>
      <c r="D4686" s="63"/>
    </row>
    <row r="4687" spans="3:4">
      <c r="C4687" s="62"/>
      <c r="D4687" s="63"/>
    </row>
    <row r="4688" spans="3:4">
      <c r="C4688" s="62"/>
      <c r="D4688" s="63"/>
    </row>
    <row r="4689" spans="3:4">
      <c r="C4689" s="62"/>
      <c r="D4689" s="63"/>
    </row>
    <row r="4690" spans="3:4">
      <c r="C4690" s="62"/>
      <c r="D4690" s="63"/>
    </row>
    <row r="4691" spans="3:4">
      <c r="C4691" s="62"/>
      <c r="D4691" s="63"/>
    </row>
    <row r="4692" spans="3:4">
      <c r="C4692" s="62"/>
      <c r="D4692" s="63"/>
    </row>
    <row r="4693" spans="3:4">
      <c r="C4693" s="62"/>
      <c r="D4693" s="63"/>
    </row>
    <row r="4694" spans="3:4">
      <c r="C4694" s="62"/>
      <c r="D4694" s="63"/>
    </row>
    <row r="4695" spans="3:4">
      <c r="C4695" s="62"/>
      <c r="D4695" s="63"/>
    </row>
    <row r="4696" spans="3:4">
      <c r="C4696" s="62"/>
      <c r="D4696" s="63"/>
    </row>
    <row r="4697" spans="3:4">
      <c r="C4697" s="62"/>
      <c r="D4697" s="63"/>
    </row>
    <row r="4698" spans="3:4">
      <c r="C4698" s="62"/>
      <c r="D4698" s="63"/>
    </row>
    <row r="4699" spans="3:4">
      <c r="C4699" s="62"/>
      <c r="D4699" s="63"/>
    </row>
    <row r="4700" spans="3:4">
      <c r="C4700" s="62"/>
      <c r="D4700" s="63"/>
    </row>
    <row r="4701" spans="3:4">
      <c r="C4701" s="62"/>
      <c r="D4701" s="63"/>
    </row>
    <row r="4702" spans="3:4">
      <c r="C4702" s="62"/>
      <c r="D4702" s="63"/>
    </row>
    <row r="4703" spans="3:4">
      <c r="C4703" s="62"/>
      <c r="D4703" s="63"/>
    </row>
    <row r="4704" spans="3:4">
      <c r="C4704" s="62"/>
      <c r="D4704" s="63"/>
    </row>
    <row r="4705" spans="3:4">
      <c r="C4705" s="62"/>
      <c r="D4705" s="63"/>
    </row>
    <row r="4706" spans="3:4">
      <c r="C4706" s="62"/>
      <c r="D4706" s="63"/>
    </row>
    <row r="4707" spans="3:4">
      <c r="C4707" s="62"/>
      <c r="D4707" s="63"/>
    </row>
    <row r="4708" spans="3:4">
      <c r="C4708" s="62"/>
      <c r="D4708" s="63"/>
    </row>
    <row r="4709" spans="3:4">
      <c r="C4709" s="62"/>
      <c r="D4709" s="63"/>
    </row>
    <row r="4710" spans="3:4">
      <c r="C4710" s="62"/>
      <c r="D4710" s="63"/>
    </row>
    <row r="4711" spans="3:4">
      <c r="C4711" s="62"/>
      <c r="D4711" s="63"/>
    </row>
    <row r="4712" spans="3:4">
      <c r="C4712" s="62"/>
      <c r="D4712" s="63"/>
    </row>
    <row r="4713" spans="3:4">
      <c r="C4713" s="62"/>
      <c r="D4713" s="63"/>
    </row>
    <row r="4714" spans="3:4">
      <c r="C4714" s="62"/>
      <c r="D4714" s="63"/>
    </row>
    <row r="4715" spans="3:4">
      <c r="C4715" s="62"/>
      <c r="D4715" s="63"/>
    </row>
    <row r="4716" spans="3:4">
      <c r="C4716" s="62"/>
      <c r="D4716" s="63"/>
    </row>
    <row r="4717" spans="3:4">
      <c r="C4717" s="62"/>
      <c r="D4717" s="63"/>
    </row>
    <row r="4718" spans="3:4">
      <c r="C4718" s="62"/>
      <c r="D4718" s="63"/>
    </row>
    <row r="4719" spans="3:4">
      <c r="C4719" s="62"/>
      <c r="D4719" s="63"/>
    </row>
    <row r="4720" spans="3:4">
      <c r="C4720" s="62"/>
      <c r="D4720" s="63"/>
    </row>
    <row r="4721" spans="3:4">
      <c r="C4721" s="62"/>
      <c r="D4721" s="63"/>
    </row>
    <row r="4722" spans="3:4">
      <c r="C4722" s="62"/>
      <c r="D4722" s="63"/>
    </row>
    <row r="4723" spans="3:4">
      <c r="C4723" s="62"/>
      <c r="D4723" s="63"/>
    </row>
    <row r="4724" spans="3:4">
      <c r="C4724" s="62"/>
      <c r="D4724" s="63"/>
    </row>
    <row r="4725" spans="3:4">
      <c r="C4725" s="62"/>
      <c r="D4725" s="63"/>
    </row>
    <row r="4726" spans="3:4">
      <c r="C4726" s="62"/>
      <c r="D4726" s="63"/>
    </row>
    <row r="4727" spans="3:4">
      <c r="C4727" s="62"/>
      <c r="D4727" s="63"/>
    </row>
    <row r="4728" spans="3:4">
      <c r="C4728" s="62"/>
      <c r="D4728" s="63"/>
    </row>
    <row r="4729" spans="3:4">
      <c r="C4729" s="62"/>
      <c r="D4729" s="63"/>
    </row>
    <row r="4730" spans="3:4">
      <c r="C4730" s="62"/>
      <c r="D4730" s="63"/>
    </row>
    <row r="4731" spans="3:4">
      <c r="C4731" s="62"/>
      <c r="D4731" s="63"/>
    </row>
    <row r="4732" spans="3:4">
      <c r="C4732" s="62"/>
      <c r="D4732" s="63"/>
    </row>
    <row r="4733" spans="3:4">
      <c r="C4733" s="62"/>
      <c r="D4733" s="63"/>
    </row>
    <row r="4734" spans="3:4">
      <c r="C4734" s="62"/>
      <c r="D4734" s="63"/>
    </row>
    <row r="4735" spans="3:4">
      <c r="C4735" s="62"/>
      <c r="D4735" s="63"/>
    </row>
    <row r="4736" spans="3:4">
      <c r="C4736" s="62"/>
      <c r="D4736" s="63"/>
    </row>
    <row r="4737" spans="3:4">
      <c r="C4737" s="62"/>
      <c r="D4737" s="63"/>
    </row>
    <row r="4738" spans="3:4">
      <c r="C4738" s="62"/>
      <c r="D4738" s="63"/>
    </row>
    <row r="4739" spans="3:4">
      <c r="C4739" s="62"/>
      <c r="D4739" s="63"/>
    </row>
    <row r="4740" spans="3:4">
      <c r="C4740" s="62"/>
      <c r="D4740" s="63"/>
    </row>
    <row r="4741" spans="3:4">
      <c r="C4741" s="62"/>
      <c r="D4741" s="63"/>
    </row>
    <row r="4742" spans="3:4">
      <c r="C4742" s="62"/>
      <c r="D4742" s="63"/>
    </row>
    <row r="4743" spans="3:4">
      <c r="C4743" s="62"/>
      <c r="D4743" s="63"/>
    </row>
    <row r="4744" spans="3:4">
      <c r="C4744" s="62"/>
      <c r="D4744" s="63"/>
    </row>
    <row r="4745" spans="3:4">
      <c r="C4745" s="62"/>
      <c r="D4745" s="63"/>
    </row>
    <row r="4746" spans="3:4">
      <c r="C4746" s="62"/>
      <c r="D4746" s="63"/>
    </row>
    <row r="4747" spans="3:4">
      <c r="C4747" s="62"/>
      <c r="D4747" s="63"/>
    </row>
    <row r="4748" spans="3:4">
      <c r="C4748" s="62"/>
      <c r="D4748" s="63"/>
    </row>
    <row r="4749" spans="3:4">
      <c r="C4749" s="62"/>
      <c r="D4749" s="63"/>
    </row>
    <row r="4750" spans="3:4">
      <c r="C4750" s="62"/>
      <c r="D4750" s="63"/>
    </row>
    <row r="4751" spans="3:4">
      <c r="C4751" s="62"/>
      <c r="D4751" s="63"/>
    </row>
    <row r="4752" spans="3:4">
      <c r="C4752" s="62"/>
      <c r="D4752" s="63"/>
    </row>
    <row r="4753" spans="3:4">
      <c r="C4753" s="62"/>
      <c r="D4753" s="63"/>
    </row>
    <row r="4754" spans="3:4">
      <c r="C4754" s="62"/>
      <c r="D4754" s="63"/>
    </row>
    <row r="4755" spans="3:4">
      <c r="C4755" s="62"/>
      <c r="D4755" s="63"/>
    </row>
    <row r="4756" spans="3:4">
      <c r="C4756" s="62"/>
      <c r="D4756" s="63"/>
    </row>
    <row r="4757" spans="3:4">
      <c r="C4757" s="62"/>
      <c r="D4757" s="63"/>
    </row>
    <row r="4758" spans="3:4">
      <c r="C4758" s="62"/>
      <c r="D4758" s="63"/>
    </row>
    <row r="4759" spans="3:4">
      <c r="C4759" s="62"/>
      <c r="D4759" s="63"/>
    </row>
    <row r="4760" spans="3:4">
      <c r="C4760" s="62"/>
      <c r="D4760" s="63"/>
    </row>
    <row r="4761" spans="3:4">
      <c r="C4761" s="62"/>
      <c r="D4761" s="63"/>
    </row>
    <row r="4762" spans="3:4">
      <c r="C4762" s="62"/>
      <c r="D4762" s="63"/>
    </row>
    <row r="4763" spans="3:4">
      <c r="C4763" s="62"/>
      <c r="D4763" s="63"/>
    </row>
    <row r="4764" spans="3:4">
      <c r="C4764" s="62"/>
      <c r="D4764" s="63"/>
    </row>
    <row r="4765" spans="3:4">
      <c r="C4765" s="62"/>
      <c r="D4765" s="63"/>
    </row>
    <row r="4766" spans="3:4">
      <c r="C4766" s="62"/>
      <c r="D4766" s="63"/>
    </row>
    <row r="4767" spans="3:4">
      <c r="C4767" s="62"/>
      <c r="D4767" s="63"/>
    </row>
    <row r="4768" spans="3:4">
      <c r="C4768" s="62"/>
      <c r="D4768" s="63"/>
    </row>
    <row r="4769" spans="3:4">
      <c r="C4769" s="62"/>
      <c r="D4769" s="63"/>
    </row>
    <row r="4770" spans="3:4">
      <c r="C4770" s="62"/>
      <c r="D4770" s="63"/>
    </row>
    <row r="4771" spans="3:4">
      <c r="C4771" s="62"/>
      <c r="D4771" s="63"/>
    </row>
    <row r="4772" spans="3:4">
      <c r="C4772" s="62"/>
      <c r="D4772" s="63"/>
    </row>
    <row r="4773" spans="3:4">
      <c r="C4773" s="62"/>
      <c r="D4773" s="63"/>
    </row>
    <row r="4774" spans="3:4">
      <c r="C4774" s="62"/>
      <c r="D4774" s="63"/>
    </row>
    <row r="4775" spans="3:4">
      <c r="C4775" s="62"/>
      <c r="D4775" s="63"/>
    </row>
    <row r="4776" spans="3:4">
      <c r="C4776" s="62"/>
      <c r="D4776" s="63"/>
    </row>
    <row r="4777" spans="3:4">
      <c r="C4777" s="62"/>
      <c r="D4777" s="63"/>
    </row>
    <row r="4778" spans="3:4">
      <c r="C4778" s="62"/>
      <c r="D4778" s="63"/>
    </row>
    <row r="4779" spans="3:4">
      <c r="C4779" s="62"/>
      <c r="D4779" s="63"/>
    </row>
    <row r="4780" spans="3:4">
      <c r="C4780" s="62"/>
      <c r="D4780" s="63"/>
    </row>
    <row r="4781" spans="3:4">
      <c r="C4781" s="62"/>
      <c r="D4781" s="63"/>
    </row>
    <row r="4782" spans="3:4">
      <c r="C4782" s="62"/>
      <c r="D4782" s="63"/>
    </row>
    <row r="4783" spans="3:4">
      <c r="C4783" s="62"/>
      <c r="D4783" s="63"/>
    </row>
    <row r="4784" spans="3:4">
      <c r="C4784" s="62"/>
      <c r="D4784" s="63"/>
    </row>
    <row r="4785" spans="3:4">
      <c r="C4785" s="62"/>
      <c r="D4785" s="63"/>
    </row>
    <row r="4786" spans="3:4">
      <c r="C4786" s="62"/>
      <c r="D4786" s="63"/>
    </row>
    <row r="4787" spans="3:4">
      <c r="C4787" s="62"/>
      <c r="D4787" s="63"/>
    </row>
    <row r="4788" spans="3:4">
      <c r="C4788" s="62"/>
      <c r="D4788" s="63"/>
    </row>
    <row r="4789" spans="3:4">
      <c r="C4789" s="62"/>
      <c r="D4789" s="63"/>
    </row>
    <row r="4790" spans="3:4">
      <c r="C4790" s="62"/>
      <c r="D4790" s="63"/>
    </row>
    <row r="4791" spans="3:4">
      <c r="C4791" s="62"/>
      <c r="D4791" s="63"/>
    </row>
    <row r="4792" spans="3:4">
      <c r="C4792" s="62"/>
      <c r="D4792" s="63"/>
    </row>
    <row r="4793" spans="3:4">
      <c r="C4793" s="62"/>
      <c r="D4793" s="63"/>
    </row>
    <row r="4794" spans="3:4">
      <c r="C4794" s="62"/>
      <c r="D4794" s="63"/>
    </row>
    <row r="4795" spans="3:4">
      <c r="C4795" s="62"/>
      <c r="D4795" s="63"/>
    </row>
    <row r="4796" spans="3:4">
      <c r="C4796" s="62"/>
      <c r="D4796" s="63"/>
    </row>
    <row r="4797" spans="3:4">
      <c r="C4797" s="62"/>
      <c r="D4797" s="63"/>
    </row>
    <row r="4798" spans="3:4">
      <c r="C4798" s="62"/>
      <c r="D4798" s="63"/>
    </row>
    <row r="4799" spans="3:4">
      <c r="C4799" s="62"/>
      <c r="D4799" s="63"/>
    </row>
    <row r="4800" spans="3:4">
      <c r="C4800" s="62"/>
      <c r="D4800" s="63"/>
    </row>
    <row r="4801" spans="3:4">
      <c r="C4801" s="62"/>
      <c r="D4801" s="63"/>
    </row>
    <row r="4802" spans="3:4">
      <c r="C4802" s="62"/>
      <c r="D4802" s="63"/>
    </row>
    <row r="4803" spans="3:4">
      <c r="C4803" s="62"/>
      <c r="D4803" s="63"/>
    </row>
    <row r="4804" spans="3:4">
      <c r="C4804" s="62"/>
      <c r="D4804" s="63"/>
    </row>
    <row r="4805" spans="3:4">
      <c r="C4805" s="62"/>
      <c r="D4805" s="63"/>
    </row>
    <row r="4806" spans="3:4">
      <c r="C4806" s="62"/>
      <c r="D4806" s="63"/>
    </row>
    <row r="4807" spans="3:4">
      <c r="C4807" s="62"/>
      <c r="D4807" s="63"/>
    </row>
    <row r="4808" spans="3:4">
      <c r="C4808" s="62"/>
      <c r="D4808" s="63"/>
    </row>
    <row r="4809" spans="3:4">
      <c r="C4809" s="62"/>
      <c r="D4809" s="63"/>
    </row>
    <row r="4810" spans="3:4">
      <c r="C4810" s="62"/>
      <c r="D4810" s="63"/>
    </row>
    <row r="4811" spans="3:4">
      <c r="C4811" s="62"/>
      <c r="D4811" s="63"/>
    </row>
    <row r="4812" spans="3:4">
      <c r="C4812" s="62"/>
      <c r="D4812" s="63"/>
    </row>
    <row r="4813" spans="3:4">
      <c r="C4813" s="62"/>
      <c r="D4813" s="63"/>
    </row>
    <row r="4814" spans="3:4">
      <c r="C4814" s="62"/>
      <c r="D4814" s="63"/>
    </row>
    <row r="4815" spans="3:4">
      <c r="C4815" s="62"/>
      <c r="D4815" s="63"/>
    </row>
    <row r="4816" spans="3:4">
      <c r="C4816" s="62"/>
      <c r="D4816" s="63"/>
    </row>
    <row r="4817" spans="3:4">
      <c r="C4817" s="62"/>
      <c r="D4817" s="63"/>
    </row>
    <row r="4818" spans="3:4">
      <c r="C4818" s="62"/>
      <c r="D4818" s="63"/>
    </row>
    <row r="4819" spans="3:4">
      <c r="C4819" s="62"/>
      <c r="D4819" s="63"/>
    </row>
    <row r="4820" spans="3:4">
      <c r="C4820" s="62"/>
      <c r="D4820" s="63"/>
    </row>
    <row r="4821" spans="3:4">
      <c r="C4821" s="62"/>
      <c r="D4821" s="63"/>
    </row>
    <row r="4822" spans="3:4">
      <c r="C4822" s="62"/>
      <c r="D4822" s="63"/>
    </row>
    <row r="4823" spans="3:4">
      <c r="C4823" s="62"/>
      <c r="D4823" s="63"/>
    </row>
    <row r="4824" spans="3:4">
      <c r="C4824" s="62"/>
      <c r="D4824" s="63"/>
    </row>
    <row r="4825" spans="3:4">
      <c r="C4825" s="62"/>
      <c r="D4825" s="63"/>
    </row>
    <row r="4826" spans="3:4">
      <c r="C4826" s="62"/>
      <c r="D4826" s="63"/>
    </row>
    <row r="4827" spans="3:4">
      <c r="C4827" s="62"/>
      <c r="D4827" s="63"/>
    </row>
    <row r="4828" spans="3:4">
      <c r="C4828" s="62"/>
      <c r="D4828" s="63"/>
    </row>
    <row r="4829" spans="3:4">
      <c r="C4829" s="62"/>
      <c r="D4829" s="63"/>
    </row>
    <row r="4830" spans="3:4">
      <c r="C4830" s="62"/>
      <c r="D4830" s="63"/>
    </row>
    <row r="4831" spans="3:4">
      <c r="C4831" s="62"/>
      <c r="D4831" s="63"/>
    </row>
    <row r="4832" spans="3:4">
      <c r="C4832" s="62"/>
      <c r="D4832" s="63"/>
    </row>
    <row r="4833" spans="3:4">
      <c r="C4833" s="62"/>
      <c r="D4833" s="63"/>
    </row>
    <row r="4834" spans="3:4">
      <c r="C4834" s="62"/>
      <c r="D4834" s="63"/>
    </row>
    <row r="4835" spans="3:4">
      <c r="C4835" s="62"/>
      <c r="D4835" s="63"/>
    </row>
    <row r="4836" spans="3:4">
      <c r="C4836" s="62"/>
      <c r="D4836" s="63"/>
    </row>
    <row r="4837" spans="3:4">
      <c r="C4837" s="62"/>
      <c r="D4837" s="63"/>
    </row>
    <row r="4838" spans="3:4">
      <c r="C4838" s="62"/>
      <c r="D4838" s="63"/>
    </row>
    <row r="4839" spans="3:4">
      <c r="C4839" s="62"/>
      <c r="D4839" s="63"/>
    </row>
    <row r="4840" spans="3:4">
      <c r="C4840" s="62"/>
      <c r="D4840" s="63"/>
    </row>
    <row r="4841" spans="3:4">
      <c r="C4841" s="62"/>
      <c r="D4841" s="63"/>
    </row>
    <row r="4842" spans="3:4">
      <c r="C4842" s="62"/>
      <c r="D4842" s="63"/>
    </row>
    <row r="4843" spans="3:4">
      <c r="C4843" s="62"/>
      <c r="D4843" s="63"/>
    </row>
    <row r="4844" spans="3:4">
      <c r="C4844" s="62"/>
      <c r="D4844" s="63"/>
    </row>
    <row r="4845" spans="3:4">
      <c r="C4845" s="62"/>
      <c r="D4845" s="63"/>
    </row>
    <row r="4846" spans="3:4">
      <c r="C4846" s="62"/>
      <c r="D4846" s="63"/>
    </row>
    <row r="4847" spans="3:4">
      <c r="C4847" s="62"/>
      <c r="D4847" s="63"/>
    </row>
    <row r="4848" spans="3:4">
      <c r="C4848" s="62"/>
      <c r="D4848" s="63"/>
    </row>
    <row r="4849" spans="3:4">
      <c r="C4849" s="62"/>
      <c r="D4849" s="63"/>
    </row>
    <row r="4850" spans="3:4">
      <c r="C4850" s="62"/>
      <c r="D4850" s="63"/>
    </row>
    <row r="4851" spans="3:4">
      <c r="C4851" s="62"/>
      <c r="D4851" s="63"/>
    </row>
    <row r="4852" spans="3:4">
      <c r="C4852" s="62"/>
      <c r="D4852" s="63"/>
    </row>
    <row r="4853" spans="3:4">
      <c r="C4853" s="62"/>
      <c r="D4853" s="63"/>
    </row>
    <row r="4854" spans="3:4">
      <c r="C4854" s="62"/>
      <c r="D4854" s="63"/>
    </row>
    <row r="4855" spans="3:4">
      <c r="C4855" s="62"/>
      <c r="D4855" s="63"/>
    </row>
    <row r="4856" spans="3:4">
      <c r="C4856" s="62"/>
      <c r="D4856" s="63"/>
    </row>
    <row r="4857" spans="3:4">
      <c r="C4857" s="62"/>
      <c r="D4857" s="63"/>
    </row>
    <row r="4858" spans="3:4">
      <c r="C4858" s="62"/>
      <c r="D4858" s="63"/>
    </row>
    <row r="4859" spans="3:4">
      <c r="C4859" s="62"/>
      <c r="D4859" s="63"/>
    </row>
    <row r="4860" spans="3:4">
      <c r="C4860" s="62"/>
      <c r="D4860" s="63"/>
    </row>
    <row r="4861" spans="3:4">
      <c r="C4861" s="62"/>
      <c r="D4861" s="63"/>
    </row>
    <row r="4862" spans="3:4">
      <c r="C4862" s="62"/>
      <c r="D4862" s="63"/>
    </row>
    <row r="4863" spans="3:4">
      <c r="C4863" s="62"/>
      <c r="D4863" s="63"/>
    </row>
    <row r="4864" spans="3:4">
      <c r="C4864" s="62"/>
      <c r="D4864" s="63"/>
    </row>
    <row r="4865" spans="3:4">
      <c r="C4865" s="62"/>
      <c r="D4865" s="63"/>
    </row>
    <row r="4866" spans="3:4">
      <c r="C4866" s="62"/>
      <c r="D4866" s="63"/>
    </row>
    <row r="4867" spans="3:4">
      <c r="C4867" s="62"/>
      <c r="D4867" s="63"/>
    </row>
    <row r="4868" spans="3:4">
      <c r="C4868" s="62"/>
      <c r="D4868" s="63"/>
    </row>
    <row r="4869" spans="3:4">
      <c r="C4869" s="62"/>
      <c r="D4869" s="63"/>
    </row>
    <row r="4870" spans="3:4">
      <c r="C4870" s="62"/>
      <c r="D4870" s="63"/>
    </row>
    <row r="4871" spans="3:4">
      <c r="C4871" s="62"/>
      <c r="D4871" s="63"/>
    </row>
    <row r="4872" spans="3:4">
      <c r="C4872" s="62"/>
      <c r="D4872" s="63"/>
    </row>
    <row r="4873" spans="3:4">
      <c r="C4873" s="62"/>
      <c r="D4873" s="63"/>
    </row>
    <row r="4874" spans="3:4">
      <c r="C4874" s="62"/>
      <c r="D4874" s="63"/>
    </row>
    <row r="4875" spans="3:4">
      <c r="C4875" s="62"/>
      <c r="D4875" s="63"/>
    </row>
    <row r="4876" spans="3:4">
      <c r="C4876" s="62"/>
      <c r="D4876" s="63"/>
    </row>
    <row r="4877" spans="3:4">
      <c r="C4877" s="62"/>
      <c r="D4877" s="63"/>
    </row>
    <row r="4878" spans="3:4">
      <c r="C4878" s="62"/>
      <c r="D4878" s="63"/>
    </row>
    <row r="4879" spans="3:4">
      <c r="C4879" s="62"/>
      <c r="D4879" s="63"/>
    </row>
    <row r="4880" spans="3:4">
      <c r="C4880" s="62"/>
      <c r="D4880" s="63"/>
    </row>
    <row r="4881" spans="3:4">
      <c r="C4881" s="62"/>
      <c r="D4881" s="63"/>
    </row>
    <row r="4882" spans="3:4">
      <c r="C4882" s="62"/>
      <c r="D4882" s="63"/>
    </row>
    <row r="4883" spans="3:4">
      <c r="C4883" s="62"/>
      <c r="D4883" s="63"/>
    </row>
    <row r="4884" spans="3:4">
      <c r="C4884" s="62"/>
      <c r="D4884" s="63"/>
    </row>
    <row r="4885" spans="3:4">
      <c r="C4885" s="62"/>
      <c r="D4885" s="63"/>
    </row>
    <row r="4886" spans="3:4">
      <c r="C4886" s="62"/>
      <c r="D4886" s="63"/>
    </row>
    <row r="4887" spans="3:4">
      <c r="C4887" s="62"/>
      <c r="D4887" s="63"/>
    </row>
    <row r="4888" spans="3:4">
      <c r="C4888" s="62"/>
      <c r="D4888" s="63"/>
    </row>
    <row r="4889" spans="3:4">
      <c r="C4889" s="62"/>
      <c r="D4889" s="63"/>
    </row>
    <row r="4890" spans="3:4">
      <c r="C4890" s="62"/>
      <c r="D4890" s="63"/>
    </row>
    <row r="4891" spans="3:4">
      <c r="C4891" s="62"/>
      <c r="D4891" s="63"/>
    </row>
    <row r="4892" spans="3:4">
      <c r="C4892" s="62"/>
      <c r="D4892" s="63"/>
    </row>
    <row r="4893" spans="3:4">
      <c r="C4893" s="62"/>
      <c r="D4893" s="63"/>
    </row>
    <row r="4894" spans="3:4">
      <c r="C4894" s="62"/>
      <c r="D4894" s="63"/>
    </row>
    <row r="4895" spans="3:4">
      <c r="C4895" s="62"/>
      <c r="D4895" s="63"/>
    </row>
    <row r="4896" spans="3:4">
      <c r="C4896" s="62"/>
      <c r="D4896" s="63"/>
    </row>
    <row r="4897" spans="3:4">
      <c r="C4897" s="62"/>
      <c r="D4897" s="63"/>
    </row>
    <row r="4898" spans="3:4">
      <c r="C4898" s="62"/>
      <c r="D4898" s="63"/>
    </row>
    <row r="4899" spans="3:4">
      <c r="C4899" s="62"/>
      <c r="D4899" s="63"/>
    </row>
    <row r="4900" spans="3:4">
      <c r="C4900" s="62"/>
      <c r="D4900" s="63"/>
    </row>
    <row r="4901" spans="3:4">
      <c r="C4901" s="62"/>
      <c r="D4901" s="63"/>
    </row>
    <row r="4902" spans="3:4">
      <c r="C4902" s="62"/>
      <c r="D4902" s="63"/>
    </row>
    <row r="4903" spans="3:4">
      <c r="C4903" s="62"/>
      <c r="D4903" s="63"/>
    </row>
    <row r="4904" spans="3:4">
      <c r="C4904" s="62"/>
      <c r="D4904" s="63"/>
    </row>
    <row r="4905" spans="3:4">
      <c r="C4905" s="62"/>
      <c r="D4905" s="63"/>
    </row>
    <row r="4906" spans="3:4">
      <c r="C4906" s="62"/>
      <c r="D4906" s="63"/>
    </row>
    <row r="4907" spans="3:4">
      <c r="C4907" s="62"/>
      <c r="D4907" s="63"/>
    </row>
    <row r="4908" spans="3:4">
      <c r="C4908" s="62"/>
      <c r="D4908" s="63"/>
    </row>
    <row r="4909" spans="3:4">
      <c r="C4909" s="62"/>
      <c r="D4909" s="63"/>
    </row>
    <row r="4910" spans="3:4">
      <c r="C4910" s="62"/>
      <c r="D4910" s="63"/>
    </row>
    <row r="4911" spans="3:4">
      <c r="C4911" s="62"/>
      <c r="D4911" s="63"/>
    </row>
    <row r="4912" spans="3:4">
      <c r="C4912" s="62"/>
      <c r="D4912" s="63"/>
    </row>
    <row r="4913" spans="3:4">
      <c r="C4913" s="62"/>
      <c r="D4913" s="63"/>
    </row>
    <row r="4914" spans="3:4">
      <c r="C4914" s="62"/>
      <c r="D4914" s="63"/>
    </row>
    <row r="4915" spans="3:4">
      <c r="C4915" s="62"/>
      <c r="D4915" s="63"/>
    </row>
    <row r="4916" spans="3:4">
      <c r="C4916" s="62"/>
      <c r="D4916" s="63"/>
    </row>
    <row r="4917" spans="3:4">
      <c r="C4917" s="62"/>
      <c r="D4917" s="63"/>
    </row>
    <row r="4918" spans="3:4">
      <c r="C4918" s="62"/>
      <c r="D4918" s="63"/>
    </row>
    <row r="4919" spans="3:4">
      <c r="C4919" s="62"/>
      <c r="D4919" s="63"/>
    </row>
    <row r="4920" spans="3:4">
      <c r="C4920" s="62"/>
      <c r="D4920" s="63"/>
    </row>
    <row r="4921" spans="3:4">
      <c r="C4921" s="62"/>
      <c r="D4921" s="63"/>
    </row>
    <row r="4922" spans="3:4">
      <c r="C4922" s="62"/>
      <c r="D4922" s="63"/>
    </row>
    <row r="4923" spans="3:4">
      <c r="C4923" s="62"/>
      <c r="D4923" s="63"/>
    </row>
    <row r="4924" spans="3:4">
      <c r="C4924" s="62"/>
      <c r="D4924" s="63"/>
    </row>
    <row r="4925" spans="3:4">
      <c r="C4925" s="62"/>
      <c r="D4925" s="63"/>
    </row>
    <row r="4926" spans="3:4">
      <c r="C4926" s="62"/>
      <c r="D4926" s="63"/>
    </row>
    <row r="4927" spans="3:4">
      <c r="C4927" s="62"/>
      <c r="D4927" s="63"/>
    </row>
    <row r="4928" spans="3:4">
      <c r="C4928" s="62"/>
      <c r="D4928" s="63"/>
    </row>
    <row r="4929" spans="3:4">
      <c r="C4929" s="62"/>
      <c r="D4929" s="63"/>
    </row>
    <row r="4930" spans="3:4">
      <c r="C4930" s="62"/>
      <c r="D4930" s="63"/>
    </row>
    <row r="4931" spans="3:4">
      <c r="C4931" s="62"/>
      <c r="D4931" s="63"/>
    </row>
    <row r="4932" spans="3:4">
      <c r="C4932" s="62"/>
      <c r="D4932" s="63"/>
    </row>
    <row r="4933" spans="3:4">
      <c r="C4933" s="62"/>
      <c r="D4933" s="63"/>
    </row>
    <row r="4934" spans="3:4">
      <c r="C4934" s="62"/>
      <c r="D4934" s="63"/>
    </row>
    <row r="4935" spans="3:4">
      <c r="C4935" s="62"/>
      <c r="D4935" s="63"/>
    </row>
    <row r="4936" spans="3:4">
      <c r="C4936" s="62"/>
      <c r="D4936" s="63"/>
    </row>
    <row r="4937" spans="3:4">
      <c r="C4937" s="62"/>
      <c r="D4937" s="63"/>
    </row>
    <row r="4938" spans="3:4">
      <c r="C4938" s="62"/>
      <c r="D4938" s="63"/>
    </row>
    <row r="4939" spans="3:4">
      <c r="C4939" s="62"/>
      <c r="D4939" s="63"/>
    </row>
    <row r="4940" spans="3:4">
      <c r="C4940" s="62"/>
      <c r="D4940" s="63"/>
    </row>
    <row r="4941" spans="3:4">
      <c r="C4941" s="62"/>
      <c r="D4941" s="63"/>
    </row>
    <row r="4942" spans="3:4">
      <c r="C4942" s="62"/>
      <c r="D4942" s="63"/>
    </row>
    <row r="4943" spans="3:4">
      <c r="C4943" s="62"/>
      <c r="D4943" s="63"/>
    </row>
    <row r="4944" spans="3:4">
      <c r="C4944" s="62"/>
      <c r="D4944" s="63"/>
    </row>
    <row r="4945" spans="3:4">
      <c r="C4945" s="62"/>
      <c r="D4945" s="63"/>
    </row>
    <row r="4946" spans="3:4">
      <c r="C4946" s="62"/>
      <c r="D4946" s="63"/>
    </row>
    <row r="4947" spans="3:4">
      <c r="C4947" s="62"/>
      <c r="D4947" s="63"/>
    </row>
    <row r="4948" spans="3:4">
      <c r="C4948" s="62"/>
      <c r="D4948" s="63"/>
    </row>
    <row r="4949" spans="3:4">
      <c r="C4949" s="62"/>
      <c r="D4949" s="63"/>
    </row>
    <row r="4950" spans="3:4">
      <c r="C4950" s="62"/>
      <c r="D4950" s="63"/>
    </row>
    <row r="4951" spans="3:4">
      <c r="C4951" s="62"/>
      <c r="D4951" s="63"/>
    </row>
    <row r="4952" spans="3:4">
      <c r="C4952" s="62"/>
      <c r="D4952" s="63"/>
    </row>
    <row r="4953" spans="3:4">
      <c r="C4953" s="62"/>
      <c r="D4953" s="63"/>
    </row>
    <row r="4954" spans="3:4">
      <c r="C4954" s="62"/>
      <c r="D4954" s="63"/>
    </row>
    <row r="4955" spans="3:4">
      <c r="C4955" s="62"/>
      <c r="D4955" s="63"/>
    </row>
    <row r="4956" spans="3:4">
      <c r="C4956" s="62"/>
      <c r="D4956" s="63"/>
    </row>
    <row r="4957" spans="3:4">
      <c r="C4957" s="62"/>
      <c r="D4957" s="63"/>
    </row>
    <row r="4958" spans="3:4">
      <c r="C4958" s="62"/>
      <c r="D4958" s="63"/>
    </row>
    <row r="4959" spans="3:4">
      <c r="C4959" s="62"/>
      <c r="D4959" s="63"/>
    </row>
    <row r="4960" spans="3:4">
      <c r="C4960" s="62"/>
      <c r="D4960" s="63"/>
    </row>
    <row r="4961" spans="3:4">
      <c r="C4961" s="62"/>
      <c r="D4961" s="63"/>
    </row>
    <row r="4962" spans="3:4">
      <c r="C4962" s="62"/>
      <c r="D4962" s="63"/>
    </row>
    <row r="4963" spans="3:4">
      <c r="C4963" s="62"/>
      <c r="D4963" s="63"/>
    </row>
    <row r="4964" spans="3:4">
      <c r="C4964" s="62"/>
      <c r="D4964" s="63"/>
    </row>
    <row r="4965" spans="3:4">
      <c r="C4965" s="62"/>
      <c r="D4965" s="63"/>
    </row>
    <row r="4966" spans="3:4">
      <c r="C4966" s="62"/>
      <c r="D4966" s="63"/>
    </row>
    <row r="4967" spans="3:4">
      <c r="C4967" s="62"/>
      <c r="D4967" s="63"/>
    </row>
    <row r="4968" spans="3:4">
      <c r="C4968" s="62"/>
      <c r="D4968" s="63"/>
    </row>
    <row r="4969" spans="3:4">
      <c r="C4969" s="62"/>
      <c r="D4969" s="63"/>
    </row>
    <row r="4970" spans="3:4">
      <c r="C4970" s="62"/>
      <c r="D4970" s="63"/>
    </row>
    <row r="4971" spans="3:4">
      <c r="C4971" s="62"/>
      <c r="D4971" s="63"/>
    </row>
    <row r="4972" spans="3:4">
      <c r="C4972" s="62"/>
      <c r="D4972" s="63"/>
    </row>
    <row r="4973" spans="3:4">
      <c r="C4973" s="62"/>
      <c r="D4973" s="63"/>
    </row>
    <row r="4974" spans="3:4">
      <c r="C4974" s="62"/>
      <c r="D4974" s="63"/>
    </row>
    <row r="4975" spans="3:4">
      <c r="C4975" s="62"/>
      <c r="D4975" s="63"/>
    </row>
    <row r="4976" spans="3:4">
      <c r="C4976" s="62"/>
      <c r="D4976" s="63"/>
    </row>
    <row r="4977" spans="3:4">
      <c r="C4977" s="62"/>
      <c r="D4977" s="63"/>
    </row>
    <row r="4978" spans="3:4">
      <c r="C4978" s="62"/>
      <c r="D4978" s="63"/>
    </row>
    <row r="4979" spans="3:4">
      <c r="C4979" s="62"/>
      <c r="D4979" s="63"/>
    </row>
    <row r="4980" spans="3:4">
      <c r="C4980" s="62"/>
      <c r="D4980" s="63"/>
    </row>
    <row r="4981" spans="3:4">
      <c r="C4981" s="62"/>
      <c r="D4981" s="63"/>
    </row>
    <row r="4982" spans="3:4">
      <c r="C4982" s="62"/>
      <c r="D4982" s="63"/>
    </row>
    <row r="4983" spans="3:4">
      <c r="C4983" s="62"/>
      <c r="D4983" s="63"/>
    </row>
    <row r="4984" spans="3:4">
      <c r="C4984" s="62"/>
      <c r="D4984" s="63"/>
    </row>
    <row r="4985" spans="3:4">
      <c r="C4985" s="62"/>
      <c r="D4985" s="63"/>
    </row>
    <row r="4986" spans="3:4">
      <c r="C4986" s="62"/>
      <c r="D4986" s="63"/>
    </row>
    <row r="4987" spans="3:4">
      <c r="C4987" s="62"/>
      <c r="D4987" s="63"/>
    </row>
    <row r="4988" spans="3:4">
      <c r="C4988" s="62"/>
      <c r="D4988" s="63"/>
    </row>
    <row r="4989" spans="3:4">
      <c r="C4989" s="62"/>
      <c r="D4989" s="63"/>
    </row>
    <row r="4990" spans="3:4">
      <c r="C4990" s="62"/>
      <c r="D4990" s="63"/>
    </row>
    <row r="4991" spans="3:4">
      <c r="C4991" s="62"/>
      <c r="D4991" s="63"/>
    </row>
    <row r="4992" spans="3:4">
      <c r="C4992" s="62"/>
      <c r="D4992" s="63"/>
    </row>
    <row r="4993" spans="3:4">
      <c r="C4993" s="62"/>
      <c r="D4993" s="63"/>
    </row>
    <row r="4994" spans="3:4">
      <c r="C4994" s="62"/>
      <c r="D4994" s="63"/>
    </row>
    <row r="4995" spans="3:4">
      <c r="C4995" s="62"/>
      <c r="D4995" s="63"/>
    </row>
    <row r="4996" spans="3:4">
      <c r="C4996" s="62"/>
      <c r="D4996" s="63"/>
    </row>
    <row r="4997" spans="3:4">
      <c r="C4997" s="62"/>
      <c r="D4997" s="63"/>
    </row>
    <row r="4998" spans="3:4">
      <c r="C4998" s="62"/>
      <c r="D4998" s="63"/>
    </row>
    <row r="4999" spans="3:4">
      <c r="C4999" s="62"/>
      <c r="D4999" s="63"/>
    </row>
    <row r="5000" spans="3:4">
      <c r="C5000" s="62"/>
      <c r="D5000" s="63"/>
    </row>
    <row r="5001" spans="3:4">
      <c r="C5001" s="62"/>
      <c r="D5001" s="63"/>
    </row>
    <row r="5002" spans="3:4">
      <c r="C5002" s="62"/>
      <c r="D5002" s="63"/>
    </row>
    <row r="5003" spans="3:4">
      <c r="C5003" s="62"/>
      <c r="D5003" s="63"/>
    </row>
    <row r="5004" spans="3:4">
      <c r="C5004" s="62"/>
      <c r="D5004" s="63"/>
    </row>
    <row r="5005" spans="3:4">
      <c r="C5005" s="62"/>
      <c r="D5005" s="63"/>
    </row>
    <row r="5006" spans="3:4">
      <c r="C5006" s="62"/>
      <c r="D5006" s="63"/>
    </row>
    <row r="5007" spans="3:4">
      <c r="C5007" s="62"/>
      <c r="D5007" s="63"/>
    </row>
    <row r="5008" spans="3:4">
      <c r="C5008" s="62"/>
      <c r="D5008" s="63"/>
    </row>
    <row r="5009" spans="3:4">
      <c r="C5009" s="62"/>
      <c r="D5009" s="63"/>
    </row>
    <row r="5010" spans="3:4">
      <c r="C5010" s="62"/>
      <c r="D5010" s="63"/>
    </row>
    <row r="5011" spans="3:4">
      <c r="C5011" s="62"/>
      <c r="D5011" s="63"/>
    </row>
    <row r="5012" spans="3:4">
      <c r="C5012" s="62"/>
      <c r="D5012" s="63"/>
    </row>
    <row r="5013" spans="3:4">
      <c r="C5013" s="62"/>
      <c r="D5013" s="63"/>
    </row>
    <row r="5014" spans="3:4">
      <c r="C5014" s="62"/>
      <c r="D5014" s="63"/>
    </row>
    <row r="5015" spans="3:4">
      <c r="C5015" s="62"/>
      <c r="D5015" s="63"/>
    </row>
    <row r="5016" spans="3:4">
      <c r="C5016" s="62"/>
      <c r="D5016" s="63"/>
    </row>
    <row r="5017" spans="3:4">
      <c r="C5017" s="62"/>
      <c r="D5017" s="63"/>
    </row>
    <row r="5018" spans="3:4">
      <c r="C5018" s="62"/>
      <c r="D5018" s="63"/>
    </row>
    <row r="5019" spans="3:4">
      <c r="C5019" s="62"/>
      <c r="D5019" s="63"/>
    </row>
    <row r="5020" spans="3:4">
      <c r="C5020" s="62"/>
      <c r="D5020" s="63"/>
    </row>
    <row r="5021" spans="3:4">
      <c r="C5021" s="62"/>
      <c r="D5021" s="63"/>
    </row>
    <row r="5022" spans="3:4">
      <c r="C5022" s="62"/>
      <c r="D5022" s="63"/>
    </row>
    <row r="5023" spans="3:4">
      <c r="C5023" s="62"/>
      <c r="D5023" s="63"/>
    </row>
    <row r="5024" spans="3:4">
      <c r="C5024" s="62"/>
      <c r="D5024" s="63"/>
    </row>
    <row r="5025" spans="3:4">
      <c r="C5025" s="62"/>
      <c r="D5025" s="63"/>
    </row>
    <row r="5026" spans="3:4">
      <c r="C5026" s="62"/>
      <c r="D5026" s="63"/>
    </row>
    <row r="5027" spans="3:4">
      <c r="C5027" s="62"/>
      <c r="D5027" s="63"/>
    </row>
    <row r="5028" spans="3:4">
      <c r="C5028" s="62"/>
      <c r="D5028" s="63"/>
    </row>
    <row r="5029" spans="3:4">
      <c r="C5029" s="62"/>
      <c r="D5029" s="63"/>
    </row>
    <row r="5030" spans="3:4">
      <c r="C5030" s="62"/>
      <c r="D5030" s="63"/>
    </row>
    <row r="5031" spans="3:4">
      <c r="C5031" s="62"/>
      <c r="D5031" s="63"/>
    </row>
    <row r="5032" spans="3:4">
      <c r="C5032" s="62"/>
      <c r="D5032" s="63"/>
    </row>
    <row r="5033" spans="3:4">
      <c r="C5033" s="62"/>
      <c r="D5033" s="63"/>
    </row>
    <row r="5034" spans="3:4">
      <c r="C5034" s="62"/>
      <c r="D5034" s="63"/>
    </row>
    <row r="5035" spans="3:4">
      <c r="C5035" s="62"/>
      <c r="D5035" s="63"/>
    </row>
    <row r="5036" spans="3:4">
      <c r="C5036" s="62"/>
      <c r="D5036" s="63"/>
    </row>
    <row r="5037" spans="3:4">
      <c r="C5037" s="62"/>
      <c r="D5037" s="63"/>
    </row>
    <row r="5038" spans="3:4">
      <c r="C5038" s="62"/>
      <c r="D5038" s="63"/>
    </row>
    <row r="5039" spans="3:4">
      <c r="C5039" s="62"/>
      <c r="D5039" s="63"/>
    </row>
    <row r="5040" spans="3:4">
      <c r="C5040" s="62"/>
      <c r="D5040" s="63"/>
    </row>
    <row r="5041" spans="3:4">
      <c r="C5041" s="62"/>
      <c r="D5041" s="63"/>
    </row>
    <row r="5042" spans="3:4">
      <c r="C5042" s="62"/>
      <c r="D5042" s="63"/>
    </row>
    <row r="5043" spans="3:4">
      <c r="C5043" s="62"/>
      <c r="D5043" s="63"/>
    </row>
    <row r="5044" spans="3:4">
      <c r="C5044" s="62"/>
      <c r="D5044" s="63"/>
    </row>
    <row r="5045" spans="3:4">
      <c r="C5045" s="62"/>
      <c r="D5045" s="63"/>
    </row>
    <row r="5046" spans="3:4">
      <c r="C5046" s="62"/>
      <c r="D5046" s="63"/>
    </row>
    <row r="5047" spans="3:4">
      <c r="C5047" s="62"/>
      <c r="D5047" s="63"/>
    </row>
    <row r="5048" spans="3:4">
      <c r="C5048" s="62"/>
      <c r="D5048" s="63"/>
    </row>
    <row r="5049" spans="3:4">
      <c r="C5049" s="62"/>
      <c r="D5049" s="63"/>
    </row>
    <row r="5050" spans="3:4">
      <c r="C5050" s="62"/>
      <c r="D5050" s="63"/>
    </row>
    <row r="5051" spans="3:4">
      <c r="C5051" s="62"/>
      <c r="D5051" s="63"/>
    </row>
    <row r="5052" spans="3:4">
      <c r="C5052" s="62"/>
      <c r="D5052" s="63"/>
    </row>
    <row r="5053" spans="3:4">
      <c r="C5053" s="62"/>
      <c r="D5053" s="63"/>
    </row>
    <row r="5054" spans="3:4">
      <c r="C5054" s="62"/>
      <c r="D5054" s="63"/>
    </row>
    <row r="5055" spans="3:4">
      <c r="C5055" s="62"/>
      <c r="D5055" s="63"/>
    </row>
    <row r="5056" spans="3:4">
      <c r="C5056" s="62"/>
      <c r="D5056" s="63"/>
    </row>
    <row r="5057" spans="3:4">
      <c r="C5057" s="62"/>
      <c r="D5057" s="63"/>
    </row>
    <row r="5058" spans="3:4">
      <c r="C5058" s="62"/>
      <c r="D5058" s="63"/>
    </row>
    <row r="5059" spans="3:4">
      <c r="C5059" s="62"/>
      <c r="D5059" s="63"/>
    </row>
    <row r="5060" spans="3:4">
      <c r="C5060" s="62"/>
      <c r="D5060" s="63"/>
    </row>
    <row r="5061" spans="3:4">
      <c r="C5061" s="62"/>
      <c r="D5061" s="63"/>
    </row>
    <row r="5062" spans="3:4">
      <c r="C5062" s="62"/>
      <c r="D5062" s="63"/>
    </row>
    <row r="5063" spans="3:4">
      <c r="C5063" s="62"/>
      <c r="D5063" s="63"/>
    </row>
    <row r="5064" spans="3:4">
      <c r="C5064" s="62"/>
      <c r="D5064" s="63"/>
    </row>
    <row r="5065" spans="3:4">
      <c r="C5065" s="62"/>
      <c r="D5065" s="63"/>
    </row>
    <row r="5066" spans="3:4">
      <c r="C5066" s="62"/>
      <c r="D5066" s="63"/>
    </row>
    <row r="5067" spans="3:4">
      <c r="C5067" s="62"/>
      <c r="D5067" s="63"/>
    </row>
    <row r="5068" spans="3:4">
      <c r="C5068" s="62"/>
      <c r="D5068" s="63"/>
    </row>
    <row r="5069" spans="3:4">
      <c r="C5069" s="62"/>
      <c r="D5069" s="63"/>
    </row>
    <row r="5070" spans="3:4">
      <c r="C5070" s="62"/>
      <c r="D5070" s="63"/>
    </row>
    <row r="5071" spans="3:4">
      <c r="C5071" s="62"/>
      <c r="D5071" s="63"/>
    </row>
    <row r="5072" spans="3:4">
      <c r="C5072" s="62"/>
      <c r="D5072" s="63"/>
    </row>
    <row r="5073" spans="3:4">
      <c r="C5073" s="62"/>
      <c r="D5073" s="63"/>
    </row>
    <row r="5074" spans="3:4">
      <c r="C5074" s="62"/>
      <c r="D5074" s="63"/>
    </row>
    <row r="5075" spans="3:4">
      <c r="C5075" s="62"/>
      <c r="D5075" s="63"/>
    </row>
    <row r="5076" spans="3:4">
      <c r="C5076" s="62"/>
      <c r="D5076" s="63"/>
    </row>
    <row r="5077" spans="3:4">
      <c r="C5077" s="62"/>
      <c r="D5077" s="63"/>
    </row>
    <row r="5078" spans="3:4">
      <c r="C5078" s="62"/>
      <c r="D5078" s="63"/>
    </row>
    <row r="5079" spans="3:4">
      <c r="C5079" s="62"/>
      <c r="D5079" s="63"/>
    </row>
    <row r="5080" spans="3:4">
      <c r="C5080" s="62"/>
      <c r="D5080" s="63"/>
    </row>
    <row r="5081" spans="3:4">
      <c r="C5081" s="62"/>
      <c r="D5081" s="63"/>
    </row>
    <row r="5082" spans="3:4">
      <c r="C5082" s="62"/>
      <c r="D5082" s="63"/>
    </row>
    <row r="5083" spans="3:4">
      <c r="C5083" s="62"/>
      <c r="D5083" s="63"/>
    </row>
    <row r="5084" spans="3:4">
      <c r="C5084" s="62"/>
      <c r="D5084" s="63"/>
    </row>
    <row r="5085" spans="3:4">
      <c r="C5085" s="62"/>
      <c r="D5085" s="63"/>
    </row>
    <row r="5086" spans="3:4">
      <c r="C5086" s="62"/>
      <c r="D5086" s="63"/>
    </row>
    <row r="5087" spans="3:4">
      <c r="C5087" s="62"/>
      <c r="D5087" s="63"/>
    </row>
    <row r="5088" spans="3:4">
      <c r="C5088" s="62"/>
      <c r="D5088" s="63"/>
    </row>
    <row r="5089" spans="3:4">
      <c r="C5089" s="62"/>
      <c r="D5089" s="63"/>
    </row>
    <row r="5090" spans="3:4">
      <c r="C5090" s="62"/>
      <c r="D5090" s="63"/>
    </row>
    <row r="5091" spans="3:4">
      <c r="C5091" s="62"/>
      <c r="D5091" s="63"/>
    </row>
    <row r="5092" spans="3:4">
      <c r="C5092" s="62"/>
      <c r="D5092" s="63"/>
    </row>
    <row r="5093" spans="3:4">
      <c r="C5093" s="62"/>
      <c r="D5093" s="63"/>
    </row>
    <row r="5094" spans="3:4">
      <c r="C5094" s="62"/>
      <c r="D5094" s="63"/>
    </row>
    <row r="5095" spans="3:4">
      <c r="C5095" s="62"/>
      <c r="D5095" s="63"/>
    </row>
    <row r="5096" spans="3:4">
      <c r="C5096" s="62"/>
      <c r="D5096" s="63"/>
    </row>
    <row r="5097" spans="3:4">
      <c r="C5097" s="62"/>
      <c r="D5097" s="63"/>
    </row>
    <row r="5098" spans="3:4">
      <c r="C5098" s="62"/>
      <c r="D5098" s="63"/>
    </row>
    <row r="5099" spans="3:4">
      <c r="C5099" s="62"/>
      <c r="D5099" s="63"/>
    </row>
    <row r="5100" spans="3:4">
      <c r="C5100" s="62"/>
      <c r="D5100" s="63"/>
    </row>
    <row r="5101" spans="3:4">
      <c r="C5101" s="62"/>
      <c r="D5101" s="63"/>
    </row>
    <row r="5102" spans="3:4">
      <c r="C5102" s="62"/>
      <c r="D5102" s="63"/>
    </row>
    <row r="5103" spans="3:4">
      <c r="C5103" s="62"/>
      <c r="D5103" s="63"/>
    </row>
    <row r="5104" spans="3:4">
      <c r="C5104" s="62"/>
      <c r="D5104" s="63"/>
    </row>
    <row r="5105" spans="3:4">
      <c r="C5105" s="62"/>
      <c r="D5105" s="63"/>
    </row>
    <row r="5106" spans="3:4">
      <c r="C5106" s="62"/>
      <c r="D5106" s="63"/>
    </row>
    <row r="5107" spans="3:4">
      <c r="C5107" s="62"/>
      <c r="D5107" s="63"/>
    </row>
    <row r="5108" spans="3:4">
      <c r="C5108" s="62"/>
      <c r="D5108" s="63"/>
    </row>
    <row r="5109" spans="3:4">
      <c r="C5109" s="62"/>
      <c r="D5109" s="63"/>
    </row>
    <row r="5110" spans="3:4">
      <c r="C5110" s="62"/>
      <c r="D5110" s="63"/>
    </row>
    <row r="5111" spans="3:4">
      <c r="C5111" s="62"/>
      <c r="D5111" s="63"/>
    </row>
    <row r="5112" spans="3:4">
      <c r="C5112" s="62"/>
      <c r="D5112" s="63"/>
    </row>
    <row r="5113" spans="3:4">
      <c r="C5113" s="62"/>
      <c r="D5113" s="63"/>
    </row>
    <row r="5114" spans="3:4">
      <c r="C5114" s="62"/>
      <c r="D5114" s="63"/>
    </row>
    <row r="5115" spans="3:4">
      <c r="C5115" s="62"/>
      <c r="D5115" s="63"/>
    </row>
    <row r="5116" spans="3:4">
      <c r="C5116" s="62"/>
      <c r="D5116" s="63"/>
    </row>
    <row r="5117" spans="3:4">
      <c r="C5117" s="62"/>
      <c r="D5117" s="63"/>
    </row>
    <row r="5118" spans="3:4">
      <c r="C5118" s="62"/>
      <c r="D5118" s="63"/>
    </row>
    <row r="5119" spans="3:4">
      <c r="C5119" s="62"/>
      <c r="D5119" s="63"/>
    </row>
    <row r="5120" spans="3:4">
      <c r="C5120" s="62"/>
      <c r="D5120" s="63"/>
    </row>
    <row r="5121" spans="3:4">
      <c r="C5121" s="62"/>
      <c r="D5121" s="63"/>
    </row>
    <row r="5122" spans="3:4">
      <c r="C5122" s="62"/>
      <c r="D5122" s="63"/>
    </row>
    <row r="5123" spans="3:4">
      <c r="C5123" s="62"/>
      <c r="D5123" s="63"/>
    </row>
    <row r="5124" spans="3:4">
      <c r="C5124" s="62"/>
      <c r="D5124" s="63"/>
    </row>
    <row r="5125" spans="3:4">
      <c r="C5125" s="62"/>
      <c r="D5125" s="63"/>
    </row>
    <row r="5126" spans="3:4">
      <c r="C5126" s="62"/>
      <c r="D5126" s="63"/>
    </row>
    <row r="5127" spans="3:4">
      <c r="C5127" s="62"/>
      <c r="D5127" s="63"/>
    </row>
    <row r="5128" spans="3:4">
      <c r="C5128" s="62"/>
      <c r="D5128" s="63"/>
    </row>
    <row r="5129" spans="3:4">
      <c r="C5129" s="62"/>
      <c r="D5129" s="63"/>
    </row>
    <row r="5130" spans="3:4">
      <c r="C5130" s="62"/>
      <c r="D5130" s="63"/>
    </row>
    <row r="5131" spans="3:4">
      <c r="C5131" s="62"/>
      <c r="D5131" s="63"/>
    </row>
    <row r="5132" spans="3:4">
      <c r="C5132" s="62"/>
      <c r="D5132" s="63"/>
    </row>
    <row r="5133" spans="3:4">
      <c r="C5133" s="62"/>
      <c r="D5133" s="63"/>
    </row>
    <row r="5134" spans="3:4">
      <c r="C5134" s="62"/>
      <c r="D5134" s="63"/>
    </row>
    <row r="5135" spans="3:4">
      <c r="C5135" s="62"/>
      <c r="D5135" s="63"/>
    </row>
    <row r="5136" spans="3:4">
      <c r="C5136" s="62"/>
      <c r="D5136" s="63"/>
    </row>
    <row r="5137" spans="3:4">
      <c r="C5137" s="62"/>
      <c r="D5137" s="63"/>
    </row>
    <row r="5138" spans="3:4">
      <c r="C5138" s="62"/>
      <c r="D5138" s="63"/>
    </row>
    <row r="5139" spans="3:4">
      <c r="C5139" s="62"/>
      <c r="D5139" s="63"/>
    </row>
    <row r="5140" spans="3:4">
      <c r="C5140" s="62"/>
      <c r="D5140" s="63"/>
    </row>
    <row r="5141" spans="3:4">
      <c r="C5141" s="62"/>
      <c r="D5141" s="63"/>
    </row>
    <row r="5142" spans="3:4">
      <c r="C5142" s="62"/>
      <c r="D5142" s="63"/>
    </row>
    <row r="5143" spans="3:4">
      <c r="C5143" s="62"/>
      <c r="D5143" s="63"/>
    </row>
    <row r="5144" spans="3:4">
      <c r="C5144" s="62"/>
      <c r="D5144" s="63"/>
    </row>
    <row r="5145" spans="3:4">
      <c r="C5145" s="62"/>
      <c r="D5145" s="63"/>
    </row>
    <row r="5146" spans="3:4">
      <c r="C5146" s="62"/>
      <c r="D5146" s="63"/>
    </row>
    <row r="5147" spans="3:4">
      <c r="C5147" s="62"/>
      <c r="D5147" s="63"/>
    </row>
    <row r="5148" spans="3:4">
      <c r="C5148" s="62"/>
      <c r="D5148" s="63"/>
    </row>
    <row r="5149" spans="3:4">
      <c r="C5149" s="62"/>
      <c r="D5149" s="63"/>
    </row>
    <row r="5150" spans="3:4">
      <c r="C5150" s="62"/>
      <c r="D5150" s="63"/>
    </row>
    <row r="5151" spans="3:4">
      <c r="C5151" s="62"/>
      <c r="D5151" s="63"/>
    </row>
    <row r="5152" spans="3:4">
      <c r="C5152" s="62"/>
      <c r="D5152" s="63"/>
    </row>
    <row r="5153" spans="3:4">
      <c r="C5153" s="62"/>
      <c r="D5153" s="63"/>
    </row>
    <row r="5154" spans="3:4">
      <c r="C5154" s="62"/>
      <c r="D5154" s="63"/>
    </row>
    <row r="5155" spans="3:4">
      <c r="C5155" s="62"/>
      <c r="D5155" s="63"/>
    </row>
    <row r="5156" spans="3:4">
      <c r="C5156" s="62"/>
      <c r="D5156" s="63"/>
    </row>
    <row r="5157" spans="3:4">
      <c r="C5157" s="62"/>
      <c r="D5157" s="63"/>
    </row>
    <row r="5158" spans="3:4">
      <c r="C5158" s="62"/>
      <c r="D5158" s="63"/>
    </row>
    <row r="5159" spans="3:4">
      <c r="C5159" s="62"/>
      <c r="D5159" s="63"/>
    </row>
    <row r="5160" spans="3:4">
      <c r="C5160" s="62"/>
      <c r="D5160" s="63"/>
    </row>
    <row r="5161" spans="3:4">
      <c r="C5161" s="62"/>
      <c r="D5161" s="63"/>
    </row>
    <row r="5162" spans="3:4">
      <c r="C5162" s="62"/>
      <c r="D5162" s="63"/>
    </row>
    <row r="5163" spans="3:4">
      <c r="C5163" s="62"/>
      <c r="D5163" s="63"/>
    </row>
    <row r="5164" spans="3:4">
      <c r="C5164" s="62"/>
      <c r="D5164" s="63"/>
    </row>
    <row r="5165" spans="3:4">
      <c r="C5165" s="62"/>
      <c r="D5165" s="63"/>
    </row>
    <row r="5166" spans="3:4">
      <c r="C5166" s="62"/>
      <c r="D5166" s="63"/>
    </row>
    <row r="5167" spans="3:4">
      <c r="C5167" s="62"/>
      <c r="D5167" s="63"/>
    </row>
    <row r="5168" spans="3:4">
      <c r="C5168" s="62"/>
      <c r="D5168" s="63"/>
    </row>
    <row r="5169" spans="3:4">
      <c r="C5169" s="62"/>
      <c r="D5169" s="63"/>
    </row>
    <row r="5170" spans="3:4">
      <c r="C5170" s="62"/>
      <c r="D5170" s="63"/>
    </row>
    <row r="5171" spans="3:4">
      <c r="C5171" s="62"/>
      <c r="D5171" s="63"/>
    </row>
    <row r="5172" spans="3:4">
      <c r="C5172" s="62"/>
      <c r="D5172" s="63"/>
    </row>
    <row r="5173" spans="3:4">
      <c r="C5173" s="62"/>
      <c r="D5173" s="63"/>
    </row>
    <row r="5174" spans="3:4">
      <c r="C5174" s="62"/>
      <c r="D5174" s="63"/>
    </row>
    <row r="5175" spans="3:4">
      <c r="C5175" s="62"/>
      <c r="D5175" s="63"/>
    </row>
    <row r="5176" spans="3:4">
      <c r="C5176" s="62"/>
      <c r="D5176" s="63"/>
    </row>
    <row r="5177" spans="3:4">
      <c r="C5177" s="62"/>
      <c r="D5177" s="63"/>
    </row>
    <row r="5178" spans="3:4">
      <c r="C5178" s="62"/>
      <c r="D5178" s="63"/>
    </row>
    <row r="5179" spans="3:4">
      <c r="C5179" s="62"/>
      <c r="D5179" s="63"/>
    </row>
    <row r="5180" spans="3:4">
      <c r="C5180" s="62"/>
      <c r="D5180" s="63"/>
    </row>
    <row r="5181" spans="3:4">
      <c r="C5181" s="62"/>
      <c r="D5181" s="63"/>
    </row>
    <row r="5182" spans="3:4">
      <c r="C5182" s="62"/>
      <c r="D5182" s="63"/>
    </row>
    <row r="5183" spans="3:4">
      <c r="C5183" s="62"/>
      <c r="D5183" s="63"/>
    </row>
    <row r="5184" spans="3:4">
      <c r="C5184" s="62"/>
      <c r="D5184" s="63"/>
    </row>
    <row r="5185" spans="3:4">
      <c r="C5185" s="62"/>
      <c r="D5185" s="63"/>
    </row>
    <row r="5186" spans="3:4">
      <c r="C5186" s="62"/>
      <c r="D5186" s="63"/>
    </row>
    <row r="5187" spans="3:4">
      <c r="C5187" s="62"/>
      <c r="D5187" s="63"/>
    </row>
    <row r="5188" spans="3:4">
      <c r="C5188" s="62"/>
      <c r="D5188" s="63"/>
    </row>
    <row r="5189" spans="3:4">
      <c r="C5189" s="62"/>
      <c r="D5189" s="63"/>
    </row>
    <row r="5190" spans="3:4">
      <c r="C5190" s="62"/>
      <c r="D5190" s="63"/>
    </row>
    <row r="5191" spans="3:4">
      <c r="C5191" s="62"/>
      <c r="D5191" s="63"/>
    </row>
    <row r="5192" spans="3:4">
      <c r="C5192" s="62"/>
      <c r="D5192" s="63"/>
    </row>
    <row r="5193" spans="3:4">
      <c r="C5193" s="62"/>
      <c r="D5193" s="63"/>
    </row>
    <row r="5194" spans="3:4">
      <c r="C5194" s="62"/>
      <c r="D5194" s="63"/>
    </row>
    <row r="5195" spans="3:4">
      <c r="C5195" s="62"/>
      <c r="D5195" s="63"/>
    </row>
    <row r="5196" spans="3:4">
      <c r="C5196" s="62"/>
      <c r="D5196" s="63"/>
    </row>
    <row r="5197" spans="3:4">
      <c r="C5197" s="62"/>
      <c r="D5197" s="63"/>
    </row>
    <row r="5198" spans="3:4">
      <c r="C5198" s="62"/>
      <c r="D5198" s="63"/>
    </row>
    <row r="5199" spans="3:4">
      <c r="C5199" s="62"/>
      <c r="D5199" s="63"/>
    </row>
    <row r="5200" spans="3:4">
      <c r="C5200" s="62"/>
      <c r="D5200" s="63"/>
    </row>
    <row r="5201" spans="3:4">
      <c r="C5201" s="62"/>
      <c r="D5201" s="63"/>
    </row>
    <row r="5202" spans="3:4">
      <c r="C5202" s="62"/>
      <c r="D5202" s="63"/>
    </row>
    <row r="5203" spans="3:4">
      <c r="C5203" s="62"/>
      <c r="D5203" s="63"/>
    </row>
    <row r="5204" spans="3:4">
      <c r="C5204" s="62"/>
      <c r="D5204" s="63"/>
    </row>
    <row r="5205" spans="3:4">
      <c r="C5205" s="62"/>
      <c r="D5205" s="63"/>
    </row>
    <row r="5206" spans="3:4">
      <c r="C5206" s="62"/>
      <c r="D5206" s="63"/>
    </row>
    <row r="5207" spans="3:4">
      <c r="C5207" s="62"/>
      <c r="D5207" s="63"/>
    </row>
    <row r="5208" spans="3:4">
      <c r="C5208" s="62"/>
      <c r="D5208" s="63"/>
    </row>
    <row r="5209" spans="3:4">
      <c r="C5209" s="62"/>
      <c r="D5209" s="63"/>
    </row>
    <row r="5210" spans="3:4">
      <c r="C5210" s="62"/>
      <c r="D5210" s="63"/>
    </row>
    <row r="5211" spans="3:4">
      <c r="C5211" s="62"/>
      <c r="D5211" s="63"/>
    </row>
    <row r="5212" spans="3:4">
      <c r="C5212" s="62"/>
      <c r="D5212" s="63"/>
    </row>
    <row r="5213" spans="3:4">
      <c r="C5213" s="62"/>
      <c r="D5213" s="63"/>
    </row>
    <row r="5214" spans="3:4">
      <c r="C5214" s="62"/>
      <c r="D5214" s="63"/>
    </row>
    <row r="5215" spans="3:4">
      <c r="C5215" s="62"/>
      <c r="D5215" s="63"/>
    </row>
    <row r="5216" spans="3:4">
      <c r="C5216" s="62"/>
      <c r="D5216" s="63"/>
    </row>
    <row r="5217" spans="3:4">
      <c r="C5217" s="62"/>
      <c r="D5217" s="63"/>
    </row>
    <row r="5218" spans="3:4">
      <c r="C5218" s="62"/>
      <c r="D5218" s="63"/>
    </row>
    <row r="5219" spans="3:4">
      <c r="C5219" s="62"/>
      <c r="D5219" s="63"/>
    </row>
    <row r="5220" spans="3:4">
      <c r="C5220" s="62"/>
      <c r="D5220" s="63"/>
    </row>
    <row r="5221" spans="3:4">
      <c r="C5221" s="62"/>
      <c r="D5221" s="63"/>
    </row>
    <row r="5222" spans="3:4">
      <c r="C5222" s="62"/>
      <c r="D5222" s="63"/>
    </row>
    <row r="5223" spans="3:4">
      <c r="C5223" s="62"/>
      <c r="D5223" s="63"/>
    </row>
    <row r="5224" spans="3:4">
      <c r="C5224" s="62"/>
      <c r="D5224" s="63"/>
    </row>
    <row r="5225" spans="3:4">
      <c r="C5225" s="62"/>
      <c r="D5225" s="63"/>
    </row>
    <row r="5226" spans="3:4">
      <c r="C5226" s="62"/>
      <c r="D5226" s="63"/>
    </row>
    <row r="5227" spans="3:4">
      <c r="C5227" s="62"/>
      <c r="D5227" s="63"/>
    </row>
    <row r="5228" spans="3:4">
      <c r="C5228" s="62"/>
      <c r="D5228" s="63"/>
    </row>
    <row r="5229" spans="3:4">
      <c r="C5229" s="62"/>
      <c r="D5229" s="63"/>
    </row>
    <row r="5230" spans="3:4">
      <c r="C5230" s="62"/>
      <c r="D5230" s="63"/>
    </row>
    <row r="5231" spans="3:4">
      <c r="C5231" s="62"/>
      <c r="D5231" s="63"/>
    </row>
    <row r="5232" spans="3:4">
      <c r="C5232" s="62"/>
      <c r="D5232" s="63"/>
    </row>
    <row r="5233" spans="3:4">
      <c r="C5233" s="62"/>
      <c r="D5233" s="63"/>
    </row>
    <row r="5234" spans="3:4">
      <c r="C5234" s="62"/>
      <c r="D5234" s="63"/>
    </row>
    <row r="5235" spans="3:4">
      <c r="C5235" s="62"/>
      <c r="D5235" s="63"/>
    </row>
    <row r="5236" spans="3:4">
      <c r="C5236" s="62"/>
      <c r="D5236" s="63"/>
    </row>
    <row r="5237" spans="3:4">
      <c r="C5237" s="62"/>
      <c r="D5237" s="63"/>
    </row>
    <row r="5238" spans="3:4">
      <c r="C5238" s="62"/>
      <c r="D5238" s="63"/>
    </row>
    <row r="5239" spans="3:4">
      <c r="C5239" s="62"/>
      <c r="D5239" s="63"/>
    </row>
    <row r="5240" spans="3:4">
      <c r="C5240" s="62"/>
      <c r="D5240" s="63"/>
    </row>
    <row r="5241" spans="3:4">
      <c r="C5241" s="62"/>
      <c r="D5241" s="63"/>
    </row>
    <row r="5242" spans="3:4">
      <c r="C5242" s="62"/>
      <c r="D5242" s="63"/>
    </row>
    <row r="5243" spans="3:4">
      <c r="C5243" s="62"/>
      <c r="D5243" s="63"/>
    </row>
    <row r="5244" spans="3:4">
      <c r="C5244" s="62"/>
      <c r="D5244" s="63"/>
    </row>
    <row r="5245" spans="3:4">
      <c r="C5245" s="62"/>
      <c r="D5245" s="63"/>
    </row>
    <row r="5246" spans="3:4">
      <c r="C5246" s="62"/>
      <c r="D5246" s="63"/>
    </row>
    <row r="5247" spans="3:4">
      <c r="C5247" s="62"/>
      <c r="D5247" s="63"/>
    </row>
    <row r="5248" spans="3:4">
      <c r="C5248" s="62"/>
      <c r="D5248" s="63"/>
    </row>
    <row r="5249" spans="3:4">
      <c r="C5249" s="62"/>
      <c r="D5249" s="63"/>
    </row>
    <row r="5250" spans="3:4">
      <c r="C5250" s="62"/>
      <c r="D5250" s="63"/>
    </row>
    <row r="5251" spans="3:4">
      <c r="C5251" s="62"/>
      <c r="D5251" s="63"/>
    </row>
    <row r="5252" spans="3:4">
      <c r="C5252" s="62"/>
      <c r="D5252" s="63"/>
    </row>
    <row r="5253" spans="3:4">
      <c r="C5253" s="62"/>
      <c r="D5253" s="63"/>
    </row>
    <row r="5254" spans="3:4">
      <c r="C5254" s="62"/>
      <c r="D5254" s="63"/>
    </row>
    <row r="5255" spans="3:4">
      <c r="C5255" s="62"/>
      <c r="D5255" s="63"/>
    </row>
    <row r="5256" spans="3:4">
      <c r="C5256" s="62"/>
      <c r="D5256" s="63"/>
    </row>
    <row r="5257" spans="3:4">
      <c r="C5257" s="62"/>
      <c r="D5257" s="63"/>
    </row>
    <row r="5258" spans="3:4">
      <c r="C5258" s="62"/>
      <c r="D5258" s="63"/>
    </row>
    <row r="5259" spans="3:4">
      <c r="C5259" s="62"/>
      <c r="D5259" s="63"/>
    </row>
    <row r="5260" spans="3:4">
      <c r="C5260" s="62"/>
      <c r="D5260" s="63"/>
    </row>
    <row r="5261" spans="3:4">
      <c r="C5261" s="62"/>
      <c r="D5261" s="63"/>
    </row>
    <row r="5262" spans="3:4">
      <c r="C5262" s="62"/>
      <c r="D5262" s="63"/>
    </row>
    <row r="5263" spans="3:4">
      <c r="C5263" s="62"/>
      <c r="D5263" s="63"/>
    </row>
    <row r="5264" spans="3:4">
      <c r="C5264" s="62"/>
      <c r="D5264" s="63"/>
    </row>
    <row r="5265" spans="3:4">
      <c r="C5265" s="62"/>
      <c r="D5265" s="63"/>
    </row>
    <row r="5266" spans="3:4">
      <c r="C5266" s="62"/>
      <c r="D5266" s="63"/>
    </row>
    <row r="5267" spans="3:4">
      <c r="C5267" s="62"/>
      <c r="D5267" s="63"/>
    </row>
    <row r="5268" spans="3:4">
      <c r="C5268" s="62"/>
      <c r="D5268" s="63"/>
    </row>
    <row r="5269" spans="3:4">
      <c r="C5269" s="62"/>
      <c r="D5269" s="63"/>
    </row>
    <row r="5270" spans="3:4">
      <c r="C5270" s="62"/>
      <c r="D5270" s="63"/>
    </row>
    <row r="5271" spans="3:4">
      <c r="C5271" s="62"/>
      <c r="D5271" s="63"/>
    </row>
    <row r="5272" spans="3:4">
      <c r="C5272" s="62"/>
      <c r="D5272" s="63"/>
    </row>
    <row r="5273" spans="3:4">
      <c r="C5273" s="62"/>
      <c r="D5273" s="63"/>
    </row>
    <row r="5274" spans="3:4">
      <c r="C5274" s="62"/>
      <c r="D5274" s="63"/>
    </row>
    <row r="5275" spans="3:4">
      <c r="C5275" s="62"/>
      <c r="D5275" s="63"/>
    </row>
    <row r="5276" spans="3:4">
      <c r="C5276" s="62"/>
      <c r="D5276" s="63"/>
    </row>
    <row r="5277" spans="3:4">
      <c r="C5277" s="62"/>
      <c r="D5277" s="63"/>
    </row>
    <row r="5278" spans="3:4">
      <c r="C5278" s="62"/>
      <c r="D5278" s="63"/>
    </row>
    <row r="5279" spans="3:4">
      <c r="C5279" s="62"/>
      <c r="D5279" s="63"/>
    </row>
    <row r="5280" spans="3:4">
      <c r="C5280" s="62"/>
      <c r="D5280" s="63"/>
    </row>
    <row r="5281" spans="3:4">
      <c r="C5281" s="62"/>
      <c r="D5281" s="63"/>
    </row>
    <row r="5282" spans="3:4">
      <c r="C5282" s="62"/>
      <c r="D5282" s="63"/>
    </row>
    <row r="5283" spans="3:4">
      <c r="C5283" s="62"/>
      <c r="D5283" s="63"/>
    </row>
    <row r="5284" spans="3:4">
      <c r="C5284" s="62"/>
      <c r="D5284" s="63"/>
    </row>
    <row r="5285" spans="3:4">
      <c r="C5285" s="62"/>
      <c r="D5285" s="63"/>
    </row>
    <row r="5286" spans="3:4">
      <c r="C5286" s="62"/>
      <c r="D5286" s="63"/>
    </row>
    <row r="5287" spans="3:4">
      <c r="C5287" s="62"/>
      <c r="D5287" s="63"/>
    </row>
    <row r="5288" spans="3:4">
      <c r="C5288" s="62"/>
      <c r="D5288" s="63"/>
    </row>
    <row r="5289" spans="3:4">
      <c r="C5289" s="62"/>
      <c r="D5289" s="63"/>
    </row>
    <row r="5290" spans="3:4">
      <c r="C5290" s="62"/>
      <c r="D5290" s="63"/>
    </row>
    <row r="5291" spans="3:4">
      <c r="C5291" s="62"/>
      <c r="D5291" s="63"/>
    </row>
    <row r="5292" spans="3:4">
      <c r="C5292" s="62"/>
      <c r="D5292" s="63"/>
    </row>
    <row r="5293" spans="3:4">
      <c r="C5293" s="62"/>
      <c r="D5293" s="63"/>
    </row>
    <row r="5294" spans="3:4">
      <c r="C5294" s="62"/>
      <c r="D5294" s="63"/>
    </row>
    <row r="5295" spans="3:4">
      <c r="C5295" s="62"/>
      <c r="D5295" s="63"/>
    </row>
    <row r="5296" spans="3:4">
      <c r="C5296" s="62"/>
      <c r="D5296" s="63"/>
    </row>
    <row r="5297" spans="3:4">
      <c r="C5297" s="62"/>
      <c r="D5297" s="63"/>
    </row>
    <row r="5298" spans="3:4">
      <c r="C5298" s="62"/>
      <c r="D5298" s="63"/>
    </row>
    <row r="5299" spans="3:4">
      <c r="C5299" s="62"/>
      <c r="D5299" s="63"/>
    </row>
    <row r="5300" spans="3:4">
      <c r="C5300" s="62"/>
      <c r="D5300" s="63"/>
    </row>
    <row r="5301" spans="3:4">
      <c r="C5301" s="62"/>
      <c r="D5301" s="63"/>
    </row>
    <row r="5302" spans="3:4">
      <c r="C5302" s="62"/>
      <c r="D5302" s="63"/>
    </row>
    <row r="5303" spans="3:4">
      <c r="C5303" s="62"/>
      <c r="D5303" s="63"/>
    </row>
    <row r="5304" spans="3:4">
      <c r="C5304" s="62"/>
      <c r="D5304" s="63"/>
    </row>
    <row r="5305" spans="3:4">
      <c r="C5305" s="62"/>
      <c r="D5305" s="63"/>
    </row>
    <row r="5306" spans="3:4">
      <c r="C5306" s="62"/>
      <c r="D5306" s="63"/>
    </row>
    <row r="5307" spans="3:4">
      <c r="C5307" s="62"/>
      <c r="D5307" s="63"/>
    </row>
    <row r="5308" spans="3:4">
      <c r="C5308" s="62"/>
      <c r="D5308" s="63"/>
    </row>
    <row r="5309" spans="3:4">
      <c r="C5309" s="62"/>
      <c r="D5309" s="63"/>
    </row>
    <row r="5310" spans="3:4">
      <c r="C5310" s="62"/>
      <c r="D5310" s="63"/>
    </row>
    <row r="5311" spans="3:4">
      <c r="C5311" s="62"/>
      <c r="D5311" s="63"/>
    </row>
    <row r="5312" spans="3:4">
      <c r="C5312" s="62"/>
      <c r="D5312" s="63"/>
    </row>
    <row r="5313" spans="3:4">
      <c r="C5313" s="62"/>
      <c r="D5313" s="63"/>
    </row>
    <row r="5314" spans="3:4">
      <c r="C5314" s="62"/>
      <c r="D5314" s="63"/>
    </row>
    <row r="5315" spans="3:4">
      <c r="C5315" s="62"/>
      <c r="D5315" s="63"/>
    </row>
    <row r="5316" spans="3:4">
      <c r="C5316" s="62"/>
      <c r="D5316" s="63"/>
    </row>
    <row r="5317" spans="3:4">
      <c r="C5317" s="62"/>
      <c r="D5317" s="63"/>
    </row>
    <row r="5318" spans="3:4">
      <c r="C5318" s="62"/>
      <c r="D5318" s="63"/>
    </row>
    <row r="5319" spans="3:4">
      <c r="C5319" s="62"/>
      <c r="D5319" s="63"/>
    </row>
    <row r="5320" spans="3:4">
      <c r="C5320" s="62"/>
      <c r="D5320" s="63"/>
    </row>
    <row r="5321" spans="3:4">
      <c r="C5321" s="62"/>
      <c r="D5321" s="63"/>
    </row>
    <row r="5322" spans="3:4">
      <c r="C5322" s="62"/>
      <c r="D5322" s="63"/>
    </row>
    <row r="5323" spans="3:4">
      <c r="C5323" s="62"/>
      <c r="D5323" s="63"/>
    </row>
    <row r="5324" spans="3:4">
      <c r="C5324" s="62"/>
      <c r="D5324" s="63"/>
    </row>
    <row r="5325" spans="3:4">
      <c r="C5325" s="62"/>
      <c r="D5325" s="63"/>
    </row>
    <row r="5326" spans="3:4">
      <c r="C5326" s="62"/>
      <c r="D5326" s="63"/>
    </row>
    <row r="5327" spans="3:4">
      <c r="C5327" s="62"/>
      <c r="D5327" s="63"/>
    </row>
    <row r="5328" spans="3:4">
      <c r="C5328" s="62"/>
      <c r="D5328" s="63"/>
    </row>
    <row r="5329" spans="3:4">
      <c r="C5329" s="62"/>
      <c r="D5329" s="63"/>
    </row>
    <row r="5330" spans="3:4">
      <c r="C5330" s="62"/>
      <c r="D5330" s="63"/>
    </row>
    <row r="5331" spans="3:4">
      <c r="C5331" s="62"/>
      <c r="D5331" s="63"/>
    </row>
    <row r="5332" spans="3:4">
      <c r="C5332" s="62"/>
      <c r="D5332" s="63"/>
    </row>
    <row r="5333" spans="3:4">
      <c r="C5333" s="62"/>
      <c r="D5333" s="63"/>
    </row>
    <row r="5334" spans="3:4">
      <c r="C5334" s="62"/>
      <c r="D5334" s="63"/>
    </row>
    <row r="5335" spans="3:4">
      <c r="C5335" s="62"/>
      <c r="D5335" s="63"/>
    </row>
    <row r="5336" spans="3:4">
      <c r="C5336" s="62"/>
      <c r="D5336" s="63"/>
    </row>
    <row r="5337" spans="3:4">
      <c r="C5337" s="62"/>
      <c r="D5337" s="63"/>
    </row>
    <row r="5338" spans="3:4">
      <c r="C5338" s="62"/>
      <c r="D5338" s="63"/>
    </row>
    <row r="5339" spans="3:4">
      <c r="C5339" s="62"/>
      <c r="D5339" s="63"/>
    </row>
    <row r="5340" spans="3:4">
      <c r="C5340" s="62"/>
      <c r="D5340" s="63"/>
    </row>
    <row r="5341" spans="3:4">
      <c r="C5341" s="62"/>
      <c r="D5341" s="63"/>
    </row>
    <row r="5342" spans="3:4">
      <c r="C5342" s="62"/>
      <c r="D5342" s="63"/>
    </row>
    <row r="5343" spans="3:4">
      <c r="C5343" s="62"/>
      <c r="D5343" s="63"/>
    </row>
    <row r="5344" spans="3:4">
      <c r="C5344" s="62"/>
      <c r="D5344" s="63"/>
    </row>
    <row r="5345" spans="3:4">
      <c r="C5345" s="62"/>
      <c r="D5345" s="63"/>
    </row>
    <row r="5346" spans="3:4">
      <c r="C5346" s="62"/>
      <c r="D5346" s="63"/>
    </row>
    <row r="5347" spans="3:4">
      <c r="C5347" s="62"/>
      <c r="D5347" s="63"/>
    </row>
    <row r="5348" spans="3:4">
      <c r="C5348" s="62"/>
      <c r="D5348" s="63"/>
    </row>
    <row r="5349" spans="3:4">
      <c r="C5349" s="62"/>
      <c r="D5349" s="63"/>
    </row>
    <row r="5350" spans="3:4">
      <c r="C5350" s="62"/>
      <c r="D5350" s="63"/>
    </row>
    <row r="5351" spans="3:4">
      <c r="C5351" s="62"/>
      <c r="D5351" s="63"/>
    </row>
    <row r="5352" spans="3:4">
      <c r="C5352" s="62"/>
      <c r="D5352" s="63"/>
    </row>
    <row r="5353" spans="3:4">
      <c r="C5353" s="62"/>
      <c r="D5353" s="63"/>
    </row>
    <row r="5354" spans="3:4">
      <c r="C5354" s="62"/>
      <c r="D5354" s="63"/>
    </row>
    <row r="5355" spans="3:4">
      <c r="C5355" s="62"/>
      <c r="D5355" s="63"/>
    </row>
    <row r="5356" spans="3:4">
      <c r="C5356" s="62"/>
      <c r="D5356" s="63"/>
    </row>
    <row r="5357" spans="3:4">
      <c r="C5357" s="62"/>
      <c r="D5357" s="63"/>
    </row>
    <row r="5358" spans="3:4">
      <c r="C5358" s="62"/>
      <c r="D5358" s="63"/>
    </row>
    <row r="5359" spans="3:4">
      <c r="C5359" s="62"/>
      <c r="D5359" s="63"/>
    </row>
    <row r="5360" spans="3:4">
      <c r="C5360" s="62"/>
      <c r="D5360" s="63"/>
    </row>
    <row r="5361" spans="3:4">
      <c r="C5361" s="62"/>
      <c r="D5361" s="63"/>
    </row>
    <row r="5362" spans="3:4">
      <c r="C5362" s="62"/>
      <c r="D5362" s="63"/>
    </row>
    <row r="5363" spans="3:4">
      <c r="C5363" s="62"/>
      <c r="D5363" s="63"/>
    </row>
    <row r="5364" spans="3:4">
      <c r="C5364" s="62"/>
      <c r="D5364" s="63"/>
    </row>
    <row r="5365" spans="3:4">
      <c r="C5365" s="62"/>
      <c r="D5365" s="63"/>
    </row>
    <row r="5366" spans="3:4">
      <c r="C5366" s="62"/>
      <c r="D5366" s="63"/>
    </row>
    <row r="5367" spans="3:4">
      <c r="C5367" s="62"/>
      <c r="D5367" s="63"/>
    </row>
    <row r="5368" spans="3:4">
      <c r="C5368" s="62"/>
      <c r="D5368" s="63"/>
    </row>
    <row r="5369" spans="3:4">
      <c r="C5369" s="62"/>
      <c r="D5369" s="63"/>
    </row>
    <row r="5370" spans="3:4">
      <c r="C5370" s="62"/>
      <c r="D5370" s="63"/>
    </row>
    <row r="5371" spans="3:4">
      <c r="C5371" s="62"/>
      <c r="D5371" s="63"/>
    </row>
    <row r="5372" spans="3:4">
      <c r="C5372" s="62"/>
      <c r="D5372" s="63"/>
    </row>
    <row r="5373" spans="3:4">
      <c r="C5373" s="62"/>
      <c r="D5373" s="63"/>
    </row>
    <row r="5374" spans="3:4">
      <c r="C5374" s="62"/>
      <c r="D5374" s="63"/>
    </row>
    <row r="5375" spans="3:4">
      <c r="C5375" s="62"/>
      <c r="D5375" s="63"/>
    </row>
    <row r="5376" spans="3:4">
      <c r="C5376" s="62"/>
      <c r="D5376" s="63"/>
    </row>
    <row r="5377" spans="3:4">
      <c r="C5377" s="62"/>
      <c r="D5377" s="63"/>
    </row>
    <row r="5378" spans="3:4">
      <c r="C5378" s="62"/>
      <c r="D5378" s="63"/>
    </row>
    <row r="5379" spans="3:4">
      <c r="C5379" s="62"/>
      <c r="D5379" s="63"/>
    </row>
    <row r="5380" spans="3:4">
      <c r="C5380" s="62"/>
      <c r="D5380" s="63"/>
    </row>
    <row r="5381" spans="3:4">
      <c r="C5381" s="62"/>
      <c r="D5381" s="63"/>
    </row>
    <row r="5382" spans="3:4">
      <c r="C5382" s="62"/>
      <c r="D5382" s="63"/>
    </row>
    <row r="5383" spans="3:4">
      <c r="C5383" s="62"/>
      <c r="D5383" s="63"/>
    </row>
    <row r="5384" spans="3:4">
      <c r="C5384" s="62"/>
      <c r="D5384" s="63"/>
    </row>
    <row r="5385" spans="3:4">
      <c r="C5385" s="62"/>
      <c r="D5385" s="63"/>
    </row>
    <row r="5386" spans="3:4">
      <c r="C5386" s="62"/>
      <c r="D5386" s="63"/>
    </row>
    <row r="5387" spans="3:4">
      <c r="C5387" s="62"/>
      <c r="D5387" s="63"/>
    </row>
    <row r="5388" spans="3:4">
      <c r="C5388" s="62"/>
      <c r="D5388" s="63"/>
    </row>
    <row r="5389" spans="3:4">
      <c r="C5389" s="62"/>
      <c r="D5389" s="63"/>
    </row>
    <row r="5390" spans="3:4">
      <c r="C5390" s="62"/>
      <c r="D5390" s="63"/>
    </row>
    <row r="5391" spans="3:4">
      <c r="C5391" s="62"/>
      <c r="D5391" s="63"/>
    </row>
    <row r="5392" spans="3:4">
      <c r="C5392" s="62"/>
      <c r="D5392" s="63"/>
    </row>
    <row r="5393" spans="3:4">
      <c r="C5393" s="62"/>
      <c r="D5393" s="63"/>
    </row>
    <row r="5394" spans="3:4">
      <c r="C5394" s="62"/>
      <c r="D5394" s="63"/>
    </row>
    <row r="5395" spans="3:4">
      <c r="C5395" s="62"/>
      <c r="D5395" s="63"/>
    </row>
    <row r="5396" spans="3:4">
      <c r="C5396" s="62"/>
      <c r="D5396" s="63"/>
    </row>
    <row r="5397" spans="3:4">
      <c r="C5397" s="62"/>
      <c r="D5397" s="63"/>
    </row>
    <row r="5398" spans="3:4">
      <c r="C5398" s="62"/>
      <c r="D5398" s="63"/>
    </row>
    <row r="5399" spans="3:4">
      <c r="C5399" s="62"/>
      <c r="D5399" s="63"/>
    </row>
    <row r="5400" spans="3:4">
      <c r="C5400" s="62"/>
      <c r="D5400" s="63"/>
    </row>
    <row r="5401" spans="3:4">
      <c r="C5401" s="62"/>
      <c r="D5401" s="63"/>
    </row>
    <row r="5402" spans="3:4">
      <c r="C5402" s="62"/>
      <c r="D5402" s="63"/>
    </row>
    <row r="5403" spans="3:4">
      <c r="C5403" s="62"/>
      <c r="D5403" s="63"/>
    </row>
    <row r="5404" spans="3:4">
      <c r="C5404" s="62"/>
      <c r="D5404" s="63"/>
    </row>
    <row r="5405" spans="3:4">
      <c r="C5405" s="62"/>
      <c r="D5405" s="63"/>
    </row>
    <row r="5406" spans="3:4">
      <c r="C5406" s="62"/>
      <c r="D5406" s="63"/>
    </row>
    <row r="5407" spans="3:4">
      <c r="C5407" s="62"/>
      <c r="D5407" s="63"/>
    </row>
    <row r="5408" spans="3:4">
      <c r="C5408" s="62"/>
      <c r="D5408" s="63"/>
    </row>
    <row r="5409" spans="3:4">
      <c r="C5409" s="62"/>
      <c r="D5409" s="63"/>
    </row>
    <row r="5410" spans="3:4">
      <c r="C5410" s="62"/>
      <c r="D5410" s="63"/>
    </row>
    <row r="5411" spans="3:4">
      <c r="C5411" s="62"/>
      <c r="D5411" s="63"/>
    </row>
    <row r="5412" spans="3:4">
      <c r="C5412" s="62"/>
      <c r="D5412" s="63"/>
    </row>
    <row r="5413" spans="3:4">
      <c r="C5413" s="62"/>
      <c r="D5413" s="63"/>
    </row>
    <row r="5414" spans="3:4">
      <c r="C5414" s="62"/>
      <c r="D5414" s="63"/>
    </row>
    <row r="5415" spans="3:4">
      <c r="C5415" s="62"/>
      <c r="D5415" s="63"/>
    </row>
    <row r="5416" spans="3:4">
      <c r="C5416" s="62"/>
      <c r="D5416" s="63"/>
    </row>
    <row r="5417" spans="3:4">
      <c r="C5417" s="62"/>
      <c r="D5417" s="63"/>
    </row>
    <row r="5418" spans="3:4">
      <c r="C5418" s="62"/>
      <c r="D5418" s="63"/>
    </row>
    <row r="5419" spans="3:4">
      <c r="C5419" s="62"/>
      <c r="D5419" s="63"/>
    </row>
    <row r="5420" spans="3:4">
      <c r="C5420" s="62"/>
      <c r="D5420" s="63"/>
    </row>
    <row r="5421" spans="3:4">
      <c r="C5421" s="62"/>
      <c r="D5421" s="63"/>
    </row>
    <row r="5422" spans="3:4">
      <c r="C5422" s="62"/>
      <c r="D5422" s="63"/>
    </row>
    <row r="5423" spans="3:4">
      <c r="C5423" s="62"/>
      <c r="D5423" s="63"/>
    </row>
    <row r="5424" spans="3:4">
      <c r="C5424" s="62"/>
      <c r="D5424" s="63"/>
    </row>
    <row r="5425" spans="3:4">
      <c r="C5425" s="62"/>
      <c r="D5425" s="63"/>
    </row>
    <row r="5426" spans="3:4">
      <c r="C5426" s="62"/>
      <c r="D5426" s="63"/>
    </row>
    <row r="5427" spans="3:4">
      <c r="C5427" s="62"/>
      <c r="D5427" s="63"/>
    </row>
    <row r="5428" spans="3:4">
      <c r="C5428" s="62"/>
      <c r="D5428" s="63"/>
    </row>
    <row r="5429" spans="3:4">
      <c r="C5429" s="62"/>
      <c r="D5429" s="63"/>
    </row>
    <row r="5430" spans="3:4">
      <c r="C5430" s="62"/>
      <c r="D5430" s="63"/>
    </row>
    <row r="5431" spans="3:4">
      <c r="C5431" s="62"/>
      <c r="D5431" s="63"/>
    </row>
    <row r="5432" spans="3:4">
      <c r="C5432" s="62"/>
      <c r="D5432" s="63"/>
    </row>
    <row r="5433" spans="3:4">
      <c r="C5433" s="62"/>
      <c r="D5433" s="63"/>
    </row>
    <row r="5434" spans="3:4">
      <c r="C5434" s="62"/>
      <c r="D5434" s="63"/>
    </row>
    <row r="5435" spans="3:4">
      <c r="C5435" s="62"/>
      <c r="D5435" s="63"/>
    </row>
    <row r="5436" spans="3:4">
      <c r="C5436" s="62"/>
      <c r="D5436" s="63"/>
    </row>
    <row r="5437" spans="3:4">
      <c r="C5437" s="62"/>
      <c r="D5437" s="63"/>
    </row>
    <row r="5438" spans="3:4">
      <c r="C5438" s="62"/>
      <c r="D5438" s="63"/>
    </row>
    <row r="5439" spans="3:4">
      <c r="C5439" s="62"/>
      <c r="D5439" s="63"/>
    </row>
    <row r="5440" spans="3:4">
      <c r="C5440" s="62"/>
      <c r="D5440" s="63"/>
    </row>
    <row r="5441" spans="3:4">
      <c r="C5441" s="62"/>
      <c r="D5441" s="63"/>
    </row>
    <row r="5442" spans="3:4">
      <c r="C5442" s="62"/>
      <c r="D5442" s="63"/>
    </row>
    <row r="5443" spans="3:4">
      <c r="C5443" s="62"/>
      <c r="D5443" s="63"/>
    </row>
    <row r="5444" spans="3:4">
      <c r="C5444" s="62"/>
      <c r="D5444" s="63"/>
    </row>
    <row r="5445" spans="3:4">
      <c r="C5445" s="62"/>
      <c r="D5445" s="63"/>
    </row>
    <row r="5446" spans="3:4">
      <c r="C5446" s="62"/>
      <c r="D5446" s="63"/>
    </row>
    <row r="5447" spans="3:4">
      <c r="C5447" s="62"/>
      <c r="D5447" s="63"/>
    </row>
    <row r="5448" spans="3:4">
      <c r="C5448" s="62"/>
      <c r="D5448" s="63"/>
    </row>
    <row r="5449" spans="3:4">
      <c r="C5449" s="62"/>
      <c r="D5449" s="63"/>
    </row>
    <row r="5450" spans="3:4">
      <c r="C5450" s="62"/>
      <c r="D5450" s="63"/>
    </row>
    <row r="5451" spans="3:4">
      <c r="C5451" s="62"/>
      <c r="D5451" s="63"/>
    </row>
    <row r="5452" spans="3:4">
      <c r="C5452" s="62"/>
      <c r="D5452" s="63"/>
    </row>
    <row r="5453" spans="3:4">
      <c r="C5453" s="62"/>
      <c r="D5453" s="63"/>
    </row>
    <row r="5454" spans="3:4">
      <c r="C5454" s="62"/>
      <c r="D5454" s="63"/>
    </row>
    <row r="5455" spans="3:4">
      <c r="C5455" s="62"/>
      <c r="D5455" s="63"/>
    </row>
    <row r="5456" spans="3:4">
      <c r="C5456" s="62"/>
      <c r="D5456" s="63"/>
    </row>
    <row r="5457" spans="3:4">
      <c r="C5457" s="62"/>
      <c r="D5457" s="63"/>
    </row>
    <row r="5458" spans="3:4">
      <c r="C5458" s="62"/>
      <c r="D5458" s="63"/>
    </row>
    <row r="5459" spans="3:4">
      <c r="C5459" s="62"/>
      <c r="D5459" s="63"/>
    </row>
    <row r="5460" spans="3:4">
      <c r="C5460" s="62"/>
      <c r="D5460" s="63"/>
    </row>
    <row r="5461" spans="3:4">
      <c r="C5461" s="62"/>
      <c r="D5461" s="63"/>
    </row>
    <row r="5462" spans="3:4">
      <c r="C5462" s="62"/>
      <c r="D5462" s="63"/>
    </row>
    <row r="5463" spans="3:4">
      <c r="C5463" s="62"/>
      <c r="D5463" s="63"/>
    </row>
    <row r="5464" spans="3:4">
      <c r="C5464" s="62"/>
      <c r="D5464" s="63"/>
    </row>
    <row r="5465" spans="3:4">
      <c r="C5465" s="62"/>
      <c r="D5465" s="63"/>
    </row>
    <row r="5466" spans="3:4">
      <c r="C5466" s="62"/>
      <c r="D5466" s="63"/>
    </row>
    <row r="5467" spans="3:4">
      <c r="C5467" s="62"/>
      <c r="D5467" s="63"/>
    </row>
    <row r="5468" spans="3:4">
      <c r="C5468" s="62"/>
      <c r="D5468" s="63"/>
    </row>
    <row r="5469" spans="3:4">
      <c r="C5469" s="62"/>
      <c r="D5469" s="63"/>
    </row>
    <row r="5470" spans="3:4">
      <c r="C5470" s="62"/>
      <c r="D5470" s="63"/>
    </row>
    <row r="5471" spans="3:4">
      <c r="C5471" s="62"/>
      <c r="D5471" s="63"/>
    </row>
    <row r="5472" spans="3:4">
      <c r="C5472" s="62"/>
      <c r="D5472" s="63"/>
    </row>
    <row r="5473" spans="3:4">
      <c r="C5473" s="62"/>
      <c r="D5473" s="63"/>
    </row>
    <row r="5474" spans="3:4">
      <c r="C5474" s="62"/>
      <c r="D5474" s="63"/>
    </row>
    <row r="5475" spans="3:4">
      <c r="C5475" s="62"/>
      <c r="D5475" s="63"/>
    </row>
    <row r="5476" spans="3:4">
      <c r="C5476" s="62"/>
      <c r="D5476" s="63"/>
    </row>
    <row r="5477" spans="3:4">
      <c r="C5477" s="62"/>
      <c r="D5477" s="63"/>
    </row>
    <row r="5478" spans="3:4">
      <c r="C5478" s="62"/>
      <c r="D5478" s="63"/>
    </row>
    <row r="5479" spans="3:4">
      <c r="C5479" s="62"/>
      <c r="D5479" s="63"/>
    </row>
    <row r="5480" spans="3:4">
      <c r="C5480" s="62"/>
      <c r="D5480" s="63"/>
    </row>
    <row r="5481" spans="3:4">
      <c r="C5481" s="62"/>
      <c r="D5481" s="63"/>
    </row>
    <row r="5482" spans="3:4">
      <c r="C5482" s="62"/>
      <c r="D5482" s="63"/>
    </row>
    <row r="5483" spans="3:4">
      <c r="C5483" s="62"/>
      <c r="D5483" s="63"/>
    </row>
    <row r="5484" spans="3:4">
      <c r="C5484" s="62"/>
      <c r="D5484" s="63"/>
    </row>
    <row r="5485" spans="3:4">
      <c r="C5485" s="62"/>
      <c r="D5485" s="63"/>
    </row>
    <row r="5486" spans="3:4">
      <c r="C5486" s="62"/>
      <c r="D5486" s="63"/>
    </row>
    <row r="5487" spans="3:4">
      <c r="C5487" s="62"/>
      <c r="D5487" s="63"/>
    </row>
    <row r="5488" spans="3:4">
      <c r="C5488" s="62"/>
      <c r="D5488" s="63"/>
    </row>
    <row r="5489" spans="3:4">
      <c r="C5489" s="62"/>
      <c r="D5489" s="63"/>
    </row>
    <row r="5490" spans="3:4">
      <c r="C5490" s="62"/>
      <c r="D5490" s="63"/>
    </row>
    <row r="5491" spans="3:4">
      <c r="C5491" s="62"/>
      <c r="D5491" s="63"/>
    </row>
    <row r="5492" spans="3:4">
      <c r="C5492" s="62"/>
      <c r="D5492" s="63"/>
    </row>
    <row r="5493" spans="3:4">
      <c r="C5493" s="62"/>
      <c r="D5493" s="63"/>
    </row>
    <row r="5494" spans="3:4">
      <c r="C5494" s="62"/>
      <c r="D5494" s="63"/>
    </row>
    <row r="5495" spans="3:4">
      <c r="C5495" s="62"/>
      <c r="D5495" s="63"/>
    </row>
    <row r="5496" spans="3:4">
      <c r="C5496" s="62"/>
      <c r="D5496" s="63"/>
    </row>
    <row r="5497" spans="3:4">
      <c r="C5497" s="62"/>
      <c r="D5497" s="63"/>
    </row>
    <row r="5498" spans="3:4">
      <c r="C5498" s="62"/>
      <c r="D5498" s="63"/>
    </row>
    <row r="5499" spans="3:4">
      <c r="C5499" s="62"/>
      <c r="D5499" s="63"/>
    </row>
    <row r="5500" spans="3:4">
      <c r="C5500" s="62"/>
      <c r="D5500" s="63"/>
    </row>
    <row r="5501" spans="3:4">
      <c r="C5501" s="62"/>
      <c r="D5501" s="63"/>
    </row>
    <row r="5502" spans="3:4">
      <c r="C5502" s="62"/>
      <c r="D5502" s="63"/>
    </row>
    <row r="5503" spans="3:4">
      <c r="C5503" s="62"/>
      <c r="D5503" s="63"/>
    </row>
    <row r="5504" spans="3:4">
      <c r="C5504" s="62"/>
      <c r="D5504" s="63"/>
    </row>
    <row r="5505" spans="3:4">
      <c r="C5505" s="62"/>
      <c r="D5505" s="63"/>
    </row>
    <row r="5506" spans="3:4">
      <c r="C5506" s="62"/>
      <c r="D5506" s="63"/>
    </row>
    <row r="5507" spans="3:4">
      <c r="C5507" s="62"/>
      <c r="D5507" s="63"/>
    </row>
    <row r="5508" spans="3:4">
      <c r="C5508" s="62"/>
      <c r="D5508" s="63"/>
    </row>
    <row r="5509" spans="3:4">
      <c r="C5509" s="62"/>
      <c r="D5509" s="63"/>
    </row>
    <row r="5510" spans="3:4">
      <c r="C5510" s="62"/>
      <c r="D5510" s="63"/>
    </row>
    <row r="5511" spans="3:4">
      <c r="C5511" s="62"/>
      <c r="D5511" s="63"/>
    </row>
    <row r="5512" spans="3:4">
      <c r="C5512" s="62"/>
      <c r="D5512" s="63"/>
    </row>
    <row r="5513" spans="3:4">
      <c r="C5513" s="62"/>
      <c r="D5513" s="63"/>
    </row>
    <row r="5514" spans="3:4">
      <c r="C5514" s="62"/>
      <c r="D5514" s="63"/>
    </row>
    <row r="5515" spans="3:4">
      <c r="C5515" s="62"/>
      <c r="D5515" s="63"/>
    </row>
    <row r="5516" spans="3:4">
      <c r="C5516" s="62"/>
      <c r="D5516" s="63"/>
    </row>
    <row r="5517" spans="3:4">
      <c r="C5517" s="62"/>
      <c r="D5517" s="63"/>
    </row>
    <row r="5518" spans="3:4">
      <c r="C5518" s="62"/>
      <c r="D5518" s="63"/>
    </row>
    <row r="5519" spans="3:4">
      <c r="C5519" s="62"/>
      <c r="D5519" s="63"/>
    </row>
    <row r="5520" spans="3:4">
      <c r="C5520" s="62"/>
      <c r="D5520" s="63"/>
    </row>
    <row r="5521" spans="3:4">
      <c r="C5521" s="62"/>
      <c r="D5521" s="63"/>
    </row>
    <row r="5522" spans="3:4">
      <c r="C5522" s="62"/>
      <c r="D5522" s="63"/>
    </row>
    <row r="5523" spans="3:4">
      <c r="C5523" s="62"/>
      <c r="D5523" s="63"/>
    </row>
    <row r="5524" spans="3:4">
      <c r="C5524" s="62"/>
      <c r="D5524" s="63"/>
    </row>
    <row r="5525" spans="3:4">
      <c r="C5525" s="62"/>
      <c r="D5525" s="63"/>
    </row>
    <row r="5526" spans="3:4">
      <c r="C5526" s="62"/>
      <c r="D5526" s="63"/>
    </row>
    <row r="5527" spans="3:4">
      <c r="C5527" s="62"/>
      <c r="D5527" s="63"/>
    </row>
    <row r="5528" spans="3:4">
      <c r="C5528" s="62"/>
      <c r="D5528" s="63"/>
    </row>
    <row r="5529" spans="3:4">
      <c r="C5529" s="62"/>
      <c r="D5529" s="63"/>
    </row>
    <row r="5530" spans="3:4">
      <c r="C5530" s="62"/>
      <c r="D5530" s="63"/>
    </row>
    <row r="5531" spans="3:4">
      <c r="C5531" s="62"/>
      <c r="D5531" s="63"/>
    </row>
    <row r="5532" spans="3:4">
      <c r="C5532" s="62"/>
      <c r="D5532" s="63"/>
    </row>
    <row r="5533" spans="3:4">
      <c r="C5533" s="62"/>
      <c r="D5533" s="63"/>
    </row>
    <row r="5534" spans="3:4">
      <c r="C5534" s="62"/>
      <c r="D5534" s="63"/>
    </row>
    <row r="5535" spans="3:4">
      <c r="C5535" s="62"/>
      <c r="D5535" s="63"/>
    </row>
    <row r="5536" spans="3:4">
      <c r="C5536" s="62"/>
      <c r="D5536" s="63"/>
    </row>
    <row r="5537" spans="3:4">
      <c r="C5537" s="62"/>
      <c r="D5537" s="63"/>
    </row>
    <row r="5538" spans="3:4">
      <c r="C5538" s="62"/>
      <c r="D5538" s="63"/>
    </row>
    <row r="5539" spans="3:4">
      <c r="C5539" s="62"/>
      <c r="D5539" s="63"/>
    </row>
    <row r="5540" spans="3:4">
      <c r="C5540" s="62"/>
      <c r="D5540" s="63"/>
    </row>
    <row r="5541" spans="3:4">
      <c r="C5541" s="62"/>
      <c r="D5541" s="63"/>
    </row>
    <row r="5542" spans="3:4">
      <c r="C5542" s="62"/>
      <c r="D5542" s="63"/>
    </row>
    <row r="5543" spans="3:4">
      <c r="C5543" s="62"/>
      <c r="D5543" s="63"/>
    </row>
    <row r="5544" spans="3:4">
      <c r="C5544" s="62"/>
      <c r="D5544" s="63"/>
    </row>
    <row r="5545" spans="3:4">
      <c r="C5545" s="62"/>
      <c r="D5545" s="63"/>
    </row>
    <row r="5546" spans="3:4">
      <c r="C5546" s="62"/>
      <c r="D5546" s="63"/>
    </row>
    <row r="5547" spans="3:4">
      <c r="C5547" s="62"/>
      <c r="D5547" s="63"/>
    </row>
    <row r="5548" spans="3:4">
      <c r="C5548" s="62"/>
      <c r="D5548" s="63"/>
    </row>
    <row r="5549" spans="3:4">
      <c r="C5549" s="62"/>
      <c r="D5549" s="63"/>
    </row>
    <row r="5550" spans="3:4">
      <c r="C5550" s="62"/>
      <c r="D5550" s="63"/>
    </row>
    <row r="5551" spans="3:4">
      <c r="C5551" s="62"/>
      <c r="D5551" s="63"/>
    </row>
    <row r="5552" spans="3:4">
      <c r="C5552" s="62"/>
      <c r="D5552" s="63"/>
    </row>
    <row r="5553" spans="3:4">
      <c r="C5553" s="62"/>
      <c r="D5553" s="63"/>
    </row>
    <row r="5554" spans="3:4">
      <c r="C5554" s="62"/>
      <c r="D5554" s="63"/>
    </row>
    <row r="5555" spans="3:4">
      <c r="C5555" s="62"/>
      <c r="D5555" s="63"/>
    </row>
    <row r="5556" spans="3:4">
      <c r="C5556" s="62"/>
      <c r="D5556" s="63"/>
    </row>
    <row r="5557" spans="3:4">
      <c r="C5557" s="62"/>
      <c r="D5557" s="63"/>
    </row>
    <row r="5558" spans="3:4">
      <c r="C5558" s="62"/>
      <c r="D5558" s="63"/>
    </row>
    <row r="5559" spans="3:4">
      <c r="C5559" s="62"/>
      <c r="D5559" s="63"/>
    </row>
    <row r="5560" spans="3:4">
      <c r="C5560" s="62"/>
      <c r="D5560" s="63"/>
    </row>
    <row r="5561" spans="3:4">
      <c r="C5561" s="62"/>
      <c r="D5561" s="63"/>
    </row>
    <row r="5562" spans="3:4">
      <c r="C5562" s="62"/>
      <c r="D5562" s="63"/>
    </row>
    <row r="5563" spans="3:4">
      <c r="C5563" s="62"/>
      <c r="D5563" s="63"/>
    </row>
    <row r="5564" spans="3:4">
      <c r="C5564" s="62"/>
      <c r="D5564" s="63"/>
    </row>
    <row r="5565" spans="3:4">
      <c r="C5565" s="62"/>
      <c r="D5565" s="63"/>
    </row>
    <row r="5566" spans="3:4">
      <c r="C5566" s="62"/>
      <c r="D5566" s="63"/>
    </row>
    <row r="5567" spans="3:4">
      <c r="C5567" s="62"/>
      <c r="D5567" s="63"/>
    </row>
    <row r="5568" spans="3:4">
      <c r="C5568" s="62"/>
      <c r="D5568" s="63"/>
    </row>
    <row r="5569" spans="3:4">
      <c r="C5569" s="62"/>
      <c r="D5569" s="63"/>
    </row>
    <row r="5570" spans="3:4">
      <c r="C5570" s="62"/>
      <c r="D5570" s="63"/>
    </row>
    <row r="5571" spans="3:4">
      <c r="C5571" s="62"/>
      <c r="D5571" s="63"/>
    </row>
    <row r="5572" spans="3:4">
      <c r="C5572" s="62"/>
      <c r="D5572" s="63"/>
    </row>
    <row r="5573" spans="3:4">
      <c r="C5573" s="62"/>
      <c r="D5573" s="63"/>
    </row>
    <row r="5574" spans="3:4">
      <c r="C5574" s="62"/>
      <c r="D5574" s="63"/>
    </row>
    <row r="5575" spans="3:4">
      <c r="C5575" s="62"/>
      <c r="D5575" s="63"/>
    </row>
    <row r="5576" spans="3:4">
      <c r="C5576" s="62"/>
      <c r="D5576" s="63"/>
    </row>
    <row r="5577" spans="3:4">
      <c r="C5577" s="62"/>
      <c r="D5577" s="63"/>
    </row>
    <row r="5578" spans="3:4">
      <c r="C5578" s="62"/>
      <c r="D5578" s="63"/>
    </row>
    <row r="5579" spans="3:4">
      <c r="C5579" s="62"/>
      <c r="D5579" s="63"/>
    </row>
    <row r="5580" spans="3:4">
      <c r="C5580" s="62"/>
      <c r="D5580" s="63"/>
    </row>
    <row r="5581" spans="3:4">
      <c r="C5581" s="62"/>
      <c r="D5581" s="63"/>
    </row>
    <row r="5582" spans="3:4">
      <c r="C5582" s="62"/>
      <c r="D5582" s="63"/>
    </row>
    <row r="5583" spans="3:4">
      <c r="C5583" s="62"/>
      <c r="D5583" s="63"/>
    </row>
    <row r="5584" spans="3:4">
      <c r="C5584" s="62"/>
      <c r="D5584" s="63"/>
    </row>
    <row r="5585" spans="3:4">
      <c r="C5585" s="62"/>
      <c r="D5585" s="63"/>
    </row>
    <row r="5586" spans="3:4">
      <c r="C5586" s="62"/>
      <c r="D5586" s="63"/>
    </row>
    <row r="5587" spans="3:4">
      <c r="C5587" s="62"/>
      <c r="D5587" s="63"/>
    </row>
    <row r="5588" spans="3:4">
      <c r="C5588" s="62"/>
      <c r="D5588" s="63"/>
    </row>
    <row r="5589" spans="3:4">
      <c r="C5589" s="62"/>
      <c r="D5589" s="63"/>
    </row>
    <row r="5590" spans="3:4">
      <c r="C5590" s="62"/>
      <c r="D5590" s="63"/>
    </row>
    <row r="5591" spans="3:4">
      <c r="C5591" s="62"/>
      <c r="D5591" s="63"/>
    </row>
    <row r="5592" spans="3:4">
      <c r="C5592" s="62"/>
      <c r="D5592" s="63"/>
    </row>
    <row r="5593" spans="3:4">
      <c r="C5593" s="62"/>
      <c r="D5593" s="63"/>
    </row>
    <row r="5594" spans="3:4">
      <c r="C5594" s="62"/>
      <c r="D5594" s="63"/>
    </row>
    <row r="5595" spans="3:4">
      <c r="C5595" s="62"/>
      <c r="D5595" s="63"/>
    </row>
    <row r="5596" spans="3:4">
      <c r="C5596" s="62"/>
      <c r="D5596" s="63"/>
    </row>
    <row r="5597" spans="3:4">
      <c r="C5597" s="62"/>
      <c r="D5597" s="63"/>
    </row>
    <row r="5598" spans="3:4">
      <c r="C5598" s="62"/>
      <c r="D5598" s="63"/>
    </row>
    <row r="5599" spans="3:4">
      <c r="C5599" s="62"/>
      <c r="D5599" s="63"/>
    </row>
    <row r="5600" spans="3:4">
      <c r="C5600" s="62"/>
      <c r="D5600" s="63"/>
    </row>
    <row r="5601" spans="3:4">
      <c r="C5601" s="62"/>
      <c r="D5601" s="63"/>
    </row>
    <row r="5602" spans="3:4">
      <c r="C5602" s="62"/>
      <c r="D5602" s="63"/>
    </row>
    <row r="5603" spans="3:4">
      <c r="C5603" s="62"/>
      <c r="D5603" s="63"/>
    </row>
    <row r="5604" spans="3:4">
      <c r="C5604" s="62"/>
      <c r="D5604" s="63"/>
    </row>
    <row r="5605" spans="3:4">
      <c r="C5605" s="62"/>
      <c r="D5605" s="63"/>
    </row>
    <row r="5606" spans="3:4">
      <c r="C5606" s="62"/>
      <c r="D5606" s="63"/>
    </row>
    <row r="5607" spans="3:4">
      <c r="C5607" s="62"/>
      <c r="D5607" s="63"/>
    </row>
    <row r="5608" spans="3:4">
      <c r="C5608" s="62"/>
      <c r="D5608" s="63"/>
    </row>
    <row r="5609" spans="3:4">
      <c r="C5609" s="62"/>
      <c r="D5609" s="63"/>
    </row>
    <row r="5610" spans="3:4">
      <c r="C5610" s="62"/>
      <c r="D5610" s="63"/>
    </row>
    <row r="5611" spans="3:4">
      <c r="C5611" s="62"/>
      <c r="D5611" s="63"/>
    </row>
    <row r="5612" spans="3:4">
      <c r="C5612" s="62"/>
      <c r="D5612" s="63"/>
    </row>
    <row r="5613" spans="3:4">
      <c r="C5613" s="62"/>
      <c r="D5613" s="63"/>
    </row>
    <row r="5614" spans="3:4">
      <c r="C5614" s="62"/>
      <c r="D5614" s="63"/>
    </row>
    <row r="5615" spans="3:4">
      <c r="C5615" s="62"/>
      <c r="D5615" s="63"/>
    </row>
    <row r="5616" spans="3:4">
      <c r="C5616" s="62"/>
      <c r="D5616" s="63"/>
    </row>
    <row r="5617" spans="3:4">
      <c r="C5617" s="62"/>
      <c r="D5617" s="63"/>
    </row>
    <row r="5618" spans="3:4">
      <c r="C5618" s="62"/>
      <c r="D5618" s="63"/>
    </row>
    <row r="5619" spans="3:4">
      <c r="C5619" s="62"/>
      <c r="D5619" s="63"/>
    </row>
    <row r="5620" spans="3:4">
      <c r="C5620" s="62"/>
      <c r="D5620" s="63"/>
    </row>
    <row r="5621" spans="3:4">
      <c r="C5621" s="62"/>
      <c r="D5621" s="63"/>
    </row>
    <row r="5622" spans="3:4">
      <c r="C5622" s="62"/>
      <c r="D5622" s="63"/>
    </row>
    <row r="5623" spans="3:4">
      <c r="C5623" s="62"/>
      <c r="D5623" s="63"/>
    </row>
    <row r="5624" spans="3:4">
      <c r="C5624" s="62"/>
      <c r="D5624" s="63"/>
    </row>
    <row r="5625" spans="3:4">
      <c r="C5625" s="62"/>
      <c r="D5625" s="63"/>
    </row>
    <row r="5626" spans="3:4">
      <c r="C5626" s="62"/>
      <c r="D5626" s="63"/>
    </row>
    <row r="5627" spans="3:4">
      <c r="C5627" s="62"/>
      <c r="D5627" s="63"/>
    </row>
    <row r="5628" spans="3:4">
      <c r="C5628" s="62"/>
      <c r="D5628" s="63"/>
    </row>
    <row r="5629" spans="3:4">
      <c r="C5629" s="62"/>
      <c r="D5629" s="63"/>
    </row>
    <row r="5630" spans="3:4">
      <c r="C5630" s="62"/>
      <c r="D5630" s="63"/>
    </row>
    <row r="5631" spans="3:4">
      <c r="C5631" s="62"/>
      <c r="D5631" s="63"/>
    </row>
    <row r="5632" spans="3:4">
      <c r="C5632" s="62"/>
      <c r="D5632" s="63"/>
    </row>
    <row r="5633" spans="3:4">
      <c r="C5633" s="62"/>
      <c r="D5633" s="63"/>
    </row>
    <row r="5634" spans="3:4">
      <c r="C5634" s="62"/>
      <c r="D5634" s="63"/>
    </row>
    <row r="5635" spans="3:4">
      <c r="C5635" s="62"/>
      <c r="D5635" s="63"/>
    </row>
    <row r="5636" spans="3:4">
      <c r="C5636" s="62"/>
      <c r="D5636" s="63"/>
    </row>
    <row r="5637" spans="3:4">
      <c r="C5637" s="62"/>
      <c r="D5637" s="63"/>
    </row>
    <row r="5638" spans="3:4">
      <c r="C5638" s="62"/>
      <c r="D5638" s="63"/>
    </row>
    <row r="5639" spans="3:4">
      <c r="C5639" s="62"/>
      <c r="D5639" s="63"/>
    </row>
    <row r="5640" spans="3:4">
      <c r="C5640" s="62"/>
      <c r="D5640" s="63"/>
    </row>
    <row r="5641" spans="3:4">
      <c r="C5641" s="62"/>
      <c r="D5641" s="63"/>
    </row>
    <row r="5642" spans="3:4">
      <c r="C5642" s="62"/>
      <c r="D5642" s="63"/>
    </row>
    <row r="5643" spans="3:4">
      <c r="C5643" s="62"/>
      <c r="D5643" s="63"/>
    </row>
    <row r="5644" spans="3:4">
      <c r="C5644" s="62"/>
      <c r="D5644" s="63"/>
    </row>
    <row r="5645" spans="3:4">
      <c r="C5645" s="62"/>
      <c r="D5645" s="63"/>
    </row>
    <row r="5646" spans="3:4">
      <c r="C5646" s="62"/>
      <c r="D5646" s="63"/>
    </row>
    <row r="5647" spans="3:4">
      <c r="C5647" s="62"/>
      <c r="D5647" s="63"/>
    </row>
    <row r="5648" spans="3:4">
      <c r="C5648" s="62"/>
      <c r="D5648" s="63"/>
    </row>
    <row r="5649" spans="3:4">
      <c r="C5649" s="62"/>
      <c r="D5649" s="63"/>
    </row>
    <row r="5650" spans="3:4">
      <c r="C5650" s="62"/>
      <c r="D5650" s="63"/>
    </row>
    <row r="5651" spans="3:4">
      <c r="C5651" s="62"/>
      <c r="D5651" s="63"/>
    </row>
    <row r="5652" spans="3:4">
      <c r="C5652" s="62"/>
      <c r="D5652" s="63"/>
    </row>
    <row r="5653" spans="3:4">
      <c r="C5653" s="62"/>
      <c r="D5653" s="63"/>
    </row>
    <row r="5654" spans="3:4">
      <c r="C5654" s="62"/>
      <c r="D5654" s="63"/>
    </row>
    <row r="5655" spans="3:4">
      <c r="C5655" s="62"/>
      <c r="D5655" s="63"/>
    </row>
    <row r="5656" spans="3:4">
      <c r="C5656" s="62"/>
      <c r="D5656" s="63"/>
    </row>
    <row r="5657" spans="3:4">
      <c r="C5657" s="62"/>
      <c r="D5657" s="63"/>
    </row>
    <row r="5658" spans="3:4">
      <c r="C5658" s="62"/>
      <c r="D5658" s="63"/>
    </row>
    <row r="5659" spans="3:4">
      <c r="C5659" s="62"/>
      <c r="D5659" s="63"/>
    </row>
    <row r="5660" spans="3:4">
      <c r="C5660" s="62"/>
      <c r="D5660" s="63"/>
    </row>
    <row r="5661" spans="3:4">
      <c r="C5661" s="62"/>
      <c r="D5661" s="63"/>
    </row>
    <row r="5662" spans="3:4">
      <c r="C5662" s="62"/>
      <c r="D5662" s="63"/>
    </row>
    <row r="5663" spans="3:4">
      <c r="C5663" s="62"/>
      <c r="D5663" s="63"/>
    </row>
    <row r="5664" spans="3:4">
      <c r="C5664" s="62"/>
      <c r="D5664" s="63"/>
    </row>
    <row r="5665" spans="3:4">
      <c r="C5665" s="62"/>
      <c r="D5665" s="63"/>
    </row>
    <row r="5666" spans="3:4">
      <c r="C5666" s="62"/>
      <c r="D5666" s="63"/>
    </row>
    <row r="5667" spans="3:4">
      <c r="C5667" s="62"/>
      <c r="D5667" s="63"/>
    </row>
    <row r="5668" spans="3:4">
      <c r="C5668" s="62"/>
      <c r="D5668" s="63"/>
    </row>
    <row r="5669" spans="3:4">
      <c r="C5669" s="62"/>
      <c r="D5669" s="63"/>
    </row>
    <row r="5670" spans="3:4">
      <c r="C5670" s="62"/>
      <c r="D5670" s="63"/>
    </row>
    <row r="5671" spans="3:4">
      <c r="C5671" s="62"/>
      <c r="D5671" s="63"/>
    </row>
    <row r="5672" spans="3:4">
      <c r="C5672" s="62"/>
      <c r="D5672" s="63"/>
    </row>
    <row r="5673" spans="3:4">
      <c r="C5673" s="62"/>
      <c r="D5673" s="63"/>
    </row>
    <row r="5674" spans="3:4">
      <c r="C5674" s="62"/>
      <c r="D5674" s="63"/>
    </row>
    <row r="5675" spans="3:4">
      <c r="C5675" s="62"/>
      <c r="D5675" s="63"/>
    </row>
    <row r="5676" spans="3:4">
      <c r="C5676" s="62"/>
      <c r="D5676" s="63"/>
    </row>
    <row r="5677" spans="3:4">
      <c r="C5677" s="62"/>
      <c r="D5677" s="63"/>
    </row>
    <row r="5678" spans="3:4">
      <c r="C5678" s="62"/>
      <c r="D5678" s="63"/>
    </row>
    <row r="5679" spans="3:4">
      <c r="C5679" s="62"/>
      <c r="D5679" s="63"/>
    </row>
    <row r="5680" spans="3:4">
      <c r="C5680" s="62"/>
      <c r="D5680" s="63"/>
    </row>
    <row r="5681" spans="3:4">
      <c r="C5681" s="62"/>
      <c r="D5681" s="63"/>
    </row>
    <row r="5682" spans="3:4">
      <c r="C5682" s="62"/>
      <c r="D5682" s="63"/>
    </row>
    <row r="5683" spans="3:4">
      <c r="C5683" s="62"/>
      <c r="D5683" s="63"/>
    </row>
    <row r="5684" spans="3:4">
      <c r="C5684" s="62"/>
      <c r="D5684" s="63"/>
    </row>
    <row r="5685" spans="3:4">
      <c r="C5685" s="62"/>
      <c r="D5685" s="63"/>
    </row>
    <row r="5686" spans="3:4">
      <c r="C5686" s="62"/>
      <c r="D5686" s="63"/>
    </row>
    <row r="5687" spans="3:4">
      <c r="C5687" s="62"/>
      <c r="D5687" s="63"/>
    </row>
    <row r="5688" spans="3:4">
      <c r="C5688" s="62"/>
      <c r="D5688" s="63"/>
    </row>
    <row r="5689" spans="3:4">
      <c r="C5689" s="62"/>
      <c r="D5689" s="63"/>
    </row>
    <row r="5690" spans="3:4">
      <c r="C5690" s="62"/>
      <c r="D5690" s="63"/>
    </row>
    <row r="5691" spans="3:4">
      <c r="C5691" s="62"/>
      <c r="D5691" s="63"/>
    </row>
    <row r="5692" spans="3:4">
      <c r="C5692" s="62"/>
      <c r="D5692" s="63"/>
    </row>
    <row r="5693" spans="3:4">
      <c r="C5693" s="62"/>
      <c r="D5693" s="63"/>
    </row>
    <row r="5694" spans="3:4">
      <c r="C5694" s="62"/>
      <c r="D5694" s="63"/>
    </row>
    <row r="5695" spans="3:4">
      <c r="C5695" s="62"/>
      <c r="D5695" s="63"/>
    </row>
    <row r="5696" spans="3:4">
      <c r="C5696" s="62"/>
      <c r="D5696" s="63"/>
    </row>
    <row r="5697" spans="3:4">
      <c r="C5697" s="62"/>
      <c r="D5697" s="63"/>
    </row>
    <row r="5698" spans="3:4">
      <c r="C5698" s="62"/>
      <c r="D5698" s="63"/>
    </row>
    <row r="5699" spans="3:4">
      <c r="C5699" s="62"/>
      <c r="D5699" s="63"/>
    </row>
    <row r="5700" spans="3:4">
      <c r="C5700" s="62"/>
      <c r="D5700" s="63"/>
    </row>
    <row r="5701" spans="3:4">
      <c r="C5701" s="62"/>
      <c r="D5701" s="63"/>
    </row>
    <row r="5702" spans="3:4">
      <c r="C5702" s="62"/>
      <c r="D5702" s="63"/>
    </row>
    <row r="5703" spans="3:4">
      <c r="C5703" s="62"/>
      <c r="D5703" s="63"/>
    </row>
    <row r="5704" spans="3:4">
      <c r="C5704" s="62"/>
      <c r="D5704" s="63"/>
    </row>
    <row r="5705" spans="3:4">
      <c r="C5705" s="62"/>
      <c r="D5705" s="63"/>
    </row>
    <row r="5706" spans="3:4">
      <c r="C5706" s="62"/>
      <c r="D5706" s="63"/>
    </row>
    <row r="5707" spans="3:4">
      <c r="C5707" s="62"/>
      <c r="D5707" s="63"/>
    </row>
    <row r="5708" spans="3:4">
      <c r="C5708" s="62"/>
      <c r="D5708" s="63"/>
    </row>
    <row r="5709" spans="3:4">
      <c r="C5709" s="62"/>
      <c r="D5709" s="63"/>
    </row>
    <row r="5710" spans="3:4">
      <c r="C5710" s="62"/>
      <c r="D5710" s="63"/>
    </row>
    <row r="5711" spans="3:4">
      <c r="C5711" s="62"/>
      <c r="D5711" s="63"/>
    </row>
    <row r="5712" spans="3:4">
      <c r="C5712" s="62"/>
      <c r="D5712" s="63"/>
    </row>
    <row r="5713" spans="3:4">
      <c r="C5713" s="62"/>
      <c r="D5713" s="63"/>
    </row>
    <row r="5714" spans="3:4">
      <c r="C5714" s="62"/>
      <c r="D5714" s="63"/>
    </row>
    <row r="5715" spans="3:4">
      <c r="C5715" s="62"/>
      <c r="D5715" s="63"/>
    </row>
    <row r="5716" spans="3:4">
      <c r="C5716" s="62"/>
      <c r="D5716" s="63"/>
    </row>
    <row r="5717" spans="3:4">
      <c r="C5717" s="62"/>
      <c r="D5717" s="63"/>
    </row>
    <row r="5718" spans="3:4">
      <c r="C5718" s="62"/>
      <c r="D5718" s="63"/>
    </row>
    <row r="5719" spans="3:4">
      <c r="C5719" s="62"/>
      <c r="D5719" s="63"/>
    </row>
    <row r="5720" spans="3:4">
      <c r="C5720" s="62"/>
      <c r="D5720" s="63"/>
    </row>
    <row r="5721" spans="3:4">
      <c r="C5721" s="62"/>
      <c r="D5721" s="63"/>
    </row>
    <row r="5722" spans="3:4">
      <c r="C5722" s="62"/>
      <c r="D5722" s="63"/>
    </row>
    <row r="5723" spans="3:4">
      <c r="C5723" s="62"/>
      <c r="D5723" s="63"/>
    </row>
    <row r="5724" spans="3:4">
      <c r="C5724" s="62"/>
      <c r="D5724" s="63"/>
    </row>
    <row r="5725" spans="3:4">
      <c r="C5725" s="62"/>
      <c r="D5725" s="63"/>
    </row>
    <row r="5726" spans="3:4">
      <c r="C5726" s="62"/>
      <c r="D5726" s="63"/>
    </row>
    <row r="5727" spans="3:4">
      <c r="C5727" s="62"/>
      <c r="D5727" s="63"/>
    </row>
    <row r="5728" spans="3:4">
      <c r="C5728" s="62"/>
      <c r="D5728" s="63"/>
    </row>
    <row r="5729" spans="3:4">
      <c r="C5729" s="62"/>
      <c r="D5729" s="63"/>
    </row>
    <row r="5730" spans="3:4">
      <c r="C5730" s="62"/>
      <c r="D5730" s="63"/>
    </row>
    <row r="5731" spans="3:4">
      <c r="C5731" s="62"/>
      <c r="D5731" s="63"/>
    </row>
    <row r="5732" spans="3:4">
      <c r="C5732" s="62"/>
      <c r="D5732" s="63"/>
    </row>
    <row r="5733" spans="3:4">
      <c r="C5733" s="62"/>
      <c r="D5733" s="63"/>
    </row>
    <row r="5734" spans="3:4">
      <c r="C5734" s="62"/>
      <c r="D5734" s="63"/>
    </row>
    <row r="5735" spans="3:4">
      <c r="C5735" s="62"/>
      <c r="D5735" s="63"/>
    </row>
    <row r="5736" spans="3:4">
      <c r="C5736" s="62"/>
      <c r="D5736" s="63"/>
    </row>
    <row r="5737" spans="3:4">
      <c r="C5737" s="62"/>
      <c r="D5737" s="63"/>
    </row>
    <row r="5738" spans="3:4">
      <c r="C5738" s="62"/>
      <c r="D5738" s="63"/>
    </row>
    <row r="5739" spans="3:4">
      <c r="C5739" s="62"/>
      <c r="D5739" s="63"/>
    </row>
    <row r="5740" spans="3:4">
      <c r="C5740" s="62"/>
      <c r="D5740" s="63"/>
    </row>
    <row r="5741" spans="3:4">
      <c r="C5741" s="62"/>
      <c r="D5741" s="63"/>
    </row>
    <row r="5742" spans="3:4">
      <c r="C5742" s="62"/>
      <c r="D5742" s="63"/>
    </row>
    <row r="5743" spans="3:4">
      <c r="C5743" s="62"/>
      <c r="D5743" s="63"/>
    </row>
    <row r="5744" spans="3:4">
      <c r="C5744" s="62"/>
      <c r="D5744" s="63"/>
    </row>
    <row r="5745" spans="3:4">
      <c r="C5745" s="62"/>
      <c r="D5745" s="63"/>
    </row>
    <row r="5746" spans="3:4">
      <c r="C5746" s="62"/>
      <c r="D5746" s="63"/>
    </row>
    <row r="5747" spans="3:4">
      <c r="C5747" s="62"/>
      <c r="D5747" s="63"/>
    </row>
    <row r="5748" spans="3:4">
      <c r="C5748" s="62"/>
      <c r="D5748" s="63"/>
    </row>
    <row r="5749" spans="3:4">
      <c r="C5749" s="62"/>
      <c r="D5749" s="63"/>
    </row>
    <row r="5750" spans="3:4">
      <c r="C5750" s="62"/>
      <c r="D5750" s="63"/>
    </row>
    <row r="5751" spans="3:4">
      <c r="C5751" s="62"/>
      <c r="D5751" s="63"/>
    </row>
    <row r="5752" spans="3:4">
      <c r="C5752" s="62"/>
      <c r="D5752" s="63"/>
    </row>
    <row r="5753" spans="3:4">
      <c r="C5753" s="62"/>
      <c r="D5753" s="63"/>
    </row>
    <row r="5754" spans="3:4">
      <c r="C5754" s="62"/>
      <c r="D5754" s="63"/>
    </row>
    <row r="5755" spans="3:4">
      <c r="C5755" s="62"/>
      <c r="D5755" s="63"/>
    </row>
    <row r="5756" spans="3:4">
      <c r="C5756" s="62"/>
      <c r="D5756" s="63"/>
    </row>
    <row r="5757" spans="3:4">
      <c r="C5757" s="62"/>
      <c r="D5757" s="63"/>
    </row>
    <row r="5758" spans="3:4">
      <c r="C5758" s="62"/>
      <c r="D5758" s="63"/>
    </row>
    <row r="5759" spans="3:4">
      <c r="C5759" s="62"/>
      <c r="D5759" s="63"/>
    </row>
    <row r="5760" spans="3:4">
      <c r="C5760" s="62"/>
      <c r="D5760" s="63"/>
    </row>
    <row r="5761" spans="3:4">
      <c r="C5761" s="62"/>
      <c r="D5761" s="63"/>
    </row>
    <row r="5762" spans="3:4">
      <c r="C5762" s="62"/>
      <c r="D5762" s="63"/>
    </row>
    <row r="5763" spans="3:4">
      <c r="C5763" s="62"/>
      <c r="D5763" s="63"/>
    </row>
    <row r="5764" spans="3:4">
      <c r="C5764" s="62"/>
      <c r="D5764" s="63"/>
    </row>
    <row r="5765" spans="3:4">
      <c r="C5765" s="62"/>
      <c r="D5765" s="63"/>
    </row>
    <row r="5766" spans="3:4">
      <c r="C5766" s="62"/>
      <c r="D5766" s="63"/>
    </row>
    <row r="5767" spans="3:4">
      <c r="C5767" s="62"/>
      <c r="D5767" s="63"/>
    </row>
    <row r="5768" spans="3:4">
      <c r="C5768" s="62"/>
      <c r="D5768" s="63"/>
    </row>
    <row r="5769" spans="3:4">
      <c r="C5769" s="62"/>
      <c r="D5769" s="63"/>
    </row>
    <row r="5770" spans="3:4">
      <c r="C5770" s="62"/>
      <c r="D5770" s="63"/>
    </row>
    <row r="5771" spans="3:4">
      <c r="C5771" s="62"/>
      <c r="D5771" s="63"/>
    </row>
    <row r="5772" spans="3:4">
      <c r="C5772" s="62"/>
      <c r="D5772" s="63"/>
    </row>
    <row r="5773" spans="3:4">
      <c r="C5773" s="62"/>
      <c r="D5773" s="63"/>
    </row>
    <row r="5774" spans="3:4">
      <c r="C5774" s="62"/>
      <c r="D5774" s="63"/>
    </row>
    <row r="5775" spans="3:4">
      <c r="C5775" s="62"/>
      <c r="D5775" s="63"/>
    </row>
    <row r="5776" spans="3:4">
      <c r="C5776" s="62"/>
      <c r="D5776" s="63"/>
    </row>
    <row r="5777" spans="3:4">
      <c r="C5777" s="62"/>
      <c r="D5777" s="63"/>
    </row>
    <row r="5778" spans="3:4">
      <c r="C5778" s="62"/>
      <c r="D5778" s="63"/>
    </row>
    <row r="5779" spans="3:4">
      <c r="C5779" s="62"/>
      <c r="D5779" s="63"/>
    </row>
    <row r="5780" spans="3:4">
      <c r="C5780" s="62"/>
      <c r="D5780" s="63"/>
    </row>
    <row r="5781" spans="3:4">
      <c r="C5781" s="62"/>
      <c r="D5781" s="63"/>
    </row>
    <row r="5782" spans="3:4">
      <c r="C5782" s="62"/>
      <c r="D5782" s="63"/>
    </row>
    <row r="5783" spans="3:4">
      <c r="C5783" s="62"/>
      <c r="D5783" s="63"/>
    </row>
    <row r="5784" spans="3:4">
      <c r="C5784" s="62"/>
      <c r="D5784" s="63"/>
    </row>
    <row r="5785" spans="3:4">
      <c r="C5785" s="62"/>
      <c r="D5785" s="63"/>
    </row>
    <row r="5786" spans="3:4">
      <c r="C5786" s="62"/>
      <c r="D5786" s="63"/>
    </row>
    <row r="5787" spans="3:4">
      <c r="C5787" s="62"/>
      <c r="D5787" s="63"/>
    </row>
    <row r="5788" spans="3:4">
      <c r="C5788" s="62"/>
      <c r="D5788" s="63"/>
    </row>
    <row r="5789" spans="3:4">
      <c r="C5789" s="62"/>
      <c r="D5789" s="63"/>
    </row>
    <row r="5790" spans="3:4">
      <c r="C5790" s="62"/>
      <c r="D5790" s="63"/>
    </row>
    <row r="5791" spans="3:4">
      <c r="C5791" s="62"/>
      <c r="D5791" s="63"/>
    </row>
    <row r="5792" spans="3:4">
      <c r="C5792" s="62"/>
      <c r="D5792" s="63"/>
    </row>
    <row r="5793" spans="3:4">
      <c r="C5793" s="62"/>
      <c r="D5793" s="63"/>
    </row>
    <row r="5794" spans="3:4">
      <c r="C5794" s="62"/>
      <c r="D5794" s="63"/>
    </row>
    <row r="5795" spans="3:4">
      <c r="C5795" s="62"/>
      <c r="D5795" s="63"/>
    </row>
    <row r="5796" spans="3:4">
      <c r="C5796" s="62"/>
      <c r="D5796" s="63"/>
    </row>
    <row r="5797" spans="3:4">
      <c r="C5797" s="62"/>
      <c r="D5797" s="63"/>
    </row>
    <row r="5798" spans="3:4">
      <c r="C5798" s="62"/>
      <c r="D5798" s="63"/>
    </row>
    <row r="5799" spans="3:4">
      <c r="C5799" s="62"/>
      <c r="D5799" s="63"/>
    </row>
    <row r="5800" spans="3:4">
      <c r="C5800" s="62"/>
      <c r="D5800" s="63"/>
    </row>
    <row r="5801" spans="3:4">
      <c r="C5801" s="62"/>
      <c r="D5801" s="63"/>
    </row>
    <row r="5802" spans="3:4">
      <c r="C5802" s="62"/>
      <c r="D5802" s="63"/>
    </row>
    <row r="5803" spans="3:4">
      <c r="C5803" s="62"/>
      <c r="D5803" s="63"/>
    </row>
    <row r="5804" spans="3:4">
      <c r="C5804" s="62"/>
      <c r="D5804" s="63"/>
    </row>
    <row r="5805" spans="3:4">
      <c r="C5805" s="62"/>
      <c r="D5805" s="63"/>
    </row>
    <row r="5806" spans="3:4">
      <c r="C5806" s="62"/>
      <c r="D5806" s="63"/>
    </row>
    <row r="5807" spans="3:4">
      <c r="C5807" s="62"/>
      <c r="D5807" s="63"/>
    </row>
    <row r="5808" spans="3:4">
      <c r="C5808" s="62"/>
      <c r="D5808" s="63"/>
    </row>
    <row r="5809" spans="3:4">
      <c r="C5809" s="62"/>
      <c r="D5809" s="63"/>
    </row>
    <row r="5810" spans="3:4">
      <c r="C5810" s="62"/>
      <c r="D5810" s="63"/>
    </row>
    <row r="5811" spans="3:4">
      <c r="C5811" s="62"/>
      <c r="D5811" s="63"/>
    </row>
    <row r="5812" spans="3:4">
      <c r="C5812" s="62"/>
      <c r="D5812" s="63"/>
    </row>
    <row r="5813" spans="3:4">
      <c r="C5813" s="62"/>
      <c r="D5813" s="63"/>
    </row>
    <row r="5814" spans="3:4">
      <c r="C5814" s="62"/>
      <c r="D5814" s="63"/>
    </row>
    <row r="5815" spans="3:4">
      <c r="C5815" s="62"/>
      <c r="D5815" s="63"/>
    </row>
    <row r="5816" spans="3:4">
      <c r="C5816" s="62"/>
      <c r="D5816" s="63"/>
    </row>
    <row r="5817" spans="3:4">
      <c r="C5817" s="62"/>
      <c r="D5817" s="63"/>
    </row>
    <row r="5818" spans="3:4">
      <c r="C5818" s="62"/>
      <c r="D5818" s="63"/>
    </row>
    <row r="5819" spans="3:4">
      <c r="C5819" s="62"/>
      <c r="D5819" s="63"/>
    </row>
    <row r="5820" spans="3:4">
      <c r="C5820" s="62"/>
      <c r="D5820" s="63"/>
    </row>
    <row r="5821" spans="3:4">
      <c r="C5821" s="62"/>
      <c r="D5821" s="63"/>
    </row>
    <row r="5822" spans="3:4">
      <c r="C5822" s="62"/>
      <c r="D5822" s="63"/>
    </row>
    <row r="5823" spans="3:4">
      <c r="C5823" s="62"/>
      <c r="D5823" s="63"/>
    </row>
    <row r="5824" spans="3:4">
      <c r="C5824" s="62"/>
      <c r="D5824" s="63"/>
    </row>
    <row r="5825" spans="3:4">
      <c r="C5825" s="62"/>
      <c r="D5825" s="63"/>
    </row>
    <row r="5826" spans="3:4">
      <c r="C5826" s="62"/>
      <c r="D5826" s="63"/>
    </row>
    <row r="5827" spans="3:4">
      <c r="C5827" s="62"/>
      <c r="D5827" s="63"/>
    </row>
    <row r="5828" spans="3:4">
      <c r="C5828" s="62"/>
      <c r="D5828" s="63"/>
    </row>
    <row r="5829" spans="3:4">
      <c r="C5829" s="62"/>
      <c r="D5829" s="63"/>
    </row>
    <row r="5830" spans="3:4">
      <c r="C5830" s="62"/>
      <c r="D5830" s="63"/>
    </row>
    <row r="5831" spans="3:4">
      <c r="C5831" s="62"/>
      <c r="D5831" s="63"/>
    </row>
    <row r="5832" spans="3:4">
      <c r="C5832" s="62"/>
      <c r="D5832" s="63"/>
    </row>
    <row r="5833" spans="3:4">
      <c r="C5833" s="62"/>
      <c r="D5833" s="63"/>
    </row>
    <row r="5834" spans="3:4">
      <c r="C5834" s="62"/>
      <c r="D5834" s="63"/>
    </row>
    <row r="5835" spans="3:4">
      <c r="C5835" s="62"/>
      <c r="D5835" s="63"/>
    </row>
    <row r="5836" spans="3:4">
      <c r="C5836" s="62"/>
      <c r="D5836" s="63"/>
    </row>
    <row r="5837" spans="3:4">
      <c r="C5837" s="62"/>
      <c r="D5837" s="63"/>
    </row>
    <row r="5838" spans="3:4">
      <c r="C5838" s="62"/>
      <c r="D5838" s="63"/>
    </row>
    <row r="5839" spans="3:4">
      <c r="C5839" s="62"/>
      <c r="D5839" s="63"/>
    </row>
    <row r="5840" spans="3:4">
      <c r="C5840" s="62"/>
      <c r="D5840" s="63"/>
    </row>
    <row r="5841" spans="3:4">
      <c r="C5841" s="62"/>
      <c r="D5841" s="63"/>
    </row>
    <row r="5842" spans="3:4">
      <c r="C5842" s="62"/>
      <c r="D5842" s="63"/>
    </row>
    <row r="5843" spans="3:4">
      <c r="C5843" s="62"/>
      <c r="D5843" s="63"/>
    </row>
    <row r="5844" spans="3:4">
      <c r="C5844" s="62"/>
      <c r="D5844" s="63"/>
    </row>
    <row r="5845" spans="3:4">
      <c r="C5845" s="62"/>
      <c r="D5845" s="63"/>
    </row>
    <row r="5846" spans="3:4">
      <c r="C5846" s="62"/>
      <c r="D5846" s="63"/>
    </row>
    <row r="5847" spans="3:4">
      <c r="C5847" s="62"/>
      <c r="D5847" s="63"/>
    </row>
    <row r="5848" spans="3:4">
      <c r="C5848" s="62"/>
      <c r="D5848" s="63"/>
    </row>
    <row r="5849" spans="3:4">
      <c r="C5849" s="62"/>
      <c r="D5849" s="63"/>
    </row>
    <row r="5850" spans="3:4">
      <c r="C5850" s="62"/>
      <c r="D5850" s="63"/>
    </row>
    <row r="5851" spans="3:4">
      <c r="C5851" s="62"/>
      <c r="D5851" s="63"/>
    </row>
    <row r="5852" spans="3:4">
      <c r="C5852" s="62"/>
      <c r="D5852" s="63"/>
    </row>
    <row r="5853" spans="3:4">
      <c r="C5853" s="62"/>
      <c r="D5853" s="63"/>
    </row>
    <row r="5854" spans="3:4">
      <c r="C5854" s="62"/>
      <c r="D5854" s="63"/>
    </row>
    <row r="5855" spans="3:4">
      <c r="C5855" s="62"/>
      <c r="D5855" s="63"/>
    </row>
    <row r="5856" spans="3:4">
      <c r="C5856" s="62"/>
      <c r="D5856" s="63"/>
    </row>
    <row r="5857" spans="3:4">
      <c r="C5857" s="62"/>
      <c r="D5857" s="63"/>
    </row>
    <row r="5858" spans="3:4">
      <c r="C5858" s="62"/>
      <c r="D5858" s="63"/>
    </row>
    <row r="5859" spans="3:4">
      <c r="C5859" s="62"/>
      <c r="D5859" s="63"/>
    </row>
    <row r="5860" spans="3:4">
      <c r="C5860" s="62"/>
      <c r="D5860" s="63"/>
    </row>
    <row r="5861" spans="3:4">
      <c r="C5861" s="62"/>
      <c r="D5861" s="63"/>
    </row>
    <row r="5862" spans="3:4">
      <c r="C5862" s="62"/>
      <c r="D5862" s="63"/>
    </row>
    <row r="5863" spans="3:4">
      <c r="C5863" s="62"/>
      <c r="D5863" s="63"/>
    </row>
    <row r="5864" spans="3:4">
      <c r="C5864" s="62"/>
      <c r="D5864" s="63"/>
    </row>
    <row r="5865" spans="3:4">
      <c r="C5865" s="62"/>
      <c r="D5865" s="63"/>
    </row>
    <row r="5866" spans="3:4">
      <c r="C5866" s="62"/>
      <c r="D5866" s="63"/>
    </row>
    <row r="5867" spans="3:4">
      <c r="C5867" s="62"/>
      <c r="D5867" s="63"/>
    </row>
    <row r="5868" spans="3:4">
      <c r="C5868" s="62"/>
      <c r="D5868" s="63"/>
    </row>
    <row r="5869" spans="3:4">
      <c r="C5869" s="62"/>
      <c r="D5869" s="63"/>
    </row>
    <row r="5870" spans="3:4">
      <c r="C5870" s="62"/>
      <c r="D5870" s="63"/>
    </row>
    <row r="5871" spans="3:4">
      <c r="C5871" s="62"/>
      <c r="D5871" s="63"/>
    </row>
    <row r="5872" spans="3:4">
      <c r="C5872" s="62"/>
      <c r="D5872" s="63"/>
    </row>
    <row r="5873" spans="3:4">
      <c r="C5873" s="62"/>
      <c r="D5873" s="63"/>
    </row>
    <row r="5874" spans="3:4">
      <c r="C5874" s="62"/>
      <c r="D5874" s="63"/>
    </row>
    <row r="5875" spans="3:4">
      <c r="C5875" s="62"/>
      <c r="D5875" s="63"/>
    </row>
    <row r="5876" spans="3:4">
      <c r="C5876" s="62"/>
      <c r="D5876" s="63"/>
    </row>
    <row r="5877" spans="3:4">
      <c r="C5877" s="62"/>
      <c r="D5877" s="63"/>
    </row>
    <row r="5878" spans="3:4">
      <c r="C5878" s="62"/>
      <c r="D5878" s="63"/>
    </row>
    <row r="5879" spans="3:4">
      <c r="C5879" s="62"/>
      <c r="D5879" s="63"/>
    </row>
    <row r="5880" spans="3:4">
      <c r="C5880" s="62"/>
      <c r="D5880" s="63"/>
    </row>
    <row r="5881" spans="3:4">
      <c r="C5881" s="62"/>
      <c r="D5881" s="63"/>
    </row>
    <row r="5882" spans="3:4">
      <c r="C5882" s="62"/>
      <c r="D5882" s="63"/>
    </row>
    <row r="5883" spans="3:4">
      <c r="C5883" s="62"/>
      <c r="D5883" s="63"/>
    </row>
    <row r="5884" spans="3:4">
      <c r="C5884" s="62"/>
      <c r="D5884" s="63"/>
    </row>
    <row r="5885" spans="3:4">
      <c r="C5885" s="62"/>
      <c r="D5885" s="63"/>
    </row>
    <row r="5886" spans="3:4">
      <c r="C5886" s="62"/>
      <c r="D5886" s="63"/>
    </row>
    <row r="5887" spans="3:4">
      <c r="C5887" s="62"/>
      <c r="D5887" s="63"/>
    </row>
    <row r="5888" spans="3:4">
      <c r="C5888" s="62"/>
      <c r="D5888" s="63"/>
    </row>
    <row r="5889" spans="3:4">
      <c r="C5889" s="62"/>
      <c r="D5889" s="63"/>
    </row>
    <row r="5890" spans="3:4">
      <c r="C5890" s="62"/>
      <c r="D5890" s="63"/>
    </row>
    <row r="5891" spans="3:4">
      <c r="C5891" s="62"/>
      <c r="D5891" s="63"/>
    </row>
    <row r="5892" spans="3:4">
      <c r="C5892" s="62"/>
      <c r="D5892" s="63"/>
    </row>
    <row r="5893" spans="3:4">
      <c r="C5893" s="62"/>
      <c r="D5893" s="63"/>
    </row>
    <row r="5894" spans="3:4">
      <c r="C5894" s="62"/>
      <c r="D5894" s="63"/>
    </row>
    <row r="5895" spans="3:4">
      <c r="C5895" s="62"/>
      <c r="D5895" s="63"/>
    </row>
    <row r="5896" spans="3:4">
      <c r="C5896" s="62"/>
      <c r="D5896" s="63"/>
    </row>
    <row r="5897" spans="3:4">
      <c r="C5897" s="62"/>
      <c r="D5897" s="63"/>
    </row>
    <row r="5898" spans="3:4">
      <c r="C5898" s="62"/>
      <c r="D5898" s="63"/>
    </row>
    <row r="5899" spans="3:4">
      <c r="C5899" s="62"/>
      <c r="D5899" s="63"/>
    </row>
    <row r="5900" spans="3:4">
      <c r="C5900" s="62"/>
      <c r="D5900" s="63"/>
    </row>
    <row r="5901" spans="3:4">
      <c r="C5901" s="62"/>
      <c r="D5901" s="63"/>
    </row>
    <row r="5902" spans="3:4">
      <c r="C5902" s="62"/>
      <c r="D5902" s="63"/>
    </row>
    <row r="5903" spans="3:4">
      <c r="C5903" s="62"/>
      <c r="D5903" s="63"/>
    </row>
    <row r="5904" spans="3:4">
      <c r="C5904" s="62"/>
      <c r="D5904" s="63"/>
    </row>
    <row r="5905" spans="3:4">
      <c r="C5905" s="62"/>
      <c r="D5905" s="63"/>
    </row>
    <row r="5906" spans="3:4">
      <c r="C5906" s="62"/>
      <c r="D5906" s="63"/>
    </row>
    <row r="5907" spans="3:4">
      <c r="C5907" s="62"/>
      <c r="D5907" s="63"/>
    </row>
    <row r="5908" spans="3:4">
      <c r="C5908" s="62"/>
      <c r="D5908" s="63"/>
    </row>
    <row r="5909" spans="3:4">
      <c r="C5909" s="62"/>
      <c r="D5909" s="63"/>
    </row>
    <row r="5910" spans="3:4">
      <c r="C5910" s="62"/>
      <c r="D5910" s="63"/>
    </row>
    <row r="5911" spans="3:4">
      <c r="C5911" s="62"/>
      <c r="D5911" s="63"/>
    </row>
    <row r="5912" spans="3:4">
      <c r="C5912" s="62"/>
      <c r="D5912" s="63"/>
    </row>
    <row r="5913" spans="3:4">
      <c r="C5913" s="62"/>
      <c r="D5913" s="63"/>
    </row>
    <row r="5914" spans="3:4">
      <c r="C5914" s="62"/>
      <c r="D5914" s="63"/>
    </row>
    <row r="5915" spans="3:4">
      <c r="C5915" s="62"/>
      <c r="D5915" s="63"/>
    </row>
    <row r="5916" spans="3:4">
      <c r="C5916" s="62"/>
      <c r="D5916" s="63"/>
    </row>
    <row r="5917" spans="3:4">
      <c r="C5917" s="62"/>
      <c r="D5917" s="63"/>
    </row>
    <row r="5918" spans="3:4">
      <c r="C5918" s="62"/>
      <c r="D5918" s="63"/>
    </row>
    <row r="5919" spans="3:4">
      <c r="C5919" s="62"/>
      <c r="D5919" s="63"/>
    </row>
    <row r="5920" spans="3:4">
      <c r="C5920" s="62"/>
      <c r="D5920" s="63"/>
    </row>
    <row r="5921" spans="3:4">
      <c r="C5921" s="62"/>
      <c r="D5921" s="63"/>
    </row>
    <row r="5922" spans="3:4">
      <c r="C5922" s="62"/>
      <c r="D5922" s="63"/>
    </row>
    <row r="5923" spans="3:4">
      <c r="C5923" s="62"/>
      <c r="D5923" s="63"/>
    </row>
    <row r="5924" spans="3:4">
      <c r="C5924" s="62"/>
      <c r="D5924" s="63"/>
    </row>
    <row r="5925" spans="3:4">
      <c r="C5925" s="62"/>
      <c r="D5925" s="63"/>
    </row>
    <row r="5926" spans="3:4">
      <c r="C5926" s="62"/>
      <c r="D5926" s="63"/>
    </row>
    <row r="5927" spans="3:4">
      <c r="C5927" s="62"/>
      <c r="D5927" s="63"/>
    </row>
    <row r="5928" spans="3:4">
      <c r="C5928" s="62"/>
      <c r="D5928" s="63"/>
    </row>
    <row r="5929" spans="3:4">
      <c r="C5929" s="62"/>
      <c r="D5929" s="63"/>
    </row>
    <row r="5930" spans="3:4">
      <c r="C5930" s="62"/>
      <c r="D5930" s="63"/>
    </row>
    <row r="5931" spans="3:4">
      <c r="C5931" s="62"/>
      <c r="D5931" s="63"/>
    </row>
    <row r="5932" spans="3:4">
      <c r="C5932" s="62"/>
      <c r="D5932" s="63"/>
    </row>
    <row r="5933" spans="3:4">
      <c r="C5933" s="62"/>
      <c r="D5933" s="63"/>
    </row>
    <row r="5934" spans="3:4">
      <c r="C5934" s="62"/>
      <c r="D5934" s="63"/>
    </row>
    <row r="5935" spans="3:4">
      <c r="C5935" s="62"/>
      <c r="D5935" s="63"/>
    </row>
    <row r="5936" spans="3:4">
      <c r="C5936" s="62"/>
      <c r="D5936" s="63"/>
    </row>
    <row r="5937" spans="3:4">
      <c r="C5937" s="62"/>
      <c r="D5937" s="63"/>
    </row>
    <row r="5938" spans="3:4">
      <c r="C5938" s="62"/>
      <c r="D5938" s="63"/>
    </row>
    <row r="5939" spans="3:4">
      <c r="C5939" s="62"/>
      <c r="D5939" s="63"/>
    </row>
    <row r="5940" spans="3:4">
      <c r="C5940" s="62"/>
      <c r="D5940" s="63"/>
    </row>
    <row r="5941" spans="3:4">
      <c r="C5941" s="62"/>
      <c r="D5941" s="63"/>
    </row>
    <row r="5942" spans="3:4">
      <c r="C5942" s="62"/>
      <c r="D5942" s="63"/>
    </row>
    <row r="5943" spans="3:4">
      <c r="C5943" s="62"/>
      <c r="D5943" s="63"/>
    </row>
    <row r="5944" spans="3:4">
      <c r="C5944" s="62"/>
      <c r="D5944" s="63"/>
    </row>
    <row r="5945" spans="3:4">
      <c r="C5945" s="62"/>
      <c r="D5945" s="63"/>
    </row>
    <row r="5946" spans="3:4">
      <c r="C5946" s="62"/>
      <c r="D5946" s="63"/>
    </row>
    <row r="5947" spans="3:4">
      <c r="C5947" s="62"/>
      <c r="D5947" s="63"/>
    </row>
    <row r="5948" spans="3:4">
      <c r="C5948" s="62"/>
      <c r="D5948" s="63"/>
    </row>
    <row r="5949" spans="3:4">
      <c r="C5949" s="62"/>
      <c r="D5949" s="63"/>
    </row>
    <row r="5950" spans="3:4">
      <c r="C5950" s="62"/>
      <c r="D5950" s="63"/>
    </row>
    <row r="5951" spans="3:4">
      <c r="C5951" s="62"/>
      <c r="D5951" s="63"/>
    </row>
    <row r="5952" spans="3:4">
      <c r="C5952" s="62"/>
      <c r="D5952" s="63"/>
    </row>
    <row r="5953" spans="3:4">
      <c r="C5953" s="62"/>
      <c r="D5953" s="63"/>
    </row>
    <row r="5954" spans="3:4">
      <c r="C5954" s="62"/>
      <c r="D5954" s="63"/>
    </row>
    <row r="5955" spans="3:4">
      <c r="C5955" s="62"/>
      <c r="D5955" s="63"/>
    </row>
    <row r="5956" spans="3:4">
      <c r="C5956" s="62"/>
      <c r="D5956" s="63"/>
    </row>
    <row r="5957" spans="3:4">
      <c r="C5957" s="62"/>
      <c r="D5957" s="63"/>
    </row>
    <row r="5958" spans="3:4">
      <c r="C5958" s="62"/>
      <c r="D5958" s="63"/>
    </row>
    <row r="5959" spans="3:4">
      <c r="C5959" s="62"/>
      <c r="D5959" s="63"/>
    </row>
    <row r="5960" spans="3:4">
      <c r="C5960" s="62"/>
      <c r="D5960" s="63"/>
    </row>
    <row r="5961" spans="3:4">
      <c r="C5961" s="62"/>
      <c r="D5961" s="63"/>
    </row>
    <row r="5962" spans="3:4">
      <c r="C5962" s="62"/>
      <c r="D5962" s="63"/>
    </row>
    <row r="5963" spans="3:4">
      <c r="C5963" s="62"/>
      <c r="D5963" s="63"/>
    </row>
    <row r="5964" spans="3:4">
      <c r="C5964" s="62"/>
      <c r="D5964" s="63"/>
    </row>
    <row r="5965" spans="3:4">
      <c r="C5965" s="62"/>
      <c r="D5965" s="63"/>
    </row>
    <row r="5966" spans="3:4">
      <c r="C5966" s="62"/>
      <c r="D5966" s="63"/>
    </row>
    <row r="5967" spans="3:4">
      <c r="C5967" s="62"/>
      <c r="D5967" s="63"/>
    </row>
    <row r="5968" spans="3:4">
      <c r="C5968" s="62"/>
      <c r="D5968" s="63"/>
    </row>
    <row r="5969" spans="3:4">
      <c r="C5969" s="62"/>
      <c r="D5969" s="63"/>
    </row>
    <row r="5970" spans="3:4">
      <c r="C5970" s="62"/>
      <c r="D5970" s="63"/>
    </row>
    <row r="5971" spans="3:4">
      <c r="C5971" s="62"/>
      <c r="D5971" s="63"/>
    </row>
    <row r="5972" spans="3:4">
      <c r="C5972" s="62"/>
      <c r="D5972" s="63"/>
    </row>
    <row r="5973" spans="3:4">
      <c r="C5973" s="62"/>
      <c r="D5973" s="63"/>
    </row>
    <row r="5974" spans="3:4">
      <c r="C5974" s="62"/>
      <c r="D5974" s="63"/>
    </row>
    <row r="5975" spans="3:4">
      <c r="C5975" s="62"/>
      <c r="D5975" s="63"/>
    </row>
    <row r="5976" spans="3:4">
      <c r="C5976" s="62"/>
      <c r="D5976" s="63"/>
    </row>
    <row r="5977" spans="3:4">
      <c r="C5977" s="62"/>
      <c r="D5977" s="63"/>
    </row>
    <row r="5978" spans="3:4">
      <c r="C5978" s="62"/>
      <c r="D5978" s="63"/>
    </row>
    <row r="5979" spans="3:4">
      <c r="C5979" s="62"/>
      <c r="D5979" s="63"/>
    </row>
    <row r="5980" spans="3:4">
      <c r="C5980" s="62"/>
      <c r="D5980" s="63"/>
    </row>
    <row r="5981" spans="3:4">
      <c r="C5981" s="62"/>
      <c r="D5981" s="63"/>
    </row>
    <row r="5982" spans="3:4">
      <c r="C5982" s="62"/>
      <c r="D5982" s="63"/>
    </row>
    <row r="5983" spans="3:4">
      <c r="C5983" s="62"/>
      <c r="D5983" s="63"/>
    </row>
    <row r="5984" spans="3:4">
      <c r="C5984" s="62"/>
      <c r="D5984" s="63"/>
    </row>
    <row r="5985" spans="3:4">
      <c r="C5985" s="62"/>
      <c r="D5985" s="63"/>
    </row>
    <row r="5986" spans="3:4">
      <c r="C5986" s="62"/>
      <c r="D5986" s="63"/>
    </row>
    <row r="5987" spans="3:4">
      <c r="C5987" s="62"/>
      <c r="D5987" s="63"/>
    </row>
    <row r="5988" spans="3:4">
      <c r="C5988" s="62"/>
      <c r="D5988" s="63"/>
    </row>
    <row r="5989" spans="3:4">
      <c r="C5989" s="62"/>
      <c r="D5989" s="63"/>
    </row>
    <row r="5990" spans="3:4">
      <c r="C5990" s="62"/>
      <c r="D5990" s="63"/>
    </row>
    <row r="5991" spans="3:4">
      <c r="C5991" s="62"/>
      <c r="D5991" s="63"/>
    </row>
    <row r="5992" spans="3:4">
      <c r="C5992" s="62"/>
      <c r="D5992" s="63"/>
    </row>
    <row r="5993" spans="3:4">
      <c r="C5993" s="62"/>
      <c r="D5993" s="63"/>
    </row>
    <row r="5994" spans="3:4">
      <c r="C5994" s="62"/>
      <c r="D5994" s="63"/>
    </row>
    <row r="5995" spans="3:4">
      <c r="C5995" s="62"/>
      <c r="D5995" s="63"/>
    </row>
    <row r="5996" spans="3:4">
      <c r="C5996" s="62"/>
      <c r="D5996" s="63"/>
    </row>
    <row r="5997" spans="3:4">
      <c r="C5997" s="62"/>
      <c r="D5997" s="63"/>
    </row>
    <row r="5998" spans="3:4">
      <c r="C5998" s="62"/>
      <c r="D5998" s="63"/>
    </row>
    <row r="5999" spans="3:4">
      <c r="C5999" s="62"/>
      <c r="D5999" s="63"/>
    </row>
    <row r="6000" spans="3:4">
      <c r="C6000" s="62"/>
      <c r="D6000" s="63"/>
    </row>
    <row r="6001" spans="3:4">
      <c r="C6001" s="62"/>
      <c r="D6001" s="63"/>
    </row>
    <row r="6002" spans="3:4">
      <c r="C6002" s="62"/>
      <c r="D6002" s="63"/>
    </row>
    <row r="6003" spans="3:4">
      <c r="C6003" s="62"/>
      <c r="D6003" s="63"/>
    </row>
    <row r="6004" spans="3:4">
      <c r="C6004" s="62"/>
      <c r="D6004" s="63"/>
    </row>
    <row r="6005" spans="3:4">
      <c r="C6005" s="62"/>
      <c r="D6005" s="63"/>
    </row>
    <row r="6006" spans="3:4">
      <c r="C6006" s="62"/>
      <c r="D6006" s="63"/>
    </row>
    <row r="6007" spans="3:4">
      <c r="C6007" s="62"/>
      <c r="D6007" s="63"/>
    </row>
    <row r="6008" spans="3:4">
      <c r="C6008" s="62"/>
      <c r="D6008" s="63"/>
    </row>
    <row r="6009" spans="3:4">
      <c r="C6009" s="62"/>
      <c r="D6009" s="63"/>
    </row>
    <row r="6010" spans="3:4">
      <c r="C6010" s="62"/>
      <c r="D6010" s="63"/>
    </row>
    <row r="6011" spans="3:4">
      <c r="C6011" s="62"/>
      <c r="D6011" s="63"/>
    </row>
    <row r="6012" spans="3:4">
      <c r="C6012" s="62"/>
      <c r="D6012" s="63"/>
    </row>
    <row r="6013" spans="3:4">
      <c r="C6013" s="62"/>
      <c r="D6013" s="63"/>
    </row>
    <row r="6014" spans="3:4">
      <c r="C6014" s="62"/>
      <c r="D6014" s="63"/>
    </row>
    <row r="6015" spans="3:4">
      <c r="C6015" s="62"/>
      <c r="D6015" s="63"/>
    </row>
    <row r="6016" spans="3:4">
      <c r="C6016" s="62"/>
      <c r="D6016" s="63"/>
    </row>
    <row r="6017" spans="3:4">
      <c r="C6017" s="62"/>
      <c r="D6017" s="63"/>
    </row>
    <row r="6018" spans="3:4">
      <c r="C6018" s="62"/>
      <c r="D6018" s="63"/>
    </row>
    <row r="6019" spans="3:4">
      <c r="C6019" s="62"/>
      <c r="D6019" s="63"/>
    </row>
    <row r="6020" spans="3:4">
      <c r="C6020" s="62"/>
      <c r="D6020" s="63"/>
    </row>
    <row r="6021" spans="3:4">
      <c r="C6021" s="62"/>
      <c r="D6021" s="63"/>
    </row>
    <row r="6022" spans="3:4">
      <c r="C6022" s="62"/>
      <c r="D6022" s="63"/>
    </row>
    <row r="6023" spans="3:4">
      <c r="C6023" s="62"/>
      <c r="D6023" s="63"/>
    </row>
    <row r="6024" spans="3:4">
      <c r="C6024" s="62"/>
      <c r="D6024" s="63"/>
    </row>
    <row r="6025" spans="3:4">
      <c r="C6025" s="62"/>
      <c r="D6025" s="63"/>
    </row>
    <row r="6026" spans="3:4">
      <c r="C6026" s="62"/>
      <c r="D6026" s="63"/>
    </row>
    <row r="6027" spans="3:4">
      <c r="C6027" s="62"/>
      <c r="D6027" s="63"/>
    </row>
    <row r="6028" spans="3:4">
      <c r="C6028" s="62"/>
      <c r="D6028" s="63"/>
    </row>
    <row r="6029" spans="3:4">
      <c r="C6029" s="62"/>
      <c r="D6029" s="63"/>
    </row>
    <row r="6030" spans="3:4">
      <c r="C6030" s="62"/>
      <c r="D6030" s="63"/>
    </row>
    <row r="6031" spans="3:4">
      <c r="C6031" s="62"/>
      <c r="D6031" s="63"/>
    </row>
    <row r="6032" spans="3:4">
      <c r="C6032" s="62"/>
      <c r="D6032" s="63"/>
    </row>
    <row r="6033" spans="3:4">
      <c r="C6033" s="62"/>
      <c r="D6033" s="63"/>
    </row>
    <row r="6034" spans="3:4">
      <c r="C6034" s="62"/>
      <c r="D6034" s="63"/>
    </row>
    <row r="6035" spans="3:4">
      <c r="C6035" s="62"/>
      <c r="D6035" s="63"/>
    </row>
    <row r="6036" spans="3:4">
      <c r="C6036" s="62"/>
      <c r="D6036" s="63"/>
    </row>
    <row r="6037" spans="3:4">
      <c r="C6037" s="62"/>
      <c r="D6037" s="63"/>
    </row>
    <row r="6038" spans="3:4">
      <c r="C6038" s="62"/>
      <c r="D6038" s="63"/>
    </row>
    <row r="6039" spans="3:4">
      <c r="C6039" s="62"/>
      <c r="D6039" s="63"/>
    </row>
    <row r="6040" spans="3:4">
      <c r="C6040" s="62"/>
      <c r="D6040" s="63"/>
    </row>
    <row r="6041" spans="3:4">
      <c r="C6041" s="62"/>
      <c r="D6041" s="63"/>
    </row>
    <row r="6042" spans="3:4">
      <c r="C6042" s="62"/>
      <c r="D6042" s="63"/>
    </row>
    <row r="6043" spans="3:4">
      <c r="C6043" s="62"/>
      <c r="D6043" s="63"/>
    </row>
    <row r="6044" spans="3:4">
      <c r="C6044" s="62"/>
      <c r="D6044" s="63"/>
    </row>
    <row r="6045" spans="3:4">
      <c r="C6045" s="62"/>
      <c r="D6045" s="63"/>
    </row>
    <row r="6046" spans="3:4">
      <c r="C6046" s="62"/>
      <c r="D6046" s="63"/>
    </row>
    <row r="6047" spans="3:4">
      <c r="C6047" s="62"/>
      <c r="D6047" s="63"/>
    </row>
    <row r="6048" spans="3:4">
      <c r="C6048" s="62"/>
      <c r="D6048" s="63"/>
    </row>
    <row r="6049" spans="3:4">
      <c r="C6049" s="62"/>
      <c r="D6049" s="63"/>
    </row>
    <row r="6050" spans="3:4">
      <c r="C6050" s="62"/>
      <c r="D6050" s="63"/>
    </row>
    <row r="6051" spans="3:4">
      <c r="C6051" s="62"/>
      <c r="D6051" s="63"/>
    </row>
    <row r="6052" spans="3:4">
      <c r="C6052" s="62"/>
      <c r="D6052" s="63"/>
    </row>
    <row r="6053" spans="3:4">
      <c r="C6053" s="62"/>
      <c r="D6053" s="63"/>
    </row>
    <row r="6054" spans="3:4">
      <c r="C6054" s="62"/>
      <c r="D6054" s="63"/>
    </row>
    <row r="6055" spans="3:4">
      <c r="C6055" s="62"/>
      <c r="D6055" s="63"/>
    </row>
    <row r="6056" spans="3:4">
      <c r="C6056" s="62"/>
      <c r="D6056" s="63"/>
    </row>
    <row r="6057" spans="3:4">
      <c r="C6057" s="62"/>
      <c r="D6057" s="63"/>
    </row>
    <row r="6058" spans="3:4">
      <c r="C6058" s="62"/>
      <c r="D6058" s="63"/>
    </row>
    <row r="6059" spans="3:4">
      <c r="C6059" s="62"/>
      <c r="D6059" s="63"/>
    </row>
    <row r="6060" spans="3:4">
      <c r="C6060" s="62"/>
      <c r="D6060" s="63"/>
    </row>
    <row r="6061" spans="3:4">
      <c r="C6061" s="62"/>
      <c r="D6061" s="63"/>
    </row>
    <row r="6062" spans="3:4">
      <c r="C6062" s="62"/>
      <c r="D6062" s="63"/>
    </row>
    <row r="6063" spans="3:4">
      <c r="C6063" s="62"/>
      <c r="D6063" s="63"/>
    </row>
    <row r="6064" spans="3:4">
      <c r="C6064" s="62"/>
      <c r="D6064" s="63"/>
    </row>
    <row r="6065" spans="3:4">
      <c r="C6065" s="62"/>
      <c r="D6065" s="63"/>
    </row>
    <row r="6066" spans="3:4">
      <c r="C6066" s="62"/>
      <c r="D6066" s="63"/>
    </row>
    <row r="6067" spans="3:4">
      <c r="C6067" s="62"/>
      <c r="D6067" s="63"/>
    </row>
    <row r="6068" spans="3:4">
      <c r="C6068" s="62"/>
      <c r="D6068" s="63"/>
    </row>
    <row r="6069" spans="3:4">
      <c r="C6069" s="62"/>
      <c r="D6069" s="63"/>
    </row>
    <row r="6070" spans="3:4">
      <c r="C6070" s="62"/>
      <c r="D6070" s="63"/>
    </row>
    <row r="6071" spans="3:4">
      <c r="C6071" s="62"/>
      <c r="D6071" s="63"/>
    </row>
    <row r="6072" spans="3:4">
      <c r="C6072" s="62"/>
      <c r="D6072" s="63"/>
    </row>
    <row r="6073" spans="3:4">
      <c r="C6073" s="62"/>
      <c r="D6073" s="63"/>
    </row>
    <row r="6074" spans="3:4">
      <c r="C6074" s="62"/>
      <c r="D6074" s="63"/>
    </row>
    <row r="6075" spans="3:4">
      <c r="C6075" s="62"/>
      <c r="D6075" s="63"/>
    </row>
    <row r="6076" spans="3:4">
      <c r="C6076" s="62"/>
      <c r="D6076" s="63"/>
    </row>
    <row r="6077" spans="3:4">
      <c r="C6077" s="62"/>
      <c r="D6077" s="63"/>
    </row>
    <row r="6078" spans="3:4">
      <c r="C6078" s="62"/>
      <c r="D6078" s="63"/>
    </row>
    <row r="6079" spans="3:4">
      <c r="C6079" s="62"/>
      <c r="D6079" s="63"/>
    </row>
    <row r="6080" spans="3:4">
      <c r="C6080" s="62"/>
      <c r="D6080" s="63"/>
    </row>
    <row r="6081" spans="3:4">
      <c r="C6081" s="62"/>
      <c r="D6081" s="63"/>
    </row>
    <row r="6082" spans="3:4">
      <c r="C6082" s="62"/>
      <c r="D6082" s="63"/>
    </row>
    <row r="6083" spans="3:4">
      <c r="C6083" s="62"/>
      <c r="D6083" s="63"/>
    </row>
    <row r="6084" spans="3:4">
      <c r="C6084" s="62"/>
      <c r="D6084" s="63"/>
    </row>
    <row r="6085" spans="3:4">
      <c r="C6085" s="62"/>
      <c r="D6085" s="63"/>
    </row>
    <row r="6086" spans="3:4">
      <c r="C6086" s="62"/>
      <c r="D6086" s="63"/>
    </row>
    <row r="6087" spans="3:4">
      <c r="C6087" s="62"/>
      <c r="D6087" s="63"/>
    </row>
    <row r="6088" spans="3:4">
      <c r="C6088" s="62"/>
      <c r="D6088" s="63"/>
    </row>
    <row r="6089" spans="3:4">
      <c r="C6089" s="62"/>
      <c r="D6089" s="63"/>
    </row>
    <row r="6090" spans="3:4">
      <c r="C6090" s="62"/>
      <c r="D6090" s="63"/>
    </row>
    <row r="6091" spans="3:4">
      <c r="C6091" s="62"/>
      <c r="D6091" s="63"/>
    </row>
    <row r="6092" spans="3:4">
      <c r="C6092" s="62"/>
      <c r="D6092" s="63"/>
    </row>
    <row r="6093" spans="3:4">
      <c r="C6093" s="62"/>
      <c r="D6093" s="63"/>
    </row>
    <row r="6094" spans="3:4">
      <c r="C6094" s="62"/>
      <c r="D6094" s="63"/>
    </row>
    <row r="6095" spans="3:4">
      <c r="C6095" s="62"/>
      <c r="D6095" s="63"/>
    </row>
    <row r="6096" spans="3:4">
      <c r="C6096" s="62"/>
      <c r="D6096" s="63"/>
    </row>
    <row r="6097" spans="3:4">
      <c r="C6097" s="62"/>
      <c r="D6097" s="63"/>
    </row>
    <row r="6098" spans="3:4">
      <c r="C6098" s="62"/>
      <c r="D6098" s="63"/>
    </row>
    <row r="6099" spans="3:4">
      <c r="C6099" s="62"/>
      <c r="D6099" s="63"/>
    </row>
    <row r="6100" spans="3:4">
      <c r="C6100" s="62"/>
      <c r="D6100" s="63"/>
    </row>
    <row r="6101" spans="3:4">
      <c r="C6101" s="62"/>
      <c r="D6101" s="63"/>
    </row>
    <row r="6102" spans="3:4">
      <c r="C6102" s="62"/>
      <c r="D6102" s="63"/>
    </row>
    <row r="6103" spans="3:4">
      <c r="C6103" s="62"/>
      <c r="D6103" s="63"/>
    </row>
    <row r="6104" spans="3:4">
      <c r="C6104" s="62"/>
      <c r="D6104" s="63"/>
    </row>
    <row r="6105" spans="3:4">
      <c r="C6105" s="62"/>
      <c r="D6105" s="63"/>
    </row>
    <row r="6106" spans="3:4">
      <c r="C6106" s="62"/>
      <c r="D6106" s="63"/>
    </row>
    <row r="6107" spans="3:4">
      <c r="C6107" s="62"/>
      <c r="D6107" s="63"/>
    </row>
    <row r="6108" spans="3:4">
      <c r="C6108" s="62"/>
      <c r="D6108" s="63"/>
    </row>
    <row r="6109" spans="3:4">
      <c r="C6109" s="62"/>
      <c r="D6109" s="63"/>
    </row>
    <row r="6110" spans="3:4">
      <c r="C6110" s="62"/>
      <c r="D6110" s="63"/>
    </row>
    <row r="6111" spans="3:4">
      <c r="C6111" s="62"/>
      <c r="D6111" s="63"/>
    </row>
    <row r="6112" spans="3:4">
      <c r="C6112" s="62"/>
      <c r="D6112" s="63"/>
    </row>
    <row r="6113" spans="3:4">
      <c r="C6113" s="62"/>
      <c r="D6113" s="63"/>
    </row>
    <row r="6114" spans="3:4">
      <c r="C6114" s="62"/>
      <c r="D6114" s="63"/>
    </row>
    <row r="6115" spans="3:4">
      <c r="C6115" s="62"/>
      <c r="D6115" s="63"/>
    </row>
    <row r="6116" spans="3:4">
      <c r="C6116" s="62"/>
      <c r="D6116" s="63"/>
    </row>
    <row r="6117" spans="3:4">
      <c r="C6117" s="62"/>
      <c r="D6117" s="63"/>
    </row>
    <row r="6118" spans="3:4">
      <c r="C6118" s="62"/>
      <c r="D6118" s="63"/>
    </row>
    <row r="6119" spans="3:4">
      <c r="C6119" s="62"/>
      <c r="D6119" s="63"/>
    </row>
    <row r="6120" spans="3:4">
      <c r="C6120" s="62"/>
      <c r="D6120" s="63"/>
    </row>
    <row r="6121" spans="3:4">
      <c r="C6121" s="62"/>
      <c r="D6121" s="63"/>
    </row>
    <row r="6122" spans="3:4">
      <c r="C6122" s="62"/>
      <c r="D6122" s="63"/>
    </row>
    <row r="6123" spans="3:4">
      <c r="C6123" s="62"/>
      <c r="D6123" s="63"/>
    </row>
    <row r="6124" spans="3:4">
      <c r="C6124" s="62"/>
      <c r="D6124" s="63"/>
    </row>
    <row r="6125" spans="3:4">
      <c r="C6125" s="62"/>
      <c r="D6125" s="63"/>
    </row>
    <row r="6126" spans="3:4">
      <c r="C6126" s="62"/>
      <c r="D6126" s="63"/>
    </row>
    <row r="6127" spans="3:4">
      <c r="C6127" s="62"/>
      <c r="D6127" s="63"/>
    </row>
    <row r="6128" spans="3:4">
      <c r="C6128" s="62"/>
      <c r="D6128" s="63"/>
    </row>
    <row r="6129" spans="3:4">
      <c r="C6129" s="62"/>
      <c r="D6129" s="63"/>
    </row>
    <row r="6130" spans="3:4">
      <c r="C6130" s="62"/>
      <c r="D6130" s="63"/>
    </row>
    <row r="6131" spans="3:4">
      <c r="C6131" s="62"/>
      <c r="D6131" s="63"/>
    </row>
    <row r="6132" spans="3:4">
      <c r="C6132" s="62"/>
      <c r="D6132" s="63"/>
    </row>
    <row r="6133" spans="3:4">
      <c r="C6133" s="62"/>
      <c r="D6133" s="63"/>
    </row>
    <row r="6134" spans="3:4">
      <c r="C6134" s="62"/>
      <c r="D6134" s="63"/>
    </row>
    <row r="6135" spans="3:4">
      <c r="C6135" s="62"/>
      <c r="D6135" s="63"/>
    </row>
    <row r="6136" spans="3:4">
      <c r="C6136" s="62"/>
      <c r="D6136" s="63"/>
    </row>
    <row r="6137" spans="3:4">
      <c r="C6137" s="62"/>
      <c r="D6137" s="63"/>
    </row>
    <row r="6138" spans="3:4">
      <c r="C6138" s="62"/>
      <c r="D6138" s="63"/>
    </row>
    <row r="6139" spans="3:4">
      <c r="C6139" s="62"/>
      <c r="D6139" s="63"/>
    </row>
    <row r="6140" spans="3:4">
      <c r="C6140" s="62"/>
      <c r="D6140" s="63"/>
    </row>
    <row r="6141" spans="3:4">
      <c r="C6141" s="62"/>
      <c r="D6141" s="63"/>
    </row>
    <row r="6142" spans="3:4">
      <c r="C6142" s="62"/>
      <c r="D6142" s="63"/>
    </row>
    <row r="6143" spans="3:4">
      <c r="C6143" s="62"/>
      <c r="D6143" s="63"/>
    </row>
    <row r="6144" spans="3:4">
      <c r="C6144" s="62"/>
      <c r="D6144" s="63"/>
    </row>
    <row r="6145" spans="3:4">
      <c r="C6145" s="62"/>
      <c r="D6145" s="63"/>
    </row>
    <row r="6146" spans="3:4">
      <c r="C6146" s="62"/>
      <c r="D6146" s="63"/>
    </row>
    <row r="6147" spans="3:4">
      <c r="C6147" s="62"/>
      <c r="D6147" s="63"/>
    </row>
    <row r="6148" spans="3:4">
      <c r="C6148" s="62"/>
      <c r="D6148" s="63"/>
    </row>
    <row r="6149" spans="3:4">
      <c r="C6149" s="62"/>
      <c r="D6149" s="63"/>
    </row>
    <row r="6150" spans="3:4">
      <c r="C6150" s="62"/>
      <c r="D6150" s="63"/>
    </row>
    <row r="6151" spans="3:4">
      <c r="C6151" s="62"/>
      <c r="D6151" s="63"/>
    </row>
    <row r="6152" spans="3:4">
      <c r="C6152" s="62"/>
      <c r="D6152" s="63"/>
    </row>
    <row r="6153" spans="3:4">
      <c r="C6153" s="62"/>
      <c r="D6153" s="63"/>
    </row>
    <row r="6154" spans="3:4">
      <c r="C6154" s="62"/>
      <c r="D6154" s="63"/>
    </row>
    <row r="6155" spans="3:4">
      <c r="C6155" s="62"/>
      <c r="D6155" s="63"/>
    </row>
    <row r="6156" spans="3:4">
      <c r="C6156" s="62"/>
      <c r="D6156" s="63"/>
    </row>
    <row r="6157" spans="3:4">
      <c r="C6157" s="62"/>
      <c r="D6157" s="63"/>
    </row>
    <row r="6158" spans="3:4">
      <c r="C6158" s="62"/>
      <c r="D6158" s="63"/>
    </row>
    <row r="6159" spans="3:4">
      <c r="C6159" s="62"/>
      <c r="D6159" s="63"/>
    </row>
    <row r="6160" spans="3:4">
      <c r="C6160" s="62"/>
      <c r="D6160" s="63"/>
    </row>
    <row r="6161" spans="3:4">
      <c r="C6161" s="62"/>
      <c r="D6161" s="63"/>
    </row>
    <row r="6162" spans="3:4">
      <c r="C6162" s="62"/>
      <c r="D6162" s="63"/>
    </row>
    <row r="6163" spans="3:4">
      <c r="C6163" s="62"/>
      <c r="D6163" s="63"/>
    </row>
    <row r="6164" spans="3:4">
      <c r="C6164" s="62"/>
      <c r="D6164" s="63"/>
    </row>
    <row r="6165" spans="3:4">
      <c r="C6165" s="62"/>
      <c r="D6165" s="63"/>
    </row>
    <row r="6166" spans="3:4">
      <c r="C6166" s="62"/>
      <c r="D6166" s="63"/>
    </row>
    <row r="6167" spans="3:4">
      <c r="C6167" s="62"/>
      <c r="D6167" s="63"/>
    </row>
    <row r="6168" spans="3:4">
      <c r="C6168" s="62"/>
      <c r="D6168" s="63"/>
    </row>
    <row r="6169" spans="3:4">
      <c r="C6169" s="62"/>
      <c r="D6169" s="63"/>
    </row>
    <row r="6170" spans="3:4">
      <c r="C6170" s="62"/>
      <c r="D6170" s="63"/>
    </row>
    <row r="6171" spans="3:4">
      <c r="C6171" s="62"/>
      <c r="D6171" s="63"/>
    </row>
    <row r="6172" spans="3:4">
      <c r="C6172" s="62"/>
      <c r="D6172" s="63"/>
    </row>
    <row r="6173" spans="3:4">
      <c r="C6173" s="62"/>
      <c r="D6173" s="63"/>
    </row>
    <row r="6174" spans="3:4">
      <c r="C6174" s="62"/>
      <c r="D6174" s="63"/>
    </row>
    <row r="6175" spans="3:4">
      <c r="C6175" s="62"/>
      <c r="D6175" s="63"/>
    </row>
    <row r="6176" spans="3:4">
      <c r="C6176" s="62"/>
      <c r="D6176" s="63"/>
    </row>
    <row r="6177" spans="3:4">
      <c r="C6177" s="62"/>
      <c r="D6177" s="63"/>
    </row>
    <row r="6178" spans="3:4">
      <c r="C6178" s="62"/>
      <c r="D6178" s="63"/>
    </row>
    <row r="6179" spans="3:4">
      <c r="C6179" s="62"/>
      <c r="D6179" s="63"/>
    </row>
    <row r="6180" spans="3:4">
      <c r="C6180" s="62"/>
      <c r="D6180" s="63"/>
    </row>
    <row r="6181" spans="3:4">
      <c r="C6181" s="62"/>
      <c r="D6181" s="63"/>
    </row>
    <row r="6182" spans="3:4">
      <c r="C6182" s="62"/>
      <c r="D6182" s="63"/>
    </row>
    <row r="6183" spans="3:4">
      <c r="C6183" s="62"/>
      <c r="D6183" s="63"/>
    </row>
    <row r="6184" spans="3:4">
      <c r="C6184" s="62"/>
      <c r="D6184" s="63"/>
    </row>
    <row r="6185" spans="3:4">
      <c r="C6185" s="62"/>
      <c r="D6185" s="63"/>
    </row>
    <row r="6186" spans="3:4">
      <c r="C6186" s="62"/>
      <c r="D6186" s="63"/>
    </row>
    <row r="6187" spans="3:4">
      <c r="C6187" s="62"/>
      <c r="D6187" s="63"/>
    </row>
    <row r="6188" spans="3:4">
      <c r="C6188" s="62"/>
      <c r="D6188" s="63"/>
    </row>
    <row r="6189" spans="3:4">
      <c r="C6189" s="62"/>
      <c r="D6189" s="63"/>
    </row>
    <row r="6190" spans="3:4">
      <c r="C6190" s="62"/>
      <c r="D6190" s="63"/>
    </row>
    <row r="6191" spans="3:4">
      <c r="C6191" s="62"/>
      <c r="D6191" s="63"/>
    </row>
    <row r="6192" spans="3:4">
      <c r="C6192" s="62"/>
      <c r="D6192" s="63"/>
    </row>
    <row r="6193" spans="3:4">
      <c r="C6193" s="62"/>
      <c r="D6193" s="63"/>
    </row>
    <row r="6194" spans="3:4">
      <c r="C6194" s="62"/>
      <c r="D6194" s="63"/>
    </row>
    <row r="6195" spans="3:4">
      <c r="C6195" s="62"/>
      <c r="D6195" s="63"/>
    </row>
    <row r="6196" spans="3:4">
      <c r="C6196" s="62"/>
      <c r="D6196" s="63"/>
    </row>
    <row r="6197" spans="3:4">
      <c r="C6197" s="62"/>
      <c r="D6197" s="63"/>
    </row>
    <row r="6198" spans="3:4">
      <c r="C6198" s="62"/>
      <c r="D6198" s="63"/>
    </row>
    <row r="6199" spans="3:4">
      <c r="C6199" s="62"/>
      <c r="D6199" s="63"/>
    </row>
    <row r="6200" spans="3:4">
      <c r="C6200" s="62"/>
      <c r="D6200" s="63"/>
    </row>
    <row r="6201" spans="3:4">
      <c r="C6201" s="62"/>
      <c r="D6201" s="63"/>
    </row>
    <row r="6202" spans="3:4">
      <c r="C6202" s="62"/>
      <c r="D6202" s="63"/>
    </row>
    <row r="6203" spans="3:4">
      <c r="C6203" s="62"/>
      <c r="D6203" s="63"/>
    </row>
    <row r="6204" spans="3:4">
      <c r="C6204" s="62"/>
      <c r="D6204" s="63"/>
    </row>
    <row r="6205" spans="3:4">
      <c r="C6205" s="62"/>
      <c r="D6205" s="63"/>
    </row>
    <row r="6206" spans="3:4">
      <c r="C6206" s="62"/>
      <c r="D6206" s="63"/>
    </row>
    <row r="6207" spans="3:4">
      <c r="C6207" s="62"/>
      <c r="D6207" s="63"/>
    </row>
    <row r="6208" spans="3:4">
      <c r="C6208" s="62"/>
      <c r="D6208" s="63"/>
    </row>
    <row r="6209" spans="3:4">
      <c r="C6209" s="62"/>
      <c r="D6209" s="63"/>
    </row>
    <row r="6210" spans="3:4">
      <c r="C6210" s="62"/>
      <c r="D6210" s="63"/>
    </row>
    <row r="6211" spans="3:4">
      <c r="C6211" s="62"/>
      <c r="D6211" s="63"/>
    </row>
    <row r="6212" spans="3:4">
      <c r="C6212" s="62"/>
      <c r="D6212" s="63"/>
    </row>
    <row r="6213" spans="3:4">
      <c r="C6213" s="62"/>
      <c r="D6213" s="63"/>
    </row>
    <row r="6214" spans="3:4">
      <c r="C6214" s="62"/>
      <c r="D6214" s="63"/>
    </row>
    <row r="6215" spans="3:4">
      <c r="C6215" s="62"/>
      <c r="D6215" s="63"/>
    </row>
    <row r="6216" spans="3:4">
      <c r="C6216" s="62"/>
      <c r="D6216" s="63"/>
    </row>
    <row r="6217" spans="3:4">
      <c r="C6217" s="62"/>
      <c r="D6217" s="63"/>
    </row>
    <row r="6218" spans="3:4">
      <c r="C6218" s="62"/>
      <c r="D6218" s="63"/>
    </row>
    <row r="6219" spans="3:4">
      <c r="C6219" s="62"/>
      <c r="D6219" s="63"/>
    </row>
    <row r="6220" spans="3:4">
      <c r="C6220" s="62"/>
      <c r="D6220" s="63"/>
    </row>
    <row r="6221" spans="3:4">
      <c r="C6221" s="62"/>
      <c r="D6221" s="63"/>
    </row>
    <row r="6222" spans="3:4">
      <c r="C6222" s="62"/>
      <c r="D6222" s="63"/>
    </row>
    <row r="6223" spans="3:4">
      <c r="C6223" s="62"/>
      <c r="D6223" s="63"/>
    </row>
    <row r="6224" spans="3:4">
      <c r="C6224" s="62"/>
      <c r="D6224" s="63"/>
    </row>
    <row r="6225" spans="3:4">
      <c r="C6225" s="62"/>
      <c r="D6225" s="63"/>
    </row>
    <row r="6226" spans="3:4">
      <c r="C6226" s="62"/>
      <c r="D6226" s="63"/>
    </row>
    <row r="6227" spans="3:4">
      <c r="C6227" s="62"/>
      <c r="D6227" s="63"/>
    </row>
    <row r="6228" spans="3:4">
      <c r="C6228" s="62"/>
      <c r="D6228" s="63"/>
    </row>
    <row r="6229" spans="3:4">
      <c r="C6229" s="62"/>
      <c r="D6229" s="63"/>
    </row>
    <row r="6230" spans="3:4">
      <c r="C6230" s="62"/>
      <c r="D6230" s="63"/>
    </row>
    <row r="6231" spans="3:4">
      <c r="C6231" s="62"/>
      <c r="D6231" s="63"/>
    </row>
    <row r="6232" spans="3:4">
      <c r="C6232" s="62"/>
      <c r="D6232" s="63"/>
    </row>
    <row r="6233" spans="3:4">
      <c r="C6233" s="62"/>
      <c r="D6233" s="63"/>
    </row>
    <row r="6234" spans="3:4">
      <c r="C6234" s="62"/>
      <c r="D6234" s="63"/>
    </row>
    <row r="6235" spans="3:4">
      <c r="C6235" s="62"/>
      <c r="D6235" s="63"/>
    </row>
    <row r="6236" spans="3:4">
      <c r="C6236" s="62"/>
      <c r="D6236" s="63"/>
    </row>
    <row r="6237" spans="3:4">
      <c r="C6237" s="62"/>
      <c r="D6237" s="63"/>
    </row>
    <row r="6238" spans="3:4">
      <c r="C6238" s="62"/>
      <c r="D6238" s="63"/>
    </row>
    <row r="6239" spans="3:4">
      <c r="C6239" s="62"/>
      <c r="D6239" s="63"/>
    </row>
    <row r="6240" spans="3:4">
      <c r="C6240" s="62"/>
      <c r="D6240" s="63"/>
    </row>
    <row r="6241" spans="3:4">
      <c r="C6241" s="62"/>
      <c r="D6241" s="63"/>
    </row>
    <row r="6242" spans="3:4">
      <c r="C6242" s="62"/>
      <c r="D6242" s="63"/>
    </row>
    <row r="6243" spans="3:4">
      <c r="C6243" s="62"/>
      <c r="D6243" s="63"/>
    </row>
    <row r="6244" spans="3:4">
      <c r="C6244" s="62"/>
      <c r="D6244" s="63"/>
    </row>
    <row r="6245" spans="3:4">
      <c r="C6245" s="62"/>
      <c r="D6245" s="63"/>
    </row>
    <row r="6246" spans="3:4">
      <c r="C6246" s="62"/>
      <c r="D6246" s="63"/>
    </row>
    <row r="6247" spans="3:4">
      <c r="C6247" s="62"/>
      <c r="D6247" s="63"/>
    </row>
    <row r="6248" spans="3:4">
      <c r="C6248" s="62"/>
      <c r="D6248" s="63"/>
    </row>
    <row r="6249" spans="3:4">
      <c r="C6249" s="62"/>
      <c r="D6249" s="63"/>
    </row>
    <row r="6250" spans="3:4">
      <c r="C6250" s="62"/>
      <c r="D6250" s="63"/>
    </row>
    <row r="6251" spans="3:4">
      <c r="C6251" s="62"/>
      <c r="D6251" s="63"/>
    </row>
    <row r="6252" spans="3:4">
      <c r="C6252" s="62"/>
      <c r="D6252" s="63"/>
    </row>
    <row r="6253" spans="3:4">
      <c r="C6253" s="62"/>
      <c r="D6253" s="63"/>
    </row>
    <row r="6254" spans="3:4">
      <c r="C6254" s="62"/>
      <c r="D6254" s="63"/>
    </row>
    <row r="6255" spans="3:4">
      <c r="C6255" s="62"/>
      <c r="D6255" s="63"/>
    </row>
    <row r="6256" spans="3:4">
      <c r="C6256" s="62"/>
      <c r="D6256" s="63"/>
    </row>
    <row r="6257" spans="3:4">
      <c r="C6257" s="62"/>
      <c r="D6257" s="63"/>
    </row>
    <row r="6258" spans="3:4">
      <c r="C6258" s="62"/>
      <c r="D6258" s="63"/>
    </row>
    <row r="6259" spans="3:4">
      <c r="C6259" s="62"/>
      <c r="D6259" s="63"/>
    </row>
    <row r="6260" spans="3:4">
      <c r="C6260" s="62"/>
      <c r="D6260" s="63"/>
    </row>
    <row r="6261" spans="3:4">
      <c r="C6261" s="62"/>
      <c r="D6261" s="63"/>
    </row>
    <row r="6262" spans="3:4">
      <c r="C6262" s="62"/>
      <c r="D6262" s="63"/>
    </row>
    <row r="6263" spans="3:4">
      <c r="C6263" s="62"/>
      <c r="D6263" s="63"/>
    </row>
    <row r="6264" spans="3:4">
      <c r="C6264" s="62"/>
      <c r="D6264" s="63"/>
    </row>
    <row r="6265" spans="3:4">
      <c r="C6265" s="62"/>
      <c r="D6265" s="63"/>
    </row>
    <row r="6266" spans="3:4">
      <c r="C6266" s="62"/>
      <c r="D6266" s="63"/>
    </row>
    <row r="6267" spans="3:4">
      <c r="C6267" s="62"/>
      <c r="D6267" s="63"/>
    </row>
    <row r="6268" spans="3:4">
      <c r="C6268" s="62"/>
      <c r="D6268" s="63"/>
    </row>
    <row r="6269" spans="3:4">
      <c r="C6269" s="62"/>
      <c r="D6269" s="63"/>
    </row>
    <row r="6270" spans="3:4">
      <c r="C6270" s="62"/>
      <c r="D6270" s="63"/>
    </row>
    <row r="6271" spans="3:4">
      <c r="C6271" s="62"/>
      <c r="D6271" s="63"/>
    </row>
    <row r="6272" spans="3:4">
      <c r="C6272" s="62"/>
      <c r="D6272" s="63"/>
    </row>
    <row r="6273" spans="3:4">
      <c r="C6273" s="62"/>
      <c r="D6273" s="63"/>
    </row>
    <row r="6274" spans="3:4">
      <c r="C6274" s="62"/>
      <c r="D6274" s="63"/>
    </row>
    <row r="6275" spans="3:4">
      <c r="C6275" s="62"/>
      <c r="D6275" s="63"/>
    </row>
    <row r="6276" spans="3:4">
      <c r="C6276" s="62"/>
      <c r="D6276" s="63"/>
    </row>
    <row r="6277" spans="3:4">
      <c r="C6277" s="62"/>
      <c r="D6277" s="63"/>
    </row>
    <row r="6278" spans="3:4">
      <c r="C6278" s="62"/>
      <c r="D6278" s="63"/>
    </row>
    <row r="6279" spans="3:4">
      <c r="C6279" s="62"/>
      <c r="D6279" s="63"/>
    </row>
    <row r="6280" spans="3:4">
      <c r="C6280" s="62"/>
      <c r="D6280" s="63"/>
    </row>
    <row r="6281" spans="3:4">
      <c r="C6281" s="62"/>
      <c r="D6281" s="63"/>
    </row>
    <row r="6282" spans="3:4">
      <c r="C6282" s="62"/>
      <c r="D6282" s="63"/>
    </row>
    <row r="6283" spans="3:4">
      <c r="C6283" s="62"/>
      <c r="D6283" s="63"/>
    </row>
    <row r="6284" spans="3:4">
      <c r="C6284" s="62"/>
      <c r="D6284" s="63"/>
    </row>
    <row r="6285" spans="3:4">
      <c r="C6285" s="62"/>
      <c r="D6285" s="63"/>
    </row>
    <row r="6286" spans="3:4">
      <c r="C6286" s="62"/>
      <c r="D6286" s="63"/>
    </row>
    <row r="6287" spans="3:4">
      <c r="C6287" s="62"/>
      <c r="D6287" s="63"/>
    </row>
    <row r="6288" spans="3:4">
      <c r="C6288" s="62"/>
      <c r="D6288" s="63"/>
    </row>
    <row r="6289" spans="3:4">
      <c r="C6289" s="62"/>
      <c r="D6289" s="63"/>
    </row>
    <row r="6290" spans="3:4">
      <c r="C6290" s="62"/>
      <c r="D6290" s="63"/>
    </row>
    <row r="6291" spans="3:4">
      <c r="C6291" s="62"/>
      <c r="D6291" s="63"/>
    </row>
    <row r="6292" spans="3:4">
      <c r="C6292" s="62"/>
      <c r="D6292" s="63"/>
    </row>
    <row r="6293" spans="3:4">
      <c r="C6293" s="62"/>
      <c r="D6293" s="63"/>
    </row>
    <row r="6294" spans="3:4">
      <c r="C6294" s="62"/>
      <c r="D6294" s="63"/>
    </row>
    <row r="6295" spans="3:4">
      <c r="C6295" s="62"/>
      <c r="D6295" s="63"/>
    </row>
    <row r="6296" spans="3:4">
      <c r="C6296" s="62"/>
      <c r="D6296" s="63"/>
    </row>
    <row r="6297" spans="3:4">
      <c r="C6297" s="62"/>
      <c r="D6297" s="63"/>
    </row>
    <row r="6298" spans="3:4">
      <c r="C6298" s="62"/>
      <c r="D6298" s="63"/>
    </row>
    <row r="6299" spans="3:4">
      <c r="C6299" s="62"/>
      <c r="D6299" s="63"/>
    </row>
    <row r="6300" spans="3:4">
      <c r="C6300" s="62"/>
      <c r="D6300" s="63"/>
    </row>
    <row r="6301" spans="3:4">
      <c r="C6301" s="62"/>
      <c r="D6301" s="63"/>
    </row>
    <row r="6302" spans="3:4">
      <c r="C6302" s="62"/>
      <c r="D6302" s="63"/>
    </row>
    <row r="6303" spans="3:4">
      <c r="C6303" s="62"/>
      <c r="D6303" s="63"/>
    </row>
    <row r="6304" spans="3:4">
      <c r="C6304" s="62"/>
      <c r="D6304" s="63"/>
    </row>
    <row r="6305" spans="3:4">
      <c r="C6305" s="62"/>
      <c r="D6305" s="63"/>
    </row>
    <row r="6306" spans="3:4">
      <c r="C6306" s="62"/>
      <c r="D6306" s="63"/>
    </row>
    <row r="6307" spans="3:4">
      <c r="C6307" s="62"/>
      <c r="D6307" s="63"/>
    </row>
    <row r="6308" spans="3:4">
      <c r="C6308" s="62"/>
      <c r="D6308" s="63"/>
    </row>
    <row r="6309" spans="3:4">
      <c r="C6309" s="62"/>
      <c r="D6309" s="63"/>
    </row>
    <row r="6310" spans="3:4">
      <c r="C6310" s="62"/>
      <c r="D6310" s="63"/>
    </row>
    <row r="6311" spans="3:4">
      <c r="C6311" s="62"/>
      <c r="D6311" s="63"/>
    </row>
    <row r="6312" spans="3:4">
      <c r="C6312" s="62"/>
      <c r="D6312" s="63"/>
    </row>
    <row r="6313" spans="3:4">
      <c r="C6313" s="62"/>
      <c r="D6313" s="63"/>
    </row>
    <row r="6314" spans="3:4">
      <c r="C6314" s="62"/>
      <c r="D6314" s="63"/>
    </row>
    <row r="6315" spans="3:4">
      <c r="C6315" s="62"/>
      <c r="D6315" s="63"/>
    </row>
    <row r="6316" spans="3:4">
      <c r="C6316" s="62"/>
      <c r="D6316" s="63"/>
    </row>
    <row r="6317" spans="3:4">
      <c r="C6317" s="62"/>
      <c r="D6317" s="63"/>
    </row>
    <row r="6318" spans="3:4">
      <c r="C6318" s="62"/>
      <c r="D6318" s="63"/>
    </row>
    <row r="6319" spans="3:4">
      <c r="C6319" s="62"/>
      <c r="D6319" s="63"/>
    </row>
    <row r="6320" spans="3:4">
      <c r="C6320" s="62"/>
      <c r="D6320" s="63"/>
    </row>
    <row r="6321" spans="3:4">
      <c r="C6321" s="62"/>
      <c r="D6321" s="63"/>
    </row>
    <row r="6322" spans="3:4">
      <c r="C6322" s="62"/>
      <c r="D6322" s="63"/>
    </row>
    <row r="6323" spans="3:4">
      <c r="C6323" s="62"/>
      <c r="D6323" s="63"/>
    </row>
    <row r="6324" spans="3:4">
      <c r="C6324" s="62"/>
      <c r="D6324" s="63"/>
    </row>
    <row r="6325" spans="3:4">
      <c r="C6325" s="62"/>
      <c r="D6325" s="63"/>
    </row>
    <row r="6326" spans="3:4">
      <c r="C6326" s="62"/>
      <c r="D6326" s="63"/>
    </row>
    <row r="6327" spans="3:4">
      <c r="C6327" s="62"/>
      <c r="D6327" s="63"/>
    </row>
    <row r="6328" spans="3:4">
      <c r="C6328" s="62"/>
      <c r="D6328" s="63"/>
    </row>
    <row r="6329" spans="3:4">
      <c r="C6329" s="62"/>
      <c r="D6329" s="63"/>
    </row>
    <row r="6330" spans="3:4">
      <c r="C6330" s="62"/>
      <c r="D6330" s="63"/>
    </row>
    <row r="6331" spans="3:4">
      <c r="C6331" s="62"/>
      <c r="D6331" s="63"/>
    </row>
    <row r="6332" spans="3:4">
      <c r="C6332" s="62"/>
      <c r="D6332" s="63"/>
    </row>
    <row r="6333" spans="3:4">
      <c r="C6333" s="62"/>
      <c r="D6333" s="63"/>
    </row>
    <row r="6334" spans="3:4">
      <c r="C6334" s="62"/>
      <c r="D6334" s="63"/>
    </row>
    <row r="6335" spans="3:4">
      <c r="C6335" s="62"/>
      <c r="D6335" s="63"/>
    </row>
    <row r="6336" spans="3:4">
      <c r="C6336" s="62"/>
      <c r="D6336" s="63"/>
    </row>
    <row r="6337" spans="3:4">
      <c r="C6337" s="62"/>
      <c r="D6337" s="63"/>
    </row>
    <row r="6338" spans="3:4">
      <c r="C6338" s="62"/>
      <c r="D6338" s="63"/>
    </row>
    <row r="6339" spans="3:4">
      <c r="C6339" s="62"/>
      <c r="D6339" s="63"/>
    </row>
    <row r="6340" spans="3:4">
      <c r="C6340" s="62"/>
      <c r="D6340" s="63"/>
    </row>
    <row r="6341" spans="3:4">
      <c r="C6341" s="62"/>
      <c r="D6341" s="63"/>
    </row>
    <row r="6342" spans="3:4">
      <c r="C6342" s="62"/>
      <c r="D6342" s="63"/>
    </row>
    <row r="6343" spans="3:4">
      <c r="C6343" s="62"/>
      <c r="D6343" s="63"/>
    </row>
    <row r="6344" spans="3:4">
      <c r="C6344" s="62"/>
      <c r="D6344" s="63"/>
    </row>
    <row r="6345" spans="3:4">
      <c r="C6345" s="62"/>
      <c r="D6345" s="63"/>
    </row>
    <row r="6346" spans="3:4">
      <c r="C6346" s="62"/>
      <c r="D6346" s="63"/>
    </row>
    <row r="6347" spans="3:4">
      <c r="C6347" s="62"/>
      <c r="D6347" s="63"/>
    </row>
    <row r="6348" spans="3:4">
      <c r="C6348" s="62"/>
      <c r="D6348" s="63"/>
    </row>
    <row r="6349" spans="3:4">
      <c r="C6349" s="62"/>
      <c r="D6349" s="63"/>
    </row>
    <row r="6350" spans="3:4">
      <c r="C6350" s="62"/>
      <c r="D6350" s="63"/>
    </row>
    <row r="6351" spans="3:4">
      <c r="C6351" s="62"/>
      <c r="D6351" s="63"/>
    </row>
    <row r="6352" spans="3:4">
      <c r="C6352" s="62"/>
      <c r="D6352" s="63"/>
    </row>
    <row r="6353" spans="3:4">
      <c r="C6353" s="62"/>
      <c r="D6353" s="63"/>
    </row>
    <row r="6354" spans="3:4">
      <c r="C6354" s="62"/>
      <c r="D6354" s="63"/>
    </row>
    <row r="6355" spans="3:4">
      <c r="C6355" s="62"/>
      <c r="D6355" s="63"/>
    </row>
    <row r="6356" spans="3:4">
      <c r="C6356" s="62"/>
      <c r="D6356" s="63"/>
    </row>
    <row r="6357" spans="3:4">
      <c r="C6357" s="62"/>
      <c r="D6357" s="63"/>
    </row>
    <row r="6358" spans="3:4">
      <c r="C6358" s="62"/>
      <c r="D6358" s="63"/>
    </row>
    <row r="6359" spans="3:4">
      <c r="C6359" s="62"/>
      <c r="D6359" s="63"/>
    </row>
    <row r="6360" spans="3:4">
      <c r="C6360" s="62"/>
      <c r="D6360" s="63"/>
    </row>
    <row r="6361" spans="3:4">
      <c r="C6361" s="62"/>
      <c r="D6361" s="63"/>
    </row>
    <row r="6362" spans="3:4">
      <c r="C6362" s="62"/>
      <c r="D6362" s="63"/>
    </row>
    <row r="6363" spans="3:4">
      <c r="C6363" s="62"/>
      <c r="D6363" s="63"/>
    </row>
    <row r="6364" spans="3:4">
      <c r="C6364" s="62"/>
      <c r="D6364" s="63"/>
    </row>
    <row r="6365" spans="3:4">
      <c r="C6365" s="62"/>
      <c r="D6365" s="63"/>
    </row>
    <row r="6366" spans="3:4">
      <c r="C6366" s="62"/>
      <c r="D6366" s="63"/>
    </row>
    <row r="6367" spans="3:4">
      <c r="C6367" s="62"/>
      <c r="D6367" s="63"/>
    </row>
    <row r="6368" spans="3:4">
      <c r="C6368" s="62"/>
      <c r="D6368" s="63"/>
    </row>
    <row r="6369" spans="3:4">
      <c r="C6369" s="62"/>
      <c r="D6369" s="63"/>
    </row>
    <row r="6370" spans="3:4">
      <c r="C6370" s="62"/>
      <c r="D6370" s="63"/>
    </row>
    <row r="6371" spans="3:4">
      <c r="C6371" s="62"/>
      <c r="D6371" s="63"/>
    </row>
    <row r="6372" spans="3:4">
      <c r="C6372" s="62"/>
      <c r="D6372" s="63"/>
    </row>
    <row r="6373" spans="3:4">
      <c r="C6373" s="62"/>
      <c r="D6373" s="63"/>
    </row>
    <row r="6374" spans="3:4">
      <c r="C6374" s="62"/>
      <c r="D6374" s="63"/>
    </row>
    <row r="6375" spans="3:4">
      <c r="C6375" s="62"/>
      <c r="D6375" s="63"/>
    </row>
    <row r="6376" spans="3:4">
      <c r="C6376" s="62"/>
      <c r="D6376" s="63"/>
    </row>
    <row r="6377" spans="3:4">
      <c r="C6377" s="62"/>
      <c r="D6377" s="63"/>
    </row>
    <row r="6378" spans="3:4">
      <c r="C6378" s="62"/>
      <c r="D6378" s="63"/>
    </row>
    <row r="6379" spans="3:4">
      <c r="C6379" s="62"/>
      <c r="D6379" s="63"/>
    </row>
    <row r="6380" spans="3:4">
      <c r="C6380" s="62"/>
      <c r="D6380" s="63"/>
    </row>
    <row r="6381" spans="3:4">
      <c r="C6381" s="62"/>
      <c r="D6381" s="63"/>
    </row>
    <row r="6382" spans="3:4">
      <c r="C6382" s="62"/>
      <c r="D6382" s="63"/>
    </row>
    <row r="6383" spans="3:4">
      <c r="C6383" s="62"/>
      <c r="D6383" s="63"/>
    </row>
    <row r="6384" spans="3:4">
      <c r="C6384" s="62"/>
      <c r="D6384" s="63"/>
    </row>
    <row r="6385" spans="3:4">
      <c r="C6385" s="62"/>
      <c r="D6385" s="63"/>
    </row>
    <row r="6386" spans="3:4">
      <c r="C6386" s="62"/>
      <c r="D6386" s="63"/>
    </row>
    <row r="6387" spans="3:4">
      <c r="C6387" s="62"/>
      <c r="D6387" s="63"/>
    </row>
    <row r="6388" spans="3:4">
      <c r="C6388" s="62"/>
      <c r="D6388" s="63"/>
    </row>
    <row r="6389" spans="3:4">
      <c r="C6389" s="62"/>
      <c r="D6389" s="63"/>
    </row>
    <row r="6390" spans="3:4">
      <c r="C6390" s="62"/>
      <c r="D6390" s="63"/>
    </row>
    <row r="6391" spans="3:4">
      <c r="C6391" s="62"/>
      <c r="D6391" s="63"/>
    </row>
    <row r="6392" spans="3:4">
      <c r="C6392" s="62"/>
      <c r="D6392" s="63"/>
    </row>
    <row r="6393" spans="3:4">
      <c r="C6393" s="62"/>
      <c r="D6393" s="63"/>
    </row>
    <row r="6394" spans="3:4">
      <c r="C6394" s="62"/>
      <c r="D6394" s="63"/>
    </row>
    <row r="6395" spans="3:4">
      <c r="C6395" s="62"/>
      <c r="D6395" s="63"/>
    </row>
    <row r="6396" spans="3:4">
      <c r="C6396" s="62"/>
      <c r="D6396" s="63"/>
    </row>
    <row r="6397" spans="3:4">
      <c r="C6397" s="62"/>
      <c r="D6397" s="63"/>
    </row>
    <row r="6398" spans="3:4">
      <c r="C6398" s="62"/>
      <c r="D6398" s="63"/>
    </row>
    <row r="6399" spans="3:4">
      <c r="C6399" s="62"/>
      <c r="D6399" s="63"/>
    </row>
    <row r="6400" spans="3:4">
      <c r="C6400" s="62"/>
      <c r="D6400" s="63"/>
    </row>
    <row r="6401" spans="3:4">
      <c r="C6401" s="62"/>
      <c r="D6401" s="63"/>
    </row>
    <row r="6402" spans="3:4">
      <c r="C6402" s="62"/>
      <c r="D6402" s="63"/>
    </row>
    <row r="6403" spans="3:4">
      <c r="C6403" s="62"/>
      <c r="D6403" s="63"/>
    </row>
    <row r="6404" spans="3:4">
      <c r="C6404" s="62"/>
      <c r="D6404" s="63"/>
    </row>
    <row r="6405" spans="3:4">
      <c r="C6405" s="62"/>
      <c r="D6405" s="63"/>
    </row>
    <row r="6406" spans="3:4">
      <c r="C6406" s="62"/>
      <c r="D6406" s="63"/>
    </row>
    <row r="6407" spans="3:4">
      <c r="C6407" s="62"/>
      <c r="D6407" s="63"/>
    </row>
    <row r="6408" spans="3:4">
      <c r="C6408" s="62"/>
      <c r="D6408" s="63"/>
    </row>
    <row r="6409" spans="3:4">
      <c r="C6409" s="62"/>
      <c r="D6409" s="63"/>
    </row>
    <row r="6410" spans="3:4">
      <c r="C6410" s="62"/>
      <c r="D6410" s="63"/>
    </row>
    <row r="6411" spans="3:4">
      <c r="C6411" s="62"/>
      <c r="D6411" s="63"/>
    </row>
    <row r="6412" spans="3:4">
      <c r="C6412" s="62"/>
      <c r="D6412" s="63"/>
    </row>
    <row r="6413" spans="3:4">
      <c r="C6413" s="62"/>
      <c r="D6413" s="63"/>
    </row>
    <row r="6414" spans="3:4">
      <c r="C6414" s="62"/>
      <c r="D6414" s="63"/>
    </row>
    <row r="6415" spans="3:4">
      <c r="C6415" s="62"/>
      <c r="D6415" s="63"/>
    </row>
    <row r="6416" spans="3:4">
      <c r="C6416" s="62"/>
      <c r="D6416" s="63"/>
    </row>
    <row r="6417" spans="3:4">
      <c r="C6417" s="62"/>
      <c r="D6417" s="63"/>
    </row>
    <row r="6418" spans="3:4">
      <c r="C6418" s="62"/>
      <c r="D6418" s="63"/>
    </row>
    <row r="6419" spans="3:4">
      <c r="C6419" s="62"/>
      <c r="D6419" s="63"/>
    </row>
    <row r="6420" spans="3:4">
      <c r="C6420" s="62"/>
      <c r="D6420" s="63"/>
    </row>
    <row r="6421" spans="3:4">
      <c r="C6421" s="62"/>
      <c r="D6421" s="63"/>
    </row>
    <row r="6422" spans="3:4">
      <c r="C6422" s="62"/>
      <c r="D6422" s="63"/>
    </row>
    <row r="6423" spans="3:4">
      <c r="C6423" s="62"/>
      <c r="D6423" s="63"/>
    </row>
    <row r="6424" spans="3:4">
      <c r="C6424" s="62"/>
      <c r="D6424" s="63"/>
    </row>
    <row r="6425" spans="3:4">
      <c r="C6425" s="62"/>
      <c r="D6425" s="63"/>
    </row>
    <row r="6426" spans="3:4">
      <c r="C6426" s="62"/>
      <c r="D6426" s="63"/>
    </row>
    <row r="6427" spans="3:4">
      <c r="C6427" s="62"/>
      <c r="D6427" s="63"/>
    </row>
    <row r="6428" spans="3:4">
      <c r="C6428" s="62"/>
      <c r="D6428" s="63"/>
    </row>
    <row r="6429" spans="3:4">
      <c r="C6429" s="62"/>
      <c r="D6429" s="63"/>
    </row>
    <row r="6430" spans="3:4">
      <c r="C6430" s="62"/>
      <c r="D6430" s="63"/>
    </row>
    <row r="6431" spans="3:4">
      <c r="C6431" s="62"/>
      <c r="D6431" s="63"/>
    </row>
    <row r="6432" spans="3:4">
      <c r="C6432" s="62"/>
      <c r="D6432" s="63"/>
    </row>
    <row r="6433" spans="3:4">
      <c r="C6433" s="62"/>
      <c r="D6433" s="63"/>
    </row>
    <row r="6434" spans="3:4">
      <c r="C6434" s="62"/>
      <c r="D6434" s="63"/>
    </row>
    <row r="6435" spans="3:4">
      <c r="C6435" s="62"/>
      <c r="D6435" s="63"/>
    </row>
    <row r="6436" spans="3:4">
      <c r="C6436" s="62"/>
      <c r="D6436" s="63"/>
    </row>
    <row r="6437" spans="3:4">
      <c r="C6437" s="62"/>
      <c r="D6437" s="63"/>
    </row>
    <row r="6438" spans="3:4">
      <c r="C6438" s="62"/>
      <c r="D6438" s="63"/>
    </row>
    <row r="6439" spans="3:4">
      <c r="C6439" s="62"/>
      <c r="D6439" s="63"/>
    </row>
    <row r="6440" spans="3:4">
      <c r="C6440" s="62"/>
      <c r="D6440" s="63"/>
    </row>
    <row r="6441" spans="3:4">
      <c r="C6441" s="62"/>
      <c r="D6441" s="63"/>
    </row>
    <row r="6442" spans="3:4">
      <c r="C6442" s="62"/>
      <c r="D6442" s="63"/>
    </row>
    <row r="6443" spans="3:4">
      <c r="C6443" s="62"/>
      <c r="D6443" s="63"/>
    </row>
    <row r="6444" spans="3:4">
      <c r="C6444" s="62"/>
      <c r="D6444" s="63"/>
    </row>
    <row r="6445" spans="3:4">
      <c r="C6445" s="62"/>
      <c r="D6445" s="63"/>
    </row>
    <row r="6446" spans="3:4">
      <c r="C6446" s="62"/>
      <c r="D6446" s="63"/>
    </row>
    <row r="6447" spans="3:4">
      <c r="C6447" s="62"/>
      <c r="D6447" s="63"/>
    </row>
    <row r="6448" spans="3:4">
      <c r="C6448" s="62"/>
      <c r="D6448" s="63"/>
    </row>
    <row r="6449" spans="3:4">
      <c r="C6449" s="62"/>
      <c r="D6449" s="63"/>
    </row>
    <row r="6450" spans="3:4">
      <c r="C6450" s="62"/>
      <c r="D6450" s="63"/>
    </row>
    <row r="6451" spans="3:4">
      <c r="C6451" s="62"/>
      <c r="D6451" s="63"/>
    </row>
    <row r="6452" spans="3:4">
      <c r="C6452" s="62"/>
      <c r="D6452" s="63"/>
    </row>
    <row r="6453" spans="3:4">
      <c r="C6453" s="62"/>
      <c r="D6453" s="63"/>
    </row>
    <row r="6454" spans="3:4">
      <c r="C6454" s="62"/>
      <c r="D6454" s="63"/>
    </row>
    <row r="6455" spans="3:4">
      <c r="C6455" s="62"/>
      <c r="D6455" s="63"/>
    </row>
    <row r="6456" spans="3:4">
      <c r="C6456" s="62"/>
      <c r="D6456" s="63"/>
    </row>
    <row r="6457" spans="3:4">
      <c r="C6457" s="62"/>
      <c r="D6457" s="63"/>
    </row>
    <row r="6458" spans="3:4">
      <c r="C6458" s="62"/>
      <c r="D6458" s="63"/>
    </row>
    <row r="6459" spans="3:4">
      <c r="C6459" s="62"/>
      <c r="D6459" s="63"/>
    </row>
    <row r="6460" spans="3:4">
      <c r="C6460" s="62"/>
      <c r="D6460" s="63"/>
    </row>
    <row r="6461" spans="3:4">
      <c r="C6461" s="62"/>
      <c r="D6461" s="63"/>
    </row>
    <row r="6462" spans="3:4">
      <c r="C6462" s="62"/>
      <c r="D6462" s="63"/>
    </row>
    <row r="6463" spans="3:4">
      <c r="C6463" s="62"/>
      <c r="D6463" s="63"/>
    </row>
    <row r="6464" spans="3:4">
      <c r="C6464" s="62"/>
      <c r="D6464" s="63"/>
    </row>
    <row r="6465" spans="3:4">
      <c r="C6465" s="62"/>
      <c r="D6465" s="63"/>
    </row>
    <row r="6466" spans="3:4">
      <c r="C6466" s="62"/>
      <c r="D6466" s="63"/>
    </row>
    <row r="6467" spans="3:4">
      <c r="C6467" s="62"/>
      <c r="D6467" s="63"/>
    </row>
    <row r="6468" spans="3:4">
      <c r="C6468" s="62"/>
      <c r="D6468" s="63"/>
    </row>
    <row r="6469" spans="3:4">
      <c r="C6469" s="62"/>
      <c r="D6469" s="63"/>
    </row>
    <row r="6470" spans="3:4">
      <c r="C6470" s="62"/>
      <c r="D6470" s="63"/>
    </row>
    <row r="6471" spans="3:4">
      <c r="C6471" s="62"/>
      <c r="D6471" s="63"/>
    </row>
    <row r="6472" spans="3:4">
      <c r="C6472" s="62"/>
      <c r="D6472" s="63"/>
    </row>
    <row r="6473" spans="3:4">
      <c r="C6473" s="62"/>
      <c r="D6473" s="63"/>
    </row>
    <row r="6474" spans="3:4">
      <c r="C6474" s="62"/>
      <c r="D6474" s="63"/>
    </row>
    <row r="6475" spans="3:4">
      <c r="C6475" s="62"/>
      <c r="D6475" s="63"/>
    </row>
    <row r="6476" spans="3:4">
      <c r="C6476" s="62"/>
      <c r="D6476" s="63"/>
    </row>
    <row r="6477" spans="3:4">
      <c r="C6477" s="62"/>
      <c r="D6477" s="63"/>
    </row>
    <row r="6478" spans="3:4">
      <c r="C6478" s="62"/>
      <c r="D6478" s="63"/>
    </row>
    <row r="6479" spans="3:4">
      <c r="C6479" s="62"/>
      <c r="D6479" s="63"/>
    </row>
    <row r="6480" spans="3:4">
      <c r="C6480" s="62"/>
      <c r="D6480" s="63"/>
    </row>
    <row r="6481" spans="3:4">
      <c r="C6481" s="62"/>
      <c r="D6481" s="63"/>
    </row>
    <row r="6482" spans="3:4">
      <c r="C6482" s="62"/>
      <c r="D6482" s="63"/>
    </row>
    <row r="6483" spans="3:4">
      <c r="C6483" s="62"/>
      <c r="D6483" s="63"/>
    </row>
    <row r="6484" spans="3:4">
      <c r="C6484" s="62"/>
      <c r="D6484" s="63"/>
    </row>
    <row r="6485" spans="3:4">
      <c r="C6485" s="62"/>
      <c r="D6485" s="63"/>
    </row>
    <row r="6486" spans="3:4">
      <c r="C6486" s="62"/>
      <c r="D6486" s="63"/>
    </row>
    <row r="6487" spans="3:4">
      <c r="C6487" s="62"/>
      <c r="D6487" s="63"/>
    </row>
    <row r="6488" spans="3:4">
      <c r="C6488" s="62"/>
      <c r="D6488" s="63"/>
    </row>
    <row r="6489" spans="3:4">
      <c r="C6489" s="62"/>
      <c r="D6489" s="63"/>
    </row>
    <row r="6490" spans="3:4">
      <c r="C6490" s="62"/>
      <c r="D6490" s="63"/>
    </row>
    <row r="6491" spans="3:4">
      <c r="C6491" s="62"/>
      <c r="D6491" s="63"/>
    </row>
    <row r="6492" spans="3:4">
      <c r="C6492" s="62"/>
      <c r="D6492" s="63"/>
    </row>
    <row r="6493" spans="3:4">
      <c r="C6493" s="62"/>
      <c r="D6493" s="63"/>
    </row>
    <row r="6494" spans="3:4">
      <c r="C6494" s="62"/>
      <c r="D6494" s="63"/>
    </row>
    <row r="6495" spans="3:4">
      <c r="C6495" s="62"/>
      <c r="D6495" s="63"/>
    </row>
    <row r="6496" spans="3:4">
      <c r="C6496" s="62"/>
      <c r="D6496" s="63"/>
    </row>
    <row r="6497" spans="3:4">
      <c r="C6497" s="62"/>
      <c r="D6497" s="63"/>
    </row>
    <row r="6498" spans="3:4">
      <c r="C6498" s="62"/>
      <c r="D6498" s="63"/>
    </row>
    <row r="6499" spans="3:4">
      <c r="C6499" s="62"/>
      <c r="D6499" s="63"/>
    </row>
    <row r="6500" spans="3:4">
      <c r="C6500" s="62"/>
      <c r="D6500" s="63"/>
    </row>
    <row r="6501" spans="3:4">
      <c r="C6501" s="62"/>
      <c r="D6501" s="63"/>
    </row>
    <row r="6502" spans="3:4">
      <c r="C6502" s="62"/>
      <c r="D6502" s="63"/>
    </row>
    <row r="6503" spans="3:4">
      <c r="C6503" s="62"/>
      <c r="D6503" s="63"/>
    </row>
    <row r="6504" spans="3:4">
      <c r="C6504" s="62"/>
      <c r="D6504" s="63"/>
    </row>
    <row r="6505" spans="3:4">
      <c r="C6505" s="62"/>
      <c r="D6505" s="63"/>
    </row>
    <row r="6506" spans="3:4">
      <c r="C6506" s="62"/>
      <c r="D6506" s="63"/>
    </row>
    <row r="6507" spans="3:4">
      <c r="C6507" s="62"/>
      <c r="D6507" s="63"/>
    </row>
    <row r="6508" spans="3:4">
      <c r="C6508" s="62"/>
      <c r="D6508" s="63"/>
    </row>
    <row r="6509" spans="3:4">
      <c r="C6509" s="62"/>
      <c r="D6509" s="63"/>
    </row>
    <row r="6510" spans="3:4">
      <c r="C6510" s="62"/>
      <c r="D6510" s="63"/>
    </row>
    <row r="6511" spans="3:4">
      <c r="C6511" s="62"/>
      <c r="D6511" s="63"/>
    </row>
    <row r="6512" spans="3:4">
      <c r="C6512" s="62"/>
      <c r="D6512" s="63"/>
    </row>
    <row r="6513" spans="3:4">
      <c r="C6513" s="62"/>
      <c r="D6513" s="63"/>
    </row>
    <row r="6514" spans="3:4">
      <c r="C6514" s="62"/>
      <c r="D6514" s="63"/>
    </row>
    <row r="6515" spans="3:4">
      <c r="C6515" s="62"/>
      <c r="D6515" s="63"/>
    </row>
    <row r="6516" spans="3:4">
      <c r="C6516" s="62"/>
      <c r="D6516" s="63"/>
    </row>
    <row r="6517" spans="3:4">
      <c r="C6517" s="62"/>
      <c r="D6517" s="63"/>
    </row>
    <row r="6518" spans="3:4">
      <c r="C6518" s="62"/>
      <c r="D6518" s="63"/>
    </row>
    <row r="6519" spans="3:4">
      <c r="C6519" s="62"/>
      <c r="D6519" s="63"/>
    </row>
    <row r="6520" spans="3:4">
      <c r="C6520" s="62"/>
      <c r="D6520" s="63"/>
    </row>
    <row r="6521" spans="3:4">
      <c r="C6521" s="62"/>
      <c r="D6521" s="63"/>
    </row>
    <row r="6522" spans="3:4">
      <c r="C6522" s="62"/>
      <c r="D6522" s="63"/>
    </row>
    <row r="6523" spans="3:4">
      <c r="C6523" s="62"/>
      <c r="D6523" s="63"/>
    </row>
    <row r="6524" spans="3:4">
      <c r="C6524" s="62"/>
      <c r="D6524" s="63"/>
    </row>
    <row r="6525" spans="3:4">
      <c r="C6525" s="62"/>
      <c r="D6525" s="63"/>
    </row>
    <row r="6526" spans="3:4">
      <c r="C6526" s="62"/>
      <c r="D6526" s="63"/>
    </row>
    <row r="6527" spans="3:4">
      <c r="C6527" s="62"/>
      <c r="D6527" s="63"/>
    </row>
    <row r="6528" spans="3:4">
      <c r="C6528" s="62"/>
      <c r="D6528" s="63"/>
    </row>
    <row r="6529" spans="3:4">
      <c r="C6529" s="62"/>
      <c r="D6529" s="63"/>
    </row>
    <row r="6530" spans="3:4">
      <c r="C6530" s="62"/>
      <c r="D6530" s="63"/>
    </row>
    <row r="6531" spans="3:4">
      <c r="C6531" s="62"/>
      <c r="D6531" s="63"/>
    </row>
    <row r="6532" spans="3:4">
      <c r="C6532" s="62"/>
      <c r="D6532" s="63"/>
    </row>
    <row r="6533" spans="3:4">
      <c r="C6533" s="62"/>
      <c r="D6533" s="63"/>
    </row>
    <row r="6534" spans="3:4">
      <c r="C6534" s="62"/>
      <c r="D6534" s="63"/>
    </row>
    <row r="6535" spans="3:4">
      <c r="C6535" s="62"/>
      <c r="D6535" s="63"/>
    </row>
    <row r="6536" spans="3:4">
      <c r="C6536" s="62"/>
      <c r="D6536" s="63"/>
    </row>
    <row r="6537" spans="3:4">
      <c r="C6537" s="62"/>
      <c r="D6537" s="63"/>
    </row>
    <row r="6538" spans="3:4">
      <c r="C6538" s="62"/>
      <c r="D6538" s="63"/>
    </row>
    <row r="6539" spans="3:4">
      <c r="C6539" s="62"/>
      <c r="D6539" s="63"/>
    </row>
    <row r="6540" spans="3:4">
      <c r="C6540" s="62"/>
      <c r="D6540" s="63"/>
    </row>
    <row r="6541" spans="3:4">
      <c r="C6541" s="62"/>
      <c r="D6541" s="63"/>
    </row>
    <row r="6542" spans="3:4">
      <c r="C6542" s="62"/>
      <c r="D6542" s="63"/>
    </row>
    <row r="6543" spans="3:4">
      <c r="C6543" s="62"/>
      <c r="D6543" s="63"/>
    </row>
    <row r="6544" spans="3:4">
      <c r="C6544" s="62"/>
      <c r="D6544" s="63"/>
    </row>
    <row r="6545" spans="3:4">
      <c r="C6545" s="62"/>
      <c r="D6545" s="63"/>
    </row>
    <row r="6546" spans="3:4">
      <c r="C6546" s="62"/>
      <c r="D6546" s="63"/>
    </row>
    <row r="6547" spans="3:4">
      <c r="C6547" s="62"/>
      <c r="D6547" s="63"/>
    </row>
    <row r="6548" spans="3:4">
      <c r="C6548" s="62"/>
      <c r="D6548" s="63"/>
    </row>
    <row r="6549" spans="3:4">
      <c r="C6549" s="62"/>
      <c r="D6549" s="63"/>
    </row>
    <row r="6550" spans="3:4">
      <c r="C6550" s="62"/>
      <c r="D6550" s="63"/>
    </row>
    <row r="6551" spans="3:4">
      <c r="C6551" s="62"/>
      <c r="D6551" s="63"/>
    </row>
    <row r="6552" spans="3:4">
      <c r="C6552" s="62"/>
      <c r="D6552" s="63"/>
    </row>
    <row r="6553" spans="3:4">
      <c r="C6553" s="62"/>
      <c r="D6553" s="63"/>
    </row>
    <row r="6554" spans="3:4">
      <c r="C6554" s="62"/>
      <c r="D6554" s="63"/>
    </row>
    <row r="6555" spans="3:4">
      <c r="C6555" s="62"/>
      <c r="D6555" s="63"/>
    </row>
    <row r="6556" spans="3:4">
      <c r="C6556" s="62"/>
      <c r="D6556" s="63"/>
    </row>
    <row r="6557" spans="3:4">
      <c r="C6557" s="62"/>
      <c r="D6557" s="63"/>
    </row>
    <row r="6558" spans="3:4">
      <c r="C6558" s="62"/>
      <c r="D6558" s="63"/>
    </row>
    <row r="6559" spans="3:4">
      <c r="C6559" s="62"/>
      <c r="D6559" s="63"/>
    </row>
    <row r="6560" spans="3:4">
      <c r="C6560" s="62"/>
      <c r="D6560" s="63"/>
    </row>
    <row r="6561" spans="3:4">
      <c r="C6561" s="62"/>
      <c r="D6561" s="63"/>
    </row>
    <row r="6562" spans="3:4">
      <c r="C6562" s="62"/>
      <c r="D6562" s="63"/>
    </row>
    <row r="6563" spans="3:4">
      <c r="C6563" s="62"/>
      <c r="D6563" s="63"/>
    </row>
    <row r="6564" spans="3:4">
      <c r="C6564" s="62"/>
      <c r="D6564" s="63"/>
    </row>
    <row r="6565" spans="3:4">
      <c r="C6565" s="62"/>
      <c r="D6565" s="63"/>
    </row>
    <row r="6566" spans="3:4">
      <c r="C6566" s="62"/>
      <c r="D6566" s="63"/>
    </row>
    <row r="6567" spans="3:4">
      <c r="C6567" s="62"/>
      <c r="D6567" s="63"/>
    </row>
    <row r="6568" spans="3:4">
      <c r="C6568" s="62"/>
      <c r="D6568" s="63"/>
    </row>
    <row r="6569" spans="3:4">
      <c r="C6569" s="62"/>
      <c r="D6569" s="63"/>
    </row>
    <row r="6570" spans="3:4">
      <c r="C6570" s="62"/>
      <c r="D6570" s="63"/>
    </row>
    <row r="6571" spans="3:4">
      <c r="C6571" s="62"/>
      <c r="D6571" s="63"/>
    </row>
    <row r="6572" spans="3:4">
      <c r="C6572" s="62"/>
      <c r="D6572" s="63"/>
    </row>
    <row r="6573" spans="3:4">
      <c r="C6573" s="62"/>
      <c r="D6573" s="63"/>
    </row>
    <row r="6574" spans="3:4">
      <c r="C6574" s="62"/>
      <c r="D6574" s="63"/>
    </row>
    <row r="6575" spans="3:4">
      <c r="C6575" s="62"/>
      <c r="D6575" s="63"/>
    </row>
    <row r="6576" spans="3:4">
      <c r="C6576" s="62"/>
      <c r="D6576" s="63"/>
    </row>
    <row r="6577" spans="3:4">
      <c r="C6577" s="62"/>
      <c r="D6577" s="63"/>
    </row>
    <row r="6578" spans="3:4">
      <c r="C6578" s="62"/>
      <c r="D6578" s="63"/>
    </row>
    <row r="6579" spans="3:4">
      <c r="C6579" s="62"/>
      <c r="D6579" s="63"/>
    </row>
    <row r="6580" spans="3:4">
      <c r="C6580" s="62"/>
      <c r="D6580" s="63"/>
    </row>
    <row r="6581" spans="3:4">
      <c r="C6581" s="62"/>
      <c r="D6581" s="63"/>
    </row>
    <row r="6582" spans="3:4">
      <c r="C6582" s="62"/>
      <c r="D6582" s="63"/>
    </row>
    <row r="6583" spans="3:4">
      <c r="C6583" s="62"/>
      <c r="D6583" s="63"/>
    </row>
    <row r="6584" spans="3:4">
      <c r="C6584" s="62"/>
      <c r="D6584" s="63"/>
    </row>
    <row r="6585" spans="3:4">
      <c r="C6585" s="62"/>
      <c r="D6585" s="63"/>
    </row>
    <row r="6586" spans="3:4">
      <c r="C6586" s="62"/>
      <c r="D6586" s="63"/>
    </row>
    <row r="6587" spans="3:4">
      <c r="C6587" s="62"/>
      <c r="D6587" s="63"/>
    </row>
    <row r="6588" spans="3:4">
      <c r="C6588" s="62"/>
      <c r="D6588" s="63"/>
    </row>
    <row r="6589" spans="3:4">
      <c r="C6589" s="62"/>
      <c r="D6589" s="63"/>
    </row>
    <row r="6590" spans="3:4">
      <c r="C6590" s="62"/>
      <c r="D6590" s="63"/>
    </row>
    <row r="6591" spans="3:4">
      <c r="C6591" s="62"/>
      <c r="D6591" s="63"/>
    </row>
    <row r="6592" spans="3:4">
      <c r="C6592" s="62"/>
      <c r="D6592" s="63"/>
    </row>
    <row r="6593" spans="3:4">
      <c r="C6593" s="62"/>
      <c r="D6593" s="63"/>
    </row>
    <row r="6594" spans="3:4">
      <c r="C6594" s="62"/>
      <c r="D6594" s="63"/>
    </row>
    <row r="6595" spans="3:4">
      <c r="C6595" s="62"/>
      <c r="D6595" s="63"/>
    </row>
    <row r="6596" spans="3:4">
      <c r="C6596" s="62"/>
      <c r="D6596" s="63"/>
    </row>
    <row r="6597" spans="3:4">
      <c r="C6597" s="62"/>
      <c r="D6597" s="63"/>
    </row>
    <row r="6598" spans="3:4">
      <c r="C6598" s="62"/>
      <c r="D6598" s="63"/>
    </row>
    <row r="6599" spans="3:4">
      <c r="C6599" s="62"/>
      <c r="D6599" s="63"/>
    </row>
    <row r="6600" spans="3:4">
      <c r="C6600" s="62"/>
      <c r="D6600" s="63"/>
    </row>
    <row r="6601" spans="3:4">
      <c r="C6601" s="62"/>
      <c r="D6601" s="63"/>
    </row>
    <row r="6602" spans="3:4">
      <c r="C6602" s="62"/>
      <c r="D6602" s="63"/>
    </row>
    <row r="6603" spans="3:4">
      <c r="C6603" s="62"/>
      <c r="D6603" s="63"/>
    </row>
    <row r="6604" spans="3:4">
      <c r="C6604" s="62"/>
      <c r="D6604" s="63"/>
    </row>
    <row r="6605" spans="3:4">
      <c r="C6605" s="62"/>
      <c r="D6605" s="63"/>
    </row>
    <row r="6606" spans="3:4">
      <c r="C6606" s="62"/>
      <c r="D6606" s="63"/>
    </row>
    <row r="6607" spans="3:4">
      <c r="C6607" s="62"/>
      <c r="D6607" s="63"/>
    </row>
    <row r="6608" spans="3:4">
      <c r="C6608" s="62"/>
      <c r="D6608" s="63"/>
    </row>
    <row r="6609" spans="3:4">
      <c r="C6609" s="62"/>
      <c r="D6609" s="63"/>
    </row>
    <row r="6610" spans="3:4">
      <c r="C6610" s="62"/>
      <c r="D6610" s="63"/>
    </row>
    <row r="6611" spans="3:4">
      <c r="C6611" s="62"/>
      <c r="D6611" s="63"/>
    </row>
    <row r="6612" spans="3:4">
      <c r="C6612" s="62"/>
      <c r="D6612" s="63"/>
    </row>
    <row r="6613" spans="3:4">
      <c r="C6613" s="62"/>
      <c r="D6613" s="63"/>
    </row>
    <row r="6614" spans="3:4">
      <c r="C6614" s="62"/>
      <c r="D6614" s="63"/>
    </row>
    <row r="6615" spans="3:4">
      <c r="C6615" s="62"/>
      <c r="D6615" s="63"/>
    </row>
    <row r="6616" spans="3:4">
      <c r="C6616" s="62"/>
      <c r="D6616" s="63"/>
    </row>
    <row r="6617" spans="3:4">
      <c r="C6617" s="62"/>
      <c r="D6617" s="63"/>
    </row>
    <row r="6618" spans="3:4">
      <c r="C6618" s="62"/>
      <c r="D6618" s="63"/>
    </row>
    <row r="6619" spans="3:4">
      <c r="C6619" s="62"/>
      <c r="D6619" s="63"/>
    </row>
    <row r="6620" spans="3:4">
      <c r="C6620" s="62"/>
      <c r="D6620" s="63"/>
    </row>
    <row r="6621" spans="3:4">
      <c r="C6621" s="62"/>
      <c r="D6621" s="63"/>
    </row>
    <row r="6622" spans="3:4">
      <c r="C6622" s="62"/>
      <c r="D6622" s="63"/>
    </row>
    <row r="6623" spans="3:4">
      <c r="C6623" s="62"/>
      <c r="D6623" s="63"/>
    </row>
    <row r="6624" spans="3:4">
      <c r="C6624" s="62"/>
      <c r="D6624" s="63"/>
    </row>
    <row r="6625" spans="3:4">
      <c r="C6625" s="62"/>
      <c r="D6625" s="63"/>
    </row>
    <row r="6626" spans="3:4">
      <c r="C6626" s="62"/>
      <c r="D6626" s="63"/>
    </row>
    <row r="6627" spans="3:4">
      <c r="C6627" s="62"/>
      <c r="D6627" s="63"/>
    </row>
    <row r="6628" spans="3:4">
      <c r="C6628" s="62"/>
      <c r="D6628" s="63"/>
    </row>
    <row r="6629" spans="3:4">
      <c r="C6629" s="62"/>
      <c r="D6629" s="63"/>
    </row>
    <row r="6630" spans="3:4">
      <c r="C6630" s="62"/>
      <c r="D6630" s="63"/>
    </row>
    <row r="6631" spans="3:4">
      <c r="C6631" s="62"/>
      <c r="D6631" s="63"/>
    </row>
    <row r="6632" spans="3:4">
      <c r="C6632" s="62"/>
      <c r="D6632" s="63"/>
    </row>
    <row r="6633" spans="3:4">
      <c r="C6633" s="62"/>
      <c r="D6633" s="63"/>
    </row>
    <row r="6634" spans="3:4">
      <c r="C6634" s="62"/>
      <c r="D6634" s="63"/>
    </row>
    <row r="6635" spans="3:4">
      <c r="C6635" s="62"/>
      <c r="D6635" s="63"/>
    </row>
    <row r="6636" spans="3:4">
      <c r="C6636" s="62"/>
      <c r="D6636" s="63"/>
    </row>
    <row r="6637" spans="3:4">
      <c r="C6637" s="62"/>
      <c r="D6637" s="63"/>
    </row>
    <row r="6638" spans="3:4">
      <c r="C6638" s="62"/>
      <c r="D6638" s="63"/>
    </row>
    <row r="6639" spans="3:4">
      <c r="C6639" s="62"/>
      <c r="D6639" s="63"/>
    </row>
    <row r="6640" spans="3:4">
      <c r="C6640" s="62"/>
      <c r="D6640" s="63"/>
    </row>
    <row r="6641" spans="3:4">
      <c r="C6641" s="62"/>
      <c r="D6641" s="63"/>
    </row>
    <row r="6642" spans="3:4">
      <c r="C6642" s="62"/>
      <c r="D6642" s="63"/>
    </row>
    <row r="6643" spans="3:4">
      <c r="C6643" s="62"/>
      <c r="D6643" s="63"/>
    </row>
    <row r="6644" spans="3:4">
      <c r="C6644" s="62"/>
      <c r="D6644" s="63"/>
    </row>
    <row r="6645" spans="3:4">
      <c r="C6645" s="62"/>
      <c r="D6645" s="63"/>
    </row>
    <row r="6646" spans="3:4">
      <c r="C6646" s="62"/>
      <c r="D6646" s="63"/>
    </row>
    <row r="6647" spans="3:4">
      <c r="C6647" s="62"/>
      <c r="D6647" s="63"/>
    </row>
    <row r="6648" spans="3:4">
      <c r="C6648" s="62"/>
      <c r="D6648" s="63"/>
    </row>
    <row r="6649" spans="3:4">
      <c r="C6649" s="62"/>
      <c r="D6649" s="63"/>
    </row>
    <row r="6650" spans="3:4">
      <c r="C6650" s="62"/>
      <c r="D6650" s="63"/>
    </row>
    <row r="6651" spans="3:4">
      <c r="C6651" s="62"/>
      <c r="D6651" s="63"/>
    </row>
    <row r="6652" spans="3:4">
      <c r="C6652" s="62"/>
      <c r="D6652" s="63"/>
    </row>
    <row r="6653" spans="3:4">
      <c r="C6653" s="62"/>
      <c r="D6653" s="63"/>
    </row>
    <row r="6654" spans="3:4">
      <c r="C6654" s="62"/>
      <c r="D6654" s="63"/>
    </row>
    <row r="6655" spans="3:4">
      <c r="C6655" s="62"/>
      <c r="D6655" s="63"/>
    </row>
    <row r="6656" spans="3:4">
      <c r="C6656" s="62"/>
      <c r="D6656" s="63"/>
    </row>
    <row r="6657" spans="3:4">
      <c r="C6657" s="62"/>
      <c r="D6657" s="63"/>
    </row>
    <row r="6658" spans="3:4">
      <c r="C6658" s="62"/>
      <c r="D6658" s="63"/>
    </row>
    <row r="6659" spans="3:4">
      <c r="C6659" s="62"/>
      <c r="D6659" s="63"/>
    </row>
    <row r="6660" spans="3:4">
      <c r="C6660" s="62"/>
      <c r="D6660" s="63"/>
    </row>
    <row r="6661" spans="3:4">
      <c r="C6661" s="62"/>
      <c r="D6661" s="63"/>
    </row>
    <row r="6662" spans="3:4">
      <c r="C6662" s="62"/>
      <c r="D6662" s="63"/>
    </row>
    <row r="6663" spans="3:4">
      <c r="C6663" s="62"/>
      <c r="D6663" s="63"/>
    </row>
    <row r="6664" spans="3:4">
      <c r="C6664" s="62"/>
      <c r="D6664" s="63"/>
    </row>
    <row r="6665" spans="3:4">
      <c r="C6665" s="62"/>
      <c r="D6665" s="63"/>
    </row>
    <row r="6666" spans="3:4">
      <c r="C6666" s="62"/>
      <c r="D6666" s="63"/>
    </row>
    <row r="6667" spans="3:4">
      <c r="C6667" s="62"/>
      <c r="D6667" s="63"/>
    </row>
    <row r="6668" spans="3:4">
      <c r="C6668" s="62"/>
      <c r="D6668" s="63"/>
    </row>
    <row r="6669" spans="3:4">
      <c r="C6669" s="62"/>
      <c r="D6669" s="63"/>
    </row>
    <row r="6670" spans="3:4">
      <c r="C6670" s="62"/>
      <c r="D6670" s="63"/>
    </row>
    <row r="6671" spans="3:4">
      <c r="C6671" s="62"/>
      <c r="D6671" s="63"/>
    </row>
    <row r="6672" spans="3:4">
      <c r="C6672" s="62"/>
      <c r="D6672" s="63"/>
    </row>
    <row r="6673" spans="3:4">
      <c r="C6673" s="62"/>
      <c r="D6673" s="63"/>
    </row>
    <row r="6674" spans="3:4">
      <c r="C6674" s="62"/>
      <c r="D6674" s="63"/>
    </row>
    <row r="6675" spans="3:4">
      <c r="C6675" s="62"/>
      <c r="D6675" s="63"/>
    </row>
    <row r="6676" spans="3:4">
      <c r="C6676" s="62"/>
      <c r="D6676" s="63"/>
    </row>
    <row r="6677" spans="3:4">
      <c r="C6677" s="62"/>
      <c r="D6677" s="63"/>
    </row>
    <row r="6678" spans="3:4">
      <c r="C6678" s="62"/>
      <c r="D6678" s="63"/>
    </row>
    <row r="6679" spans="3:4">
      <c r="C6679" s="62"/>
      <c r="D6679" s="63"/>
    </row>
    <row r="6680" spans="3:4">
      <c r="C6680" s="62"/>
      <c r="D6680" s="63"/>
    </row>
    <row r="6681" spans="3:4">
      <c r="C6681" s="62"/>
      <c r="D6681" s="63"/>
    </row>
    <row r="6682" spans="3:4">
      <c r="C6682" s="62"/>
      <c r="D6682" s="63"/>
    </row>
    <row r="6683" spans="3:4">
      <c r="C6683" s="62"/>
      <c r="D6683" s="63"/>
    </row>
    <row r="6684" spans="3:4">
      <c r="C6684" s="62"/>
      <c r="D6684" s="63"/>
    </row>
    <row r="6685" spans="3:4">
      <c r="C6685" s="62"/>
      <c r="D6685" s="63"/>
    </row>
    <row r="6686" spans="3:4">
      <c r="C6686" s="62"/>
      <c r="D6686" s="63"/>
    </row>
    <row r="6687" spans="3:4">
      <c r="C6687" s="62"/>
      <c r="D6687" s="63"/>
    </row>
    <row r="6688" spans="3:4">
      <c r="C6688" s="62"/>
      <c r="D6688" s="63"/>
    </row>
    <row r="6689" spans="3:4">
      <c r="C6689" s="62"/>
      <c r="D6689" s="63"/>
    </row>
    <row r="6690" spans="3:4">
      <c r="C6690" s="62"/>
      <c r="D6690" s="63"/>
    </row>
    <row r="6691" spans="3:4">
      <c r="C6691" s="62"/>
      <c r="D6691" s="63"/>
    </row>
    <row r="6692" spans="3:4">
      <c r="C6692" s="62"/>
      <c r="D6692" s="63"/>
    </row>
    <row r="6693" spans="3:4">
      <c r="C6693" s="62"/>
      <c r="D6693" s="63"/>
    </row>
    <row r="6694" spans="3:4">
      <c r="C6694" s="62"/>
      <c r="D6694" s="63"/>
    </row>
    <row r="6695" spans="3:4">
      <c r="C6695" s="62"/>
      <c r="D6695" s="63"/>
    </row>
    <row r="6696" spans="3:4">
      <c r="C6696" s="62"/>
      <c r="D6696" s="63"/>
    </row>
    <row r="6697" spans="3:4">
      <c r="C6697" s="62"/>
      <c r="D6697" s="63"/>
    </row>
    <row r="6698" spans="3:4">
      <c r="C6698" s="62"/>
      <c r="D6698" s="63"/>
    </row>
    <row r="6699" spans="3:4">
      <c r="C6699" s="62"/>
      <c r="D6699" s="63"/>
    </row>
    <row r="6700" spans="3:4">
      <c r="C6700" s="62"/>
      <c r="D6700" s="63"/>
    </row>
    <row r="6701" spans="3:4">
      <c r="C6701" s="62"/>
      <c r="D6701" s="63"/>
    </row>
    <row r="6702" spans="3:4">
      <c r="C6702" s="62"/>
      <c r="D6702" s="63"/>
    </row>
    <row r="6703" spans="3:4">
      <c r="C6703" s="62"/>
      <c r="D6703" s="63"/>
    </row>
    <row r="6704" spans="3:4">
      <c r="C6704" s="62"/>
      <c r="D6704" s="63"/>
    </row>
    <row r="6705" spans="3:4">
      <c r="C6705" s="62"/>
      <c r="D6705" s="63"/>
    </row>
    <row r="6706" spans="3:4">
      <c r="C6706" s="62"/>
      <c r="D6706" s="63"/>
    </row>
    <row r="6707" spans="3:4">
      <c r="C6707" s="62"/>
      <c r="D6707" s="63"/>
    </row>
    <row r="6708" spans="3:4">
      <c r="C6708" s="62"/>
      <c r="D6708" s="63"/>
    </row>
    <row r="6709" spans="3:4">
      <c r="C6709" s="62"/>
      <c r="D6709" s="63"/>
    </row>
    <row r="6710" spans="3:4">
      <c r="C6710" s="62"/>
      <c r="D6710" s="63"/>
    </row>
    <row r="6711" spans="3:4">
      <c r="C6711" s="62"/>
      <c r="D6711" s="63"/>
    </row>
    <row r="6712" spans="3:4">
      <c r="C6712" s="62"/>
      <c r="D6712" s="63"/>
    </row>
    <row r="6713" spans="3:4">
      <c r="C6713" s="62"/>
      <c r="D6713" s="63"/>
    </row>
    <row r="6714" spans="3:4">
      <c r="C6714" s="62"/>
      <c r="D6714" s="63"/>
    </row>
    <row r="6715" spans="3:4">
      <c r="C6715" s="62"/>
      <c r="D6715" s="63"/>
    </row>
    <row r="6716" spans="3:4">
      <c r="C6716" s="62"/>
      <c r="D6716" s="63"/>
    </row>
    <row r="6717" spans="3:4">
      <c r="C6717" s="62"/>
      <c r="D6717" s="63"/>
    </row>
    <row r="6718" spans="3:4">
      <c r="C6718" s="62"/>
      <c r="D6718" s="63"/>
    </row>
    <row r="6719" spans="3:4">
      <c r="C6719" s="62"/>
      <c r="D6719" s="63"/>
    </row>
    <row r="6720" spans="3:4">
      <c r="C6720" s="62"/>
      <c r="D6720" s="63"/>
    </row>
    <row r="6721" spans="3:4">
      <c r="C6721" s="62"/>
      <c r="D6721" s="63"/>
    </row>
    <row r="6722" spans="3:4">
      <c r="C6722" s="62"/>
      <c r="D6722" s="63"/>
    </row>
    <row r="6723" spans="3:4">
      <c r="C6723" s="62"/>
      <c r="D6723" s="63"/>
    </row>
    <row r="6724" spans="3:4">
      <c r="C6724" s="62"/>
      <c r="D6724" s="63"/>
    </row>
    <row r="6725" spans="3:4">
      <c r="C6725" s="62"/>
      <c r="D6725" s="63"/>
    </row>
    <row r="6726" spans="3:4">
      <c r="C6726" s="62"/>
      <c r="D6726" s="63"/>
    </row>
    <row r="6727" spans="3:4">
      <c r="C6727" s="62"/>
      <c r="D6727" s="63"/>
    </row>
    <row r="6728" spans="3:4">
      <c r="C6728" s="62"/>
      <c r="D6728" s="63"/>
    </row>
    <row r="6729" spans="3:4">
      <c r="C6729" s="62"/>
      <c r="D6729" s="63"/>
    </row>
    <row r="6730" spans="3:4">
      <c r="C6730" s="62"/>
      <c r="D6730" s="63"/>
    </row>
    <row r="6731" spans="3:4">
      <c r="C6731" s="62"/>
      <c r="D6731" s="63"/>
    </row>
    <row r="6732" spans="3:4">
      <c r="C6732" s="62"/>
      <c r="D6732" s="63"/>
    </row>
    <row r="6733" spans="3:4">
      <c r="C6733" s="62"/>
      <c r="D6733" s="63"/>
    </row>
    <row r="6734" spans="3:4">
      <c r="C6734" s="62"/>
      <c r="D6734" s="63"/>
    </row>
    <row r="6735" spans="3:4">
      <c r="C6735" s="62"/>
      <c r="D6735" s="63"/>
    </row>
    <row r="6736" spans="3:4">
      <c r="C6736" s="62"/>
      <c r="D6736" s="63"/>
    </row>
    <row r="6737" spans="3:4">
      <c r="C6737" s="62"/>
      <c r="D6737" s="63"/>
    </row>
    <row r="6738" spans="3:4">
      <c r="C6738" s="62"/>
      <c r="D6738" s="63"/>
    </row>
    <row r="6739" spans="3:4">
      <c r="C6739" s="62"/>
      <c r="D6739" s="63"/>
    </row>
    <row r="6740" spans="3:4">
      <c r="C6740" s="62"/>
      <c r="D6740" s="63"/>
    </row>
    <row r="6741" spans="3:4">
      <c r="C6741" s="62"/>
      <c r="D6741" s="63"/>
    </row>
    <row r="6742" spans="3:4">
      <c r="C6742" s="62"/>
      <c r="D6742" s="63"/>
    </row>
    <row r="6743" spans="3:4">
      <c r="C6743" s="62"/>
      <c r="D6743" s="63"/>
    </row>
    <row r="6744" spans="3:4">
      <c r="C6744" s="62"/>
      <c r="D6744" s="63"/>
    </row>
    <row r="6745" spans="3:4">
      <c r="C6745" s="62"/>
      <c r="D6745" s="63"/>
    </row>
    <row r="6746" spans="3:4">
      <c r="C6746" s="62"/>
      <c r="D6746" s="63"/>
    </row>
    <row r="6747" spans="3:4">
      <c r="C6747" s="62"/>
      <c r="D6747" s="63"/>
    </row>
    <row r="6748" spans="3:4">
      <c r="C6748" s="62"/>
      <c r="D6748" s="63"/>
    </row>
    <row r="6749" spans="3:4">
      <c r="C6749" s="62"/>
      <c r="D6749" s="63"/>
    </row>
    <row r="6750" spans="3:4">
      <c r="C6750" s="62"/>
      <c r="D6750" s="63"/>
    </row>
    <row r="6751" spans="3:4">
      <c r="C6751" s="62"/>
      <c r="D6751" s="63"/>
    </row>
    <row r="6752" spans="3:4">
      <c r="C6752" s="62"/>
      <c r="D6752" s="63"/>
    </row>
    <row r="6753" spans="3:4">
      <c r="C6753" s="62"/>
      <c r="D6753" s="63"/>
    </row>
    <row r="6754" spans="3:4">
      <c r="C6754" s="62"/>
      <c r="D6754" s="63"/>
    </row>
    <row r="6755" spans="3:4">
      <c r="C6755" s="62"/>
      <c r="D6755" s="63"/>
    </row>
    <row r="6756" spans="3:4">
      <c r="C6756" s="62"/>
      <c r="D6756" s="63"/>
    </row>
    <row r="6757" spans="3:4">
      <c r="C6757" s="62"/>
      <c r="D6757" s="63"/>
    </row>
    <row r="6758" spans="3:4">
      <c r="C6758" s="62"/>
      <c r="D6758" s="63"/>
    </row>
    <row r="6759" spans="3:4">
      <c r="C6759" s="62"/>
      <c r="D6759" s="63"/>
    </row>
    <row r="6760" spans="3:4">
      <c r="C6760" s="62"/>
      <c r="D6760" s="63"/>
    </row>
    <row r="6761" spans="3:4">
      <c r="C6761" s="62"/>
      <c r="D6761" s="63"/>
    </row>
    <row r="6762" spans="3:4">
      <c r="C6762" s="62"/>
      <c r="D6762" s="63"/>
    </row>
    <row r="6763" spans="3:4">
      <c r="C6763" s="62"/>
      <c r="D6763" s="63"/>
    </row>
    <row r="6764" spans="3:4">
      <c r="C6764" s="62"/>
      <c r="D6764" s="63"/>
    </row>
    <row r="6765" spans="3:4">
      <c r="C6765" s="62"/>
      <c r="D6765" s="63"/>
    </row>
    <row r="6766" spans="3:4">
      <c r="C6766" s="62"/>
      <c r="D6766" s="63"/>
    </row>
    <row r="6767" spans="3:4">
      <c r="C6767" s="62"/>
      <c r="D6767" s="63"/>
    </row>
    <row r="6768" spans="3:4">
      <c r="C6768" s="62"/>
      <c r="D6768" s="63"/>
    </row>
    <row r="6769" spans="3:4">
      <c r="C6769" s="62"/>
      <c r="D6769" s="63"/>
    </row>
    <row r="6770" spans="3:4">
      <c r="C6770" s="62"/>
      <c r="D6770" s="63"/>
    </row>
    <row r="6771" spans="3:4">
      <c r="C6771" s="62"/>
      <c r="D6771" s="63"/>
    </row>
    <row r="6772" spans="3:4">
      <c r="C6772" s="62"/>
      <c r="D6772" s="63"/>
    </row>
    <row r="6773" spans="3:4">
      <c r="C6773" s="62"/>
      <c r="D6773" s="63"/>
    </row>
    <row r="6774" spans="3:4">
      <c r="C6774" s="62"/>
      <c r="D6774" s="63"/>
    </row>
    <row r="6775" spans="3:4">
      <c r="C6775" s="62"/>
      <c r="D6775" s="63"/>
    </row>
    <row r="6776" spans="3:4">
      <c r="C6776" s="62"/>
      <c r="D6776" s="63"/>
    </row>
    <row r="6777" spans="3:4">
      <c r="C6777" s="62"/>
      <c r="D6777" s="63"/>
    </row>
    <row r="6778" spans="3:4">
      <c r="C6778" s="62"/>
      <c r="D6778" s="63"/>
    </row>
    <row r="6779" spans="3:4">
      <c r="C6779" s="62"/>
      <c r="D6779" s="63"/>
    </row>
    <row r="6780" spans="3:4">
      <c r="C6780" s="62"/>
      <c r="D6780" s="63"/>
    </row>
    <row r="6781" spans="3:4">
      <c r="C6781" s="62"/>
      <c r="D6781" s="63"/>
    </row>
    <row r="6782" spans="3:4">
      <c r="C6782" s="62"/>
      <c r="D6782" s="63"/>
    </row>
    <row r="6783" spans="3:4">
      <c r="C6783" s="62"/>
      <c r="D6783" s="63"/>
    </row>
    <row r="6784" spans="3:4">
      <c r="C6784" s="62"/>
      <c r="D6784" s="63"/>
    </row>
    <row r="6785" spans="3:4">
      <c r="C6785" s="62"/>
      <c r="D6785" s="63"/>
    </row>
    <row r="6786" spans="3:4">
      <c r="C6786" s="62"/>
      <c r="D6786" s="63"/>
    </row>
    <row r="6787" spans="3:4">
      <c r="C6787" s="62"/>
      <c r="D6787" s="63"/>
    </row>
    <row r="6788" spans="3:4">
      <c r="C6788" s="62"/>
      <c r="D6788" s="63"/>
    </row>
    <row r="6789" spans="3:4">
      <c r="C6789" s="62"/>
      <c r="D6789" s="63"/>
    </row>
    <row r="6790" spans="3:4">
      <c r="C6790" s="62"/>
      <c r="D6790" s="63"/>
    </row>
    <row r="6791" spans="3:4">
      <c r="C6791" s="62"/>
      <c r="D6791" s="63"/>
    </row>
    <row r="6792" spans="3:4">
      <c r="C6792" s="62"/>
      <c r="D6792" s="63"/>
    </row>
    <row r="6793" spans="3:4">
      <c r="C6793" s="62"/>
      <c r="D6793" s="63"/>
    </row>
    <row r="6794" spans="3:4">
      <c r="C6794" s="62"/>
      <c r="D6794" s="63"/>
    </row>
    <row r="6795" spans="3:4">
      <c r="C6795" s="62"/>
      <c r="D6795" s="63"/>
    </row>
    <row r="6796" spans="3:4">
      <c r="C6796" s="62"/>
      <c r="D6796" s="63"/>
    </row>
    <row r="6797" spans="3:4">
      <c r="C6797" s="62"/>
      <c r="D6797" s="63"/>
    </row>
    <row r="6798" spans="3:4">
      <c r="C6798" s="62"/>
      <c r="D6798" s="63"/>
    </row>
    <row r="6799" spans="3:4">
      <c r="C6799" s="62"/>
      <c r="D6799" s="63"/>
    </row>
    <row r="6800" spans="3:4">
      <c r="C6800" s="62"/>
      <c r="D6800" s="63"/>
    </row>
    <row r="6801" spans="3:4">
      <c r="C6801" s="62"/>
      <c r="D6801" s="63"/>
    </row>
    <row r="6802" spans="3:4">
      <c r="C6802" s="62"/>
      <c r="D6802" s="63"/>
    </row>
    <row r="6803" spans="3:4">
      <c r="C6803" s="62"/>
      <c r="D6803" s="63"/>
    </row>
    <row r="6804" spans="3:4">
      <c r="C6804" s="62"/>
      <c r="D6804" s="63"/>
    </row>
    <row r="6805" spans="3:4">
      <c r="C6805" s="62"/>
      <c r="D6805" s="63"/>
    </row>
    <row r="6806" spans="3:4">
      <c r="C6806" s="62"/>
      <c r="D6806" s="63"/>
    </row>
    <row r="6807" spans="3:4">
      <c r="C6807" s="62"/>
      <c r="D6807" s="63"/>
    </row>
    <row r="6808" spans="3:4">
      <c r="C6808" s="62"/>
      <c r="D6808" s="63"/>
    </row>
    <row r="6809" spans="3:4">
      <c r="C6809" s="62"/>
      <c r="D6809" s="63"/>
    </row>
    <row r="6810" spans="3:4">
      <c r="C6810" s="62"/>
      <c r="D6810" s="63"/>
    </row>
    <row r="6811" spans="3:4">
      <c r="C6811" s="62"/>
      <c r="D6811" s="63"/>
    </row>
    <row r="6812" spans="3:4">
      <c r="C6812" s="62"/>
      <c r="D6812" s="63"/>
    </row>
    <row r="6813" spans="3:4">
      <c r="C6813" s="62"/>
      <c r="D6813" s="63"/>
    </row>
    <row r="6814" spans="3:4">
      <c r="C6814" s="62"/>
      <c r="D6814" s="63"/>
    </row>
    <row r="6815" spans="3:4">
      <c r="C6815" s="62"/>
      <c r="D6815" s="63"/>
    </row>
    <row r="6816" spans="3:4">
      <c r="C6816" s="62"/>
      <c r="D6816" s="63"/>
    </row>
    <row r="6817" spans="3:4">
      <c r="C6817" s="62"/>
      <c r="D6817" s="63"/>
    </row>
    <row r="6818" spans="3:4">
      <c r="C6818" s="62"/>
      <c r="D6818" s="63"/>
    </row>
    <row r="6819" spans="3:4">
      <c r="C6819" s="62"/>
      <c r="D6819" s="63"/>
    </row>
    <row r="6820" spans="3:4">
      <c r="C6820" s="62"/>
      <c r="D6820" s="63"/>
    </row>
    <row r="6821" spans="3:4">
      <c r="C6821" s="62"/>
      <c r="D6821" s="63"/>
    </row>
    <row r="6822" spans="3:4">
      <c r="C6822" s="62"/>
      <c r="D6822" s="63"/>
    </row>
    <row r="6823" spans="3:4">
      <c r="C6823" s="62"/>
      <c r="D6823" s="63"/>
    </row>
    <row r="6824" spans="3:4">
      <c r="C6824" s="62"/>
      <c r="D6824" s="63"/>
    </row>
    <row r="6825" spans="3:4">
      <c r="C6825" s="62"/>
      <c r="D6825" s="63"/>
    </row>
    <row r="6826" spans="3:4">
      <c r="C6826" s="62"/>
      <c r="D6826" s="63"/>
    </row>
    <row r="6827" spans="3:4">
      <c r="C6827" s="62"/>
      <c r="D6827" s="63"/>
    </row>
    <row r="6828" spans="3:4">
      <c r="C6828" s="62"/>
      <c r="D6828" s="63"/>
    </row>
    <row r="6829" spans="3:4">
      <c r="C6829" s="62"/>
      <c r="D6829" s="63"/>
    </row>
    <row r="6830" spans="3:4">
      <c r="C6830" s="62"/>
      <c r="D6830" s="63"/>
    </row>
    <row r="6831" spans="3:4">
      <c r="C6831" s="62"/>
      <c r="D6831" s="63"/>
    </row>
    <row r="6832" spans="3:4">
      <c r="C6832" s="62"/>
      <c r="D6832" s="63"/>
    </row>
    <row r="6833" spans="3:4">
      <c r="C6833" s="62"/>
      <c r="D6833" s="63"/>
    </row>
    <row r="6834" spans="3:4">
      <c r="C6834" s="62"/>
      <c r="D6834" s="63"/>
    </row>
    <row r="6835" spans="3:4">
      <c r="C6835" s="62"/>
      <c r="D6835" s="63"/>
    </row>
    <row r="6836" spans="3:4">
      <c r="C6836" s="62"/>
      <c r="D6836" s="63"/>
    </row>
    <row r="6837" spans="3:4">
      <c r="C6837" s="62"/>
      <c r="D6837" s="63"/>
    </row>
    <row r="6838" spans="3:4">
      <c r="C6838" s="62"/>
      <c r="D6838" s="63"/>
    </row>
    <row r="6839" spans="3:4">
      <c r="C6839" s="62"/>
      <c r="D6839" s="63"/>
    </row>
    <row r="6840" spans="3:4">
      <c r="C6840" s="62"/>
      <c r="D6840" s="63"/>
    </row>
    <row r="6841" spans="3:4">
      <c r="C6841" s="62"/>
      <c r="D6841" s="63"/>
    </row>
    <row r="6842" spans="3:4">
      <c r="C6842" s="62"/>
      <c r="D6842" s="63"/>
    </row>
    <row r="6843" spans="3:4">
      <c r="C6843" s="62"/>
      <c r="D6843" s="63"/>
    </row>
    <row r="6844" spans="3:4">
      <c r="C6844" s="62"/>
      <c r="D6844" s="63"/>
    </row>
    <row r="6845" spans="3:4">
      <c r="C6845" s="62"/>
      <c r="D6845" s="63"/>
    </row>
    <row r="6846" spans="3:4">
      <c r="C6846" s="62"/>
      <c r="D6846" s="63"/>
    </row>
    <row r="6847" spans="3:4">
      <c r="C6847" s="62"/>
      <c r="D6847" s="63"/>
    </row>
    <row r="6848" spans="3:4">
      <c r="C6848" s="62"/>
      <c r="D6848" s="63"/>
    </row>
    <row r="6849" spans="3:4">
      <c r="C6849" s="62"/>
      <c r="D6849" s="63"/>
    </row>
    <row r="6850" spans="3:4">
      <c r="C6850" s="62"/>
      <c r="D6850" s="63"/>
    </row>
    <row r="6851" spans="3:4">
      <c r="C6851" s="62"/>
      <c r="D6851" s="63"/>
    </row>
    <row r="6852" spans="3:4">
      <c r="C6852" s="62"/>
      <c r="D6852" s="63"/>
    </row>
    <row r="6853" spans="3:4">
      <c r="C6853" s="62"/>
      <c r="D6853" s="63"/>
    </row>
    <row r="6854" spans="3:4">
      <c r="C6854" s="62"/>
      <c r="D6854" s="63"/>
    </row>
    <row r="6855" spans="3:4">
      <c r="C6855" s="62"/>
      <c r="D6855" s="63"/>
    </row>
    <row r="6856" spans="3:4">
      <c r="C6856" s="62"/>
      <c r="D6856" s="63"/>
    </row>
    <row r="6857" spans="3:4">
      <c r="C6857" s="62"/>
      <c r="D6857" s="63"/>
    </row>
    <row r="6858" spans="3:4">
      <c r="C6858" s="62"/>
      <c r="D6858" s="63"/>
    </row>
    <row r="6859" spans="3:4">
      <c r="C6859" s="62"/>
      <c r="D6859" s="63"/>
    </row>
    <row r="6860" spans="3:4">
      <c r="C6860" s="62"/>
      <c r="D6860" s="63"/>
    </row>
    <row r="6861" spans="3:4">
      <c r="C6861" s="62"/>
      <c r="D6861" s="63"/>
    </row>
    <row r="6862" spans="3:4">
      <c r="C6862" s="62"/>
      <c r="D6862" s="63"/>
    </row>
    <row r="6863" spans="3:4">
      <c r="C6863" s="62"/>
      <c r="D6863" s="63"/>
    </row>
    <row r="6864" spans="3:4">
      <c r="C6864" s="62"/>
      <c r="D6864" s="63"/>
    </row>
    <row r="6865" spans="3:4">
      <c r="C6865" s="62"/>
      <c r="D6865" s="63"/>
    </row>
    <row r="6866" spans="3:4">
      <c r="C6866" s="62"/>
      <c r="D6866" s="63"/>
    </row>
    <row r="6867" spans="3:4">
      <c r="C6867" s="62"/>
      <c r="D6867" s="63"/>
    </row>
    <row r="6868" spans="3:4">
      <c r="C6868" s="62"/>
      <c r="D6868" s="63"/>
    </row>
    <row r="6869" spans="3:4">
      <c r="C6869" s="62"/>
      <c r="D6869" s="63"/>
    </row>
    <row r="6870" spans="3:4">
      <c r="C6870" s="62"/>
      <c r="D6870" s="63"/>
    </row>
    <row r="6871" spans="3:4">
      <c r="C6871" s="62"/>
      <c r="D6871" s="63"/>
    </row>
    <row r="6872" spans="3:4">
      <c r="C6872" s="62"/>
      <c r="D6872" s="63"/>
    </row>
    <row r="6873" spans="3:4">
      <c r="C6873" s="62"/>
      <c r="D6873" s="63"/>
    </row>
    <row r="6874" spans="3:4">
      <c r="C6874" s="62"/>
      <c r="D6874" s="63"/>
    </row>
    <row r="6875" spans="3:4">
      <c r="C6875" s="62"/>
      <c r="D6875" s="63"/>
    </row>
    <row r="6876" spans="3:4">
      <c r="C6876" s="62"/>
      <c r="D6876" s="63"/>
    </row>
    <row r="6877" spans="3:4">
      <c r="C6877" s="62"/>
      <c r="D6877" s="63"/>
    </row>
    <row r="6878" spans="3:4">
      <c r="C6878" s="62"/>
      <c r="D6878" s="63"/>
    </row>
    <row r="6879" spans="3:4">
      <c r="C6879" s="62"/>
      <c r="D6879" s="63"/>
    </row>
    <row r="6880" spans="3:4">
      <c r="C6880" s="62"/>
      <c r="D6880" s="63"/>
    </row>
    <row r="6881" spans="3:4">
      <c r="C6881" s="62"/>
      <c r="D6881" s="63"/>
    </row>
    <row r="6882" spans="3:4">
      <c r="C6882" s="62"/>
      <c r="D6882" s="63"/>
    </row>
    <row r="6883" spans="3:4">
      <c r="C6883" s="62"/>
      <c r="D6883" s="63"/>
    </row>
    <row r="6884" spans="3:4">
      <c r="C6884" s="62"/>
      <c r="D6884" s="63"/>
    </row>
    <row r="6885" spans="3:4">
      <c r="C6885" s="62"/>
      <c r="D6885" s="63"/>
    </row>
    <row r="6886" spans="3:4">
      <c r="C6886" s="62"/>
      <c r="D6886" s="63"/>
    </row>
    <row r="6887" spans="3:4">
      <c r="C6887" s="62"/>
      <c r="D6887" s="63"/>
    </row>
    <row r="6888" spans="3:4">
      <c r="C6888" s="62"/>
      <c r="D6888" s="63"/>
    </row>
    <row r="6889" spans="3:4">
      <c r="C6889" s="62"/>
      <c r="D6889" s="63"/>
    </row>
    <row r="6890" spans="3:4">
      <c r="C6890" s="62"/>
      <c r="D6890" s="63"/>
    </row>
    <row r="6891" spans="3:4">
      <c r="C6891" s="62"/>
      <c r="D6891" s="63"/>
    </row>
    <row r="6892" spans="3:4">
      <c r="C6892" s="62"/>
      <c r="D6892" s="63"/>
    </row>
    <row r="6893" spans="3:4">
      <c r="C6893" s="62"/>
      <c r="D6893" s="63"/>
    </row>
    <row r="6894" spans="3:4">
      <c r="C6894" s="62"/>
      <c r="D6894" s="63"/>
    </row>
    <row r="6895" spans="3:4">
      <c r="C6895" s="62"/>
      <c r="D6895" s="63"/>
    </row>
    <row r="6896" spans="3:4">
      <c r="C6896" s="62"/>
      <c r="D6896" s="63"/>
    </row>
    <row r="6897" spans="3:4">
      <c r="C6897" s="62"/>
      <c r="D6897" s="63"/>
    </row>
    <row r="6898" spans="3:4">
      <c r="C6898" s="62"/>
      <c r="D6898" s="63"/>
    </row>
    <row r="6899" spans="3:4">
      <c r="C6899" s="62"/>
      <c r="D6899" s="63"/>
    </row>
    <row r="6900" spans="3:4">
      <c r="C6900" s="62"/>
      <c r="D6900" s="63"/>
    </row>
    <row r="6901" spans="3:4">
      <c r="C6901" s="62"/>
      <c r="D6901" s="63"/>
    </row>
    <row r="6902" spans="3:4">
      <c r="C6902" s="62"/>
      <c r="D6902" s="63"/>
    </row>
    <row r="6903" spans="3:4">
      <c r="C6903" s="62"/>
      <c r="D6903" s="63"/>
    </row>
    <row r="6904" spans="3:4">
      <c r="C6904" s="62"/>
      <c r="D6904" s="63"/>
    </row>
    <row r="6905" spans="3:4">
      <c r="C6905" s="62"/>
      <c r="D6905" s="63"/>
    </row>
    <row r="6906" spans="3:4">
      <c r="C6906" s="62"/>
      <c r="D6906" s="63"/>
    </row>
    <row r="6907" spans="3:4">
      <c r="C6907" s="62"/>
      <c r="D6907" s="63"/>
    </row>
    <row r="6908" spans="3:4">
      <c r="C6908" s="62"/>
      <c r="D6908" s="63"/>
    </row>
    <row r="6909" spans="3:4">
      <c r="C6909" s="62"/>
      <c r="D6909" s="63"/>
    </row>
    <row r="6910" spans="3:4">
      <c r="C6910" s="62"/>
      <c r="D6910" s="63"/>
    </row>
    <row r="6911" spans="3:4">
      <c r="C6911" s="62"/>
      <c r="D6911" s="63"/>
    </row>
    <row r="6912" spans="3:4">
      <c r="C6912" s="62"/>
      <c r="D6912" s="63"/>
    </row>
    <row r="6913" spans="3:4">
      <c r="C6913" s="62"/>
      <c r="D6913" s="63"/>
    </row>
    <row r="6914" spans="3:4">
      <c r="C6914" s="62"/>
      <c r="D6914" s="63"/>
    </row>
    <row r="6915" spans="3:4">
      <c r="C6915" s="62"/>
      <c r="D6915" s="63"/>
    </row>
    <row r="6916" spans="3:4">
      <c r="C6916" s="62"/>
      <c r="D6916" s="63"/>
    </row>
    <row r="6917" spans="3:4">
      <c r="C6917" s="62"/>
      <c r="D6917" s="63"/>
    </row>
    <row r="6918" spans="3:4">
      <c r="C6918" s="62"/>
      <c r="D6918" s="63"/>
    </row>
    <row r="6919" spans="3:4">
      <c r="C6919" s="62"/>
      <c r="D6919" s="63"/>
    </row>
    <row r="6920" spans="3:4">
      <c r="C6920" s="62"/>
      <c r="D6920" s="63"/>
    </row>
    <row r="6921" spans="3:4">
      <c r="C6921" s="62"/>
      <c r="D6921" s="63"/>
    </row>
    <row r="6922" spans="3:4">
      <c r="C6922" s="62"/>
      <c r="D6922" s="63"/>
    </row>
    <row r="6923" spans="3:4">
      <c r="C6923" s="62"/>
      <c r="D6923" s="63"/>
    </row>
    <row r="6924" spans="3:4">
      <c r="C6924" s="62"/>
      <c r="D6924" s="63"/>
    </row>
    <row r="6925" spans="3:4">
      <c r="C6925" s="62"/>
      <c r="D6925" s="63"/>
    </row>
    <row r="6926" spans="3:4">
      <c r="C6926" s="62"/>
      <c r="D6926" s="63"/>
    </row>
    <row r="6927" spans="3:4">
      <c r="C6927" s="62"/>
      <c r="D6927" s="63"/>
    </row>
    <row r="6928" spans="3:4">
      <c r="C6928" s="62"/>
      <c r="D6928" s="63"/>
    </row>
    <row r="6929" spans="3:4">
      <c r="C6929" s="62"/>
      <c r="D6929" s="63"/>
    </row>
    <row r="6930" spans="3:4">
      <c r="C6930" s="62"/>
      <c r="D6930" s="63"/>
    </row>
    <row r="6931" spans="3:4">
      <c r="C6931" s="62"/>
      <c r="D6931" s="63"/>
    </row>
    <row r="6932" spans="3:4">
      <c r="C6932" s="62"/>
      <c r="D6932" s="63"/>
    </row>
    <row r="6933" spans="3:4">
      <c r="C6933" s="62"/>
      <c r="D6933" s="63"/>
    </row>
    <row r="6934" spans="3:4">
      <c r="C6934" s="62"/>
      <c r="D6934" s="63"/>
    </row>
    <row r="6935" spans="3:4">
      <c r="C6935" s="62"/>
      <c r="D6935" s="63"/>
    </row>
    <row r="6936" spans="3:4">
      <c r="C6936" s="62"/>
      <c r="D6936" s="63"/>
    </row>
    <row r="6937" spans="3:4">
      <c r="C6937" s="62"/>
      <c r="D6937" s="63"/>
    </row>
    <row r="6938" spans="3:4">
      <c r="C6938" s="62"/>
      <c r="D6938" s="63"/>
    </row>
    <row r="6939" spans="3:4">
      <c r="C6939" s="62"/>
      <c r="D6939" s="63"/>
    </row>
    <row r="6940" spans="3:4">
      <c r="C6940" s="62"/>
      <c r="D6940" s="63"/>
    </row>
    <row r="6941" spans="3:4">
      <c r="C6941" s="62"/>
      <c r="D6941" s="63"/>
    </row>
    <row r="6942" spans="3:4">
      <c r="C6942" s="62"/>
      <c r="D6942" s="63"/>
    </row>
    <row r="6943" spans="3:4">
      <c r="C6943" s="62"/>
      <c r="D6943" s="63"/>
    </row>
    <row r="6944" spans="3:4">
      <c r="C6944" s="62"/>
      <c r="D6944" s="63"/>
    </row>
    <row r="6945" spans="3:4">
      <c r="C6945" s="62"/>
      <c r="D6945" s="63"/>
    </row>
    <row r="6946" spans="3:4">
      <c r="C6946" s="62"/>
      <c r="D6946" s="63"/>
    </row>
    <row r="6947" spans="3:4">
      <c r="C6947" s="62"/>
      <c r="D6947" s="63"/>
    </row>
    <row r="6948" spans="3:4">
      <c r="C6948" s="62"/>
      <c r="D6948" s="63"/>
    </row>
    <row r="6949" spans="3:4">
      <c r="C6949" s="62"/>
      <c r="D6949" s="63"/>
    </row>
    <row r="6950" spans="3:4">
      <c r="C6950" s="62"/>
      <c r="D6950" s="63"/>
    </row>
    <row r="6951" spans="3:4">
      <c r="C6951" s="62"/>
      <c r="D6951" s="63"/>
    </row>
    <row r="6952" spans="3:4">
      <c r="C6952" s="62"/>
      <c r="D6952" s="63"/>
    </row>
    <row r="6953" spans="3:4">
      <c r="C6953" s="62"/>
      <c r="D6953" s="63"/>
    </row>
    <row r="6954" spans="3:4">
      <c r="C6954" s="62"/>
      <c r="D6954" s="63"/>
    </row>
    <row r="6955" spans="3:4">
      <c r="C6955" s="62"/>
      <c r="D6955" s="63"/>
    </row>
    <row r="6956" spans="3:4">
      <c r="C6956" s="62"/>
      <c r="D6956" s="63"/>
    </row>
    <row r="6957" spans="3:4">
      <c r="C6957" s="62"/>
      <c r="D6957" s="63"/>
    </row>
    <row r="6958" spans="3:4">
      <c r="C6958" s="62"/>
      <c r="D6958" s="63"/>
    </row>
    <row r="6959" spans="3:4">
      <c r="C6959" s="62"/>
      <c r="D6959" s="63"/>
    </row>
    <row r="6960" spans="3:4">
      <c r="C6960" s="62"/>
      <c r="D6960" s="63"/>
    </row>
    <row r="6961" spans="3:4">
      <c r="C6961" s="62"/>
      <c r="D6961" s="63"/>
    </row>
    <row r="6962" spans="3:4">
      <c r="C6962" s="62"/>
      <c r="D6962" s="63"/>
    </row>
    <row r="6963" spans="3:4">
      <c r="C6963" s="62"/>
      <c r="D6963" s="63"/>
    </row>
    <row r="6964" spans="3:4">
      <c r="C6964" s="62"/>
      <c r="D6964" s="63"/>
    </row>
    <row r="6965" spans="3:4">
      <c r="C6965" s="62"/>
      <c r="D6965" s="63"/>
    </row>
    <row r="6966" spans="3:4">
      <c r="C6966" s="62"/>
      <c r="D6966" s="63"/>
    </row>
    <row r="6967" spans="3:4">
      <c r="C6967" s="62"/>
      <c r="D6967" s="63"/>
    </row>
    <row r="6968" spans="3:4">
      <c r="C6968" s="62"/>
      <c r="D6968" s="63"/>
    </row>
    <row r="6969" spans="3:4">
      <c r="C6969" s="62"/>
      <c r="D6969" s="63"/>
    </row>
    <row r="6970" spans="3:4">
      <c r="C6970" s="62"/>
      <c r="D6970" s="63"/>
    </row>
    <row r="6971" spans="3:4">
      <c r="C6971" s="62"/>
      <c r="D6971" s="63"/>
    </row>
    <row r="6972" spans="3:4">
      <c r="C6972" s="62"/>
      <c r="D6972" s="63"/>
    </row>
    <row r="6973" spans="3:4">
      <c r="C6973" s="62"/>
      <c r="D6973" s="63"/>
    </row>
    <row r="6974" spans="3:4">
      <c r="C6974" s="62"/>
      <c r="D6974" s="63"/>
    </row>
    <row r="6975" spans="3:4">
      <c r="C6975" s="62"/>
      <c r="D6975" s="63"/>
    </row>
    <row r="6976" spans="3:4">
      <c r="C6976" s="62"/>
      <c r="D6976" s="63"/>
    </row>
    <row r="6977" spans="3:4">
      <c r="C6977" s="62"/>
      <c r="D6977" s="63"/>
    </row>
    <row r="6978" spans="3:4">
      <c r="C6978" s="62"/>
      <c r="D6978" s="63"/>
    </row>
    <row r="6979" spans="3:4">
      <c r="C6979" s="62"/>
      <c r="D6979" s="63"/>
    </row>
    <row r="6980" spans="3:4">
      <c r="C6980" s="62"/>
      <c r="D6980" s="63"/>
    </row>
    <row r="6981" spans="3:4">
      <c r="C6981" s="62"/>
      <c r="D6981" s="63"/>
    </row>
    <row r="6982" spans="3:4">
      <c r="C6982" s="62"/>
      <c r="D6982" s="63"/>
    </row>
    <row r="6983" spans="3:4">
      <c r="C6983" s="62"/>
      <c r="D6983" s="63"/>
    </row>
    <row r="6984" spans="3:4">
      <c r="C6984" s="62"/>
      <c r="D6984" s="63"/>
    </row>
    <row r="6985" spans="3:4">
      <c r="C6985" s="62"/>
      <c r="D6985" s="63"/>
    </row>
    <row r="6986" spans="3:4">
      <c r="C6986" s="62"/>
      <c r="D6986" s="63"/>
    </row>
    <row r="6987" spans="3:4">
      <c r="C6987" s="62"/>
      <c r="D6987" s="63"/>
    </row>
    <row r="6988" spans="3:4">
      <c r="C6988" s="62"/>
      <c r="D6988" s="63"/>
    </row>
    <row r="6989" spans="3:4">
      <c r="C6989" s="62"/>
      <c r="D6989" s="63"/>
    </row>
    <row r="6990" spans="3:4">
      <c r="C6990" s="62"/>
      <c r="D6990" s="63"/>
    </row>
    <row r="6991" spans="3:4">
      <c r="C6991" s="62"/>
      <c r="D6991" s="63"/>
    </row>
    <row r="6992" spans="3:4">
      <c r="C6992" s="62"/>
      <c r="D6992" s="63"/>
    </row>
    <row r="6993" spans="3:4">
      <c r="C6993" s="62"/>
      <c r="D6993" s="63"/>
    </row>
    <row r="6994" spans="3:4">
      <c r="C6994" s="62"/>
      <c r="D6994" s="63"/>
    </row>
    <row r="6995" spans="3:4">
      <c r="C6995" s="62"/>
      <c r="D6995" s="63"/>
    </row>
    <row r="6996" spans="3:4">
      <c r="C6996" s="62"/>
      <c r="D6996" s="63"/>
    </row>
    <row r="6997" spans="3:4">
      <c r="C6997" s="62"/>
      <c r="D6997" s="63"/>
    </row>
    <row r="6998" spans="3:4">
      <c r="C6998" s="62"/>
      <c r="D6998" s="63"/>
    </row>
    <row r="6999" spans="3:4">
      <c r="C6999" s="62"/>
      <c r="D6999" s="63"/>
    </row>
    <row r="7000" spans="3:4">
      <c r="C7000" s="62"/>
      <c r="D7000" s="63"/>
    </row>
    <row r="7001" spans="3:4">
      <c r="C7001" s="62"/>
      <c r="D7001" s="63"/>
    </row>
    <row r="7002" spans="3:4">
      <c r="C7002" s="62"/>
      <c r="D7002" s="63"/>
    </row>
    <row r="7003" spans="3:4">
      <c r="C7003" s="62"/>
      <c r="D7003" s="63"/>
    </row>
    <row r="7004" spans="3:4">
      <c r="C7004" s="62"/>
      <c r="D7004" s="63"/>
    </row>
    <row r="7005" spans="3:4">
      <c r="C7005" s="62"/>
      <c r="D7005" s="63"/>
    </row>
    <row r="7006" spans="3:4">
      <c r="C7006" s="62"/>
      <c r="D7006" s="63"/>
    </row>
    <row r="7007" spans="3:4">
      <c r="C7007" s="62"/>
      <c r="D7007" s="63"/>
    </row>
    <row r="7008" spans="3:4">
      <c r="C7008" s="62"/>
      <c r="D7008" s="63"/>
    </row>
    <row r="7009" spans="3:4">
      <c r="C7009" s="62"/>
      <c r="D7009" s="63"/>
    </row>
    <row r="7010" spans="3:4">
      <c r="C7010" s="62"/>
      <c r="D7010" s="63"/>
    </row>
    <row r="7011" spans="3:4">
      <c r="C7011" s="62"/>
      <c r="D7011" s="63"/>
    </row>
    <row r="7012" spans="3:4">
      <c r="C7012" s="62"/>
      <c r="D7012" s="63"/>
    </row>
    <row r="7013" spans="3:4">
      <c r="C7013" s="62"/>
      <c r="D7013" s="63"/>
    </row>
    <row r="7014" spans="3:4">
      <c r="C7014" s="62"/>
      <c r="D7014" s="63"/>
    </row>
    <row r="7015" spans="3:4">
      <c r="C7015" s="62"/>
      <c r="D7015" s="63"/>
    </row>
    <row r="7016" spans="3:4">
      <c r="C7016" s="62"/>
      <c r="D7016" s="63"/>
    </row>
    <row r="7017" spans="3:4">
      <c r="C7017" s="62"/>
      <c r="D7017" s="63"/>
    </row>
    <row r="7018" spans="3:4">
      <c r="C7018" s="62"/>
      <c r="D7018" s="63"/>
    </row>
    <row r="7019" spans="3:4">
      <c r="C7019" s="62"/>
      <c r="D7019" s="63"/>
    </row>
    <row r="7020" spans="3:4">
      <c r="C7020" s="62"/>
      <c r="D7020" s="63"/>
    </row>
    <row r="7021" spans="3:4">
      <c r="C7021" s="62"/>
      <c r="D7021" s="63"/>
    </row>
    <row r="7022" spans="3:4">
      <c r="C7022" s="62"/>
      <c r="D7022" s="63"/>
    </row>
    <row r="7023" spans="3:4">
      <c r="C7023" s="62"/>
      <c r="D7023" s="63"/>
    </row>
    <row r="7024" spans="3:4">
      <c r="C7024" s="62"/>
      <c r="D7024" s="63"/>
    </row>
    <row r="7025" spans="3:4">
      <c r="C7025" s="62"/>
      <c r="D7025" s="63"/>
    </row>
    <row r="7026" spans="3:4">
      <c r="C7026" s="62"/>
      <c r="D7026" s="63"/>
    </row>
    <row r="7027" spans="3:4">
      <c r="C7027" s="62"/>
      <c r="D7027" s="63"/>
    </row>
    <row r="7028" spans="3:4">
      <c r="C7028" s="62"/>
      <c r="D7028" s="63"/>
    </row>
    <row r="7029" spans="3:4">
      <c r="C7029" s="62"/>
      <c r="D7029" s="63"/>
    </row>
    <row r="7030" spans="3:4">
      <c r="C7030" s="62"/>
      <c r="D7030" s="63"/>
    </row>
    <row r="7031" spans="3:4">
      <c r="C7031" s="62"/>
      <c r="D7031" s="63"/>
    </row>
    <row r="7032" spans="3:4">
      <c r="C7032" s="62"/>
      <c r="D7032" s="63"/>
    </row>
    <row r="7033" spans="3:4">
      <c r="C7033" s="62"/>
      <c r="D7033" s="63"/>
    </row>
    <row r="7034" spans="3:4">
      <c r="C7034" s="62"/>
      <c r="D7034" s="63"/>
    </row>
    <row r="7035" spans="3:4">
      <c r="C7035" s="62"/>
      <c r="D7035" s="63"/>
    </row>
    <row r="7036" spans="3:4">
      <c r="C7036" s="62"/>
      <c r="D7036" s="63"/>
    </row>
    <row r="7037" spans="3:4">
      <c r="C7037" s="62"/>
      <c r="D7037" s="63"/>
    </row>
    <row r="7038" spans="3:4">
      <c r="C7038" s="62"/>
      <c r="D7038" s="63"/>
    </row>
    <row r="7039" spans="3:4">
      <c r="C7039" s="62"/>
      <c r="D7039" s="63"/>
    </row>
    <row r="7040" spans="3:4">
      <c r="C7040" s="62"/>
      <c r="D7040" s="63"/>
    </row>
    <row r="7041" spans="3:4">
      <c r="C7041" s="62"/>
      <c r="D7041" s="63"/>
    </row>
    <row r="7042" spans="3:4">
      <c r="C7042" s="62"/>
      <c r="D7042" s="63"/>
    </row>
    <row r="7043" spans="3:4">
      <c r="C7043" s="62"/>
      <c r="D7043" s="63"/>
    </row>
    <row r="7044" spans="3:4">
      <c r="C7044" s="62"/>
      <c r="D7044" s="63"/>
    </row>
    <row r="7045" spans="3:4">
      <c r="C7045" s="62"/>
      <c r="D7045" s="63"/>
    </row>
    <row r="7046" spans="3:4">
      <c r="C7046" s="62"/>
      <c r="D7046" s="63"/>
    </row>
    <row r="7047" spans="3:4">
      <c r="C7047" s="62"/>
      <c r="D7047" s="63"/>
    </row>
    <row r="7048" spans="3:4">
      <c r="C7048" s="62"/>
      <c r="D7048" s="63"/>
    </row>
    <row r="7049" spans="3:4">
      <c r="C7049" s="62"/>
      <c r="D7049" s="63"/>
    </row>
    <row r="7050" spans="3:4">
      <c r="C7050" s="62"/>
      <c r="D7050" s="63"/>
    </row>
    <row r="7051" spans="3:4">
      <c r="C7051" s="62"/>
      <c r="D7051" s="63"/>
    </row>
    <row r="7052" spans="3:4">
      <c r="C7052" s="62"/>
      <c r="D7052" s="63"/>
    </row>
    <row r="7053" spans="3:4">
      <c r="C7053" s="62"/>
      <c r="D7053" s="63"/>
    </row>
    <row r="7054" spans="3:4">
      <c r="C7054" s="62"/>
      <c r="D7054" s="63"/>
    </row>
    <row r="7055" spans="3:4">
      <c r="C7055" s="62"/>
      <c r="D7055" s="63"/>
    </row>
    <row r="7056" spans="3:4">
      <c r="C7056" s="62"/>
      <c r="D7056" s="63"/>
    </row>
    <row r="7057" spans="3:4">
      <c r="C7057" s="62"/>
      <c r="D7057" s="63"/>
    </row>
    <row r="7058" spans="3:4">
      <c r="C7058" s="62"/>
      <c r="D7058" s="63"/>
    </row>
    <row r="7059" spans="3:4">
      <c r="C7059" s="62"/>
      <c r="D7059" s="63"/>
    </row>
    <row r="7060" spans="3:4">
      <c r="C7060" s="62"/>
      <c r="D7060" s="63"/>
    </row>
    <row r="7061" spans="3:4">
      <c r="C7061" s="62"/>
      <c r="D7061" s="63"/>
    </row>
    <row r="7062" spans="3:4">
      <c r="C7062" s="62"/>
      <c r="D7062" s="63"/>
    </row>
    <row r="7063" spans="3:4">
      <c r="C7063" s="62"/>
      <c r="D7063" s="63"/>
    </row>
    <row r="7064" spans="3:4">
      <c r="C7064" s="62"/>
      <c r="D7064" s="63"/>
    </row>
    <row r="7065" spans="3:4">
      <c r="C7065" s="62"/>
      <c r="D7065" s="63"/>
    </row>
    <row r="7066" spans="3:4">
      <c r="C7066" s="62"/>
      <c r="D7066" s="63"/>
    </row>
    <row r="7067" spans="3:4">
      <c r="C7067" s="62"/>
      <c r="D7067" s="63"/>
    </row>
    <row r="7068" spans="3:4">
      <c r="C7068" s="62"/>
      <c r="D7068" s="63"/>
    </row>
    <row r="7069" spans="3:4">
      <c r="C7069" s="62"/>
      <c r="D7069" s="63"/>
    </row>
    <row r="7070" spans="3:4">
      <c r="C7070" s="62"/>
      <c r="D7070" s="63"/>
    </row>
    <row r="7071" spans="3:4">
      <c r="C7071" s="62"/>
      <c r="D7071" s="63"/>
    </row>
    <row r="7072" spans="3:4">
      <c r="C7072" s="62"/>
      <c r="D7072" s="63"/>
    </row>
    <row r="7073" spans="3:4">
      <c r="C7073" s="62"/>
      <c r="D7073" s="63"/>
    </row>
    <row r="7074" spans="3:4">
      <c r="C7074" s="62"/>
      <c r="D7074" s="63"/>
    </row>
    <row r="7075" spans="3:4">
      <c r="C7075" s="62"/>
      <c r="D7075" s="63"/>
    </row>
    <row r="7076" spans="3:4">
      <c r="C7076" s="62"/>
      <c r="D7076" s="63"/>
    </row>
    <row r="7077" spans="3:4">
      <c r="C7077" s="62"/>
      <c r="D7077" s="63"/>
    </row>
    <row r="7078" spans="3:4">
      <c r="C7078" s="62"/>
      <c r="D7078" s="63"/>
    </row>
    <row r="7079" spans="3:4">
      <c r="C7079" s="62"/>
      <c r="D7079" s="63"/>
    </row>
    <row r="7080" spans="3:4">
      <c r="C7080" s="62"/>
      <c r="D7080" s="63"/>
    </row>
    <row r="7081" spans="3:4">
      <c r="C7081" s="62"/>
      <c r="D7081" s="63"/>
    </row>
    <row r="7082" spans="3:4">
      <c r="C7082" s="62"/>
      <c r="D7082" s="63"/>
    </row>
    <row r="7083" spans="3:4">
      <c r="C7083" s="62"/>
      <c r="D7083" s="63"/>
    </row>
    <row r="7084" spans="3:4">
      <c r="C7084" s="62"/>
      <c r="D7084" s="63"/>
    </row>
    <row r="7085" spans="3:4">
      <c r="C7085" s="62"/>
      <c r="D7085" s="63"/>
    </row>
    <row r="7086" spans="3:4">
      <c r="C7086" s="62"/>
      <c r="D7086" s="63"/>
    </row>
    <row r="7087" spans="3:4">
      <c r="C7087" s="62"/>
      <c r="D7087" s="63"/>
    </row>
    <row r="7088" spans="3:4">
      <c r="C7088" s="62"/>
      <c r="D7088" s="63"/>
    </row>
    <row r="7089" spans="3:4">
      <c r="C7089" s="62"/>
      <c r="D7089" s="63"/>
    </row>
    <row r="7090" spans="3:4">
      <c r="C7090" s="62"/>
      <c r="D7090" s="63"/>
    </row>
    <row r="7091" spans="3:4">
      <c r="C7091" s="62"/>
      <c r="D7091" s="63"/>
    </row>
    <row r="7092" spans="3:4">
      <c r="C7092" s="62"/>
      <c r="D7092" s="63"/>
    </row>
    <row r="7093" spans="3:4">
      <c r="C7093" s="62"/>
      <c r="D7093" s="63"/>
    </row>
    <row r="7094" spans="3:4">
      <c r="C7094" s="62"/>
      <c r="D7094" s="63"/>
    </row>
    <row r="7095" spans="3:4">
      <c r="C7095" s="62"/>
      <c r="D7095" s="63"/>
    </row>
    <row r="7096" spans="3:4">
      <c r="C7096" s="62"/>
      <c r="D7096" s="63"/>
    </row>
    <row r="7097" spans="3:4">
      <c r="C7097" s="62"/>
      <c r="D7097" s="63"/>
    </row>
    <row r="7098" spans="3:4">
      <c r="C7098" s="62"/>
      <c r="D7098" s="63"/>
    </row>
    <row r="7099" spans="3:4">
      <c r="C7099" s="62"/>
      <c r="D7099" s="63"/>
    </row>
    <row r="7100" spans="3:4">
      <c r="C7100" s="62"/>
      <c r="D7100" s="63"/>
    </row>
    <row r="7101" spans="3:4">
      <c r="C7101" s="62"/>
      <c r="D7101" s="63"/>
    </row>
    <row r="7102" spans="3:4">
      <c r="C7102" s="62"/>
      <c r="D7102" s="63"/>
    </row>
    <row r="7103" spans="3:4">
      <c r="C7103" s="62"/>
      <c r="D7103" s="63"/>
    </row>
    <row r="7104" spans="3:4">
      <c r="C7104" s="62"/>
      <c r="D7104" s="63"/>
    </row>
    <row r="7105" spans="3:4">
      <c r="C7105" s="62"/>
      <c r="D7105" s="63"/>
    </row>
    <row r="7106" spans="3:4">
      <c r="C7106" s="62"/>
      <c r="D7106" s="63"/>
    </row>
    <row r="7107" spans="3:4">
      <c r="C7107" s="62"/>
      <c r="D7107" s="63"/>
    </row>
    <row r="7108" spans="3:4">
      <c r="C7108" s="62"/>
      <c r="D7108" s="63"/>
    </row>
    <row r="7109" spans="3:4">
      <c r="C7109" s="62"/>
      <c r="D7109" s="63"/>
    </row>
    <row r="7110" spans="3:4">
      <c r="C7110" s="62"/>
      <c r="D7110" s="63"/>
    </row>
    <row r="7111" spans="3:4">
      <c r="C7111" s="62"/>
      <c r="D7111" s="63"/>
    </row>
    <row r="7112" spans="3:4">
      <c r="C7112" s="62"/>
      <c r="D7112" s="63"/>
    </row>
    <row r="7113" spans="3:4">
      <c r="C7113" s="62"/>
      <c r="D7113" s="63"/>
    </row>
    <row r="7114" spans="3:4">
      <c r="C7114" s="62"/>
      <c r="D7114" s="63"/>
    </row>
    <row r="7115" spans="3:4">
      <c r="C7115" s="62"/>
      <c r="D7115" s="63"/>
    </row>
    <row r="7116" spans="3:4">
      <c r="C7116" s="62"/>
      <c r="D7116" s="63"/>
    </row>
    <row r="7117" spans="3:4">
      <c r="C7117" s="62"/>
      <c r="D7117" s="63"/>
    </row>
    <row r="7118" spans="3:4">
      <c r="C7118" s="62"/>
      <c r="D7118" s="63"/>
    </row>
    <row r="7119" spans="3:4">
      <c r="C7119" s="62"/>
      <c r="D7119" s="63"/>
    </row>
    <row r="7120" spans="3:4">
      <c r="C7120" s="62"/>
      <c r="D7120" s="63"/>
    </row>
    <row r="7121" spans="3:4">
      <c r="C7121" s="62"/>
      <c r="D7121" s="63"/>
    </row>
    <row r="7122" spans="3:4">
      <c r="C7122" s="62"/>
      <c r="D7122" s="63"/>
    </row>
    <row r="7123" spans="3:4">
      <c r="C7123" s="62"/>
      <c r="D7123" s="63"/>
    </row>
    <row r="7124" spans="3:4">
      <c r="C7124" s="62"/>
      <c r="D7124" s="63"/>
    </row>
    <row r="7125" spans="3:4">
      <c r="C7125" s="62"/>
      <c r="D7125" s="63"/>
    </row>
    <row r="7126" spans="3:4">
      <c r="C7126" s="62"/>
      <c r="D7126" s="63"/>
    </row>
    <row r="7127" spans="3:4">
      <c r="C7127" s="62"/>
      <c r="D7127" s="63"/>
    </row>
    <row r="7128" spans="3:4">
      <c r="C7128" s="62"/>
      <c r="D7128" s="63"/>
    </row>
    <row r="7129" spans="3:4">
      <c r="C7129" s="62"/>
      <c r="D7129" s="63"/>
    </row>
    <row r="7130" spans="3:4">
      <c r="C7130" s="62"/>
      <c r="D7130" s="63"/>
    </row>
    <row r="7131" spans="3:4">
      <c r="C7131" s="62"/>
      <c r="D7131" s="63"/>
    </row>
    <row r="7132" spans="3:4">
      <c r="C7132" s="62"/>
      <c r="D7132" s="63"/>
    </row>
    <row r="7133" spans="3:4">
      <c r="C7133" s="62"/>
      <c r="D7133" s="63"/>
    </row>
    <row r="7134" spans="3:4">
      <c r="C7134" s="62"/>
      <c r="D7134" s="63"/>
    </row>
    <row r="7135" spans="3:4">
      <c r="C7135" s="62"/>
      <c r="D7135" s="63"/>
    </row>
    <row r="7136" spans="3:4">
      <c r="C7136" s="62"/>
      <c r="D7136" s="63"/>
    </row>
    <row r="7137" spans="3:4">
      <c r="C7137" s="62"/>
      <c r="D7137" s="63"/>
    </row>
    <row r="7138" spans="3:4">
      <c r="C7138" s="62"/>
      <c r="D7138" s="63"/>
    </row>
    <row r="7139" spans="3:4">
      <c r="C7139" s="62"/>
      <c r="D7139" s="63"/>
    </row>
    <row r="7140" spans="3:4">
      <c r="C7140" s="62"/>
      <c r="D7140" s="63"/>
    </row>
    <row r="7141" spans="3:4">
      <c r="C7141" s="62"/>
      <c r="D7141" s="63"/>
    </row>
    <row r="7142" spans="3:4">
      <c r="C7142" s="62"/>
      <c r="D7142" s="63"/>
    </row>
    <row r="7143" spans="3:4">
      <c r="C7143" s="62"/>
      <c r="D7143" s="63"/>
    </row>
    <row r="7144" spans="3:4">
      <c r="C7144" s="62"/>
      <c r="D7144" s="63"/>
    </row>
    <row r="7145" spans="3:4">
      <c r="C7145" s="62"/>
      <c r="D7145" s="63"/>
    </row>
    <row r="7146" spans="3:4">
      <c r="C7146" s="62"/>
      <c r="D7146" s="63"/>
    </row>
    <row r="7147" spans="3:4">
      <c r="C7147" s="62"/>
      <c r="D7147" s="63"/>
    </row>
    <row r="7148" spans="3:4">
      <c r="C7148" s="62"/>
      <c r="D7148" s="63"/>
    </row>
    <row r="7149" spans="3:4">
      <c r="C7149" s="62"/>
      <c r="D7149" s="63"/>
    </row>
    <row r="7150" spans="3:4">
      <c r="C7150" s="62"/>
      <c r="D7150" s="63"/>
    </row>
    <row r="7151" spans="3:4">
      <c r="C7151" s="62"/>
      <c r="D7151" s="63"/>
    </row>
    <row r="7152" spans="3:4">
      <c r="C7152" s="62"/>
      <c r="D7152" s="63"/>
    </row>
    <row r="7153" spans="3:4">
      <c r="C7153" s="62"/>
      <c r="D7153" s="63"/>
    </row>
    <row r="7154" spans="3:4">
      <c r="C7154" s="62"/>
      <c r="D7154" s="63"/>
    </row>
    <row r="7155" spans="3:4">
      <c r="C7155" s="62"/>
      <c r="D7155" s="63"/>
    </row>
    <row r="7156" spans="3:4">
      <c r="C7156" s="62"/>
      <c r="D7156" s="63"/>
    </row>
    <row r="7157" spans="3:4">
      <c r="C7157" s="62"/>
      <c r="D7157" s="63"/>
    </row>
    <row r="7158" spans="3:4">
      <c r="C7158" s="62"/>
      <c r="D7158" s="63"/>
    </row>
    <row r="7159" spans="3:4">
      <c r="C7159" s="62"/>
      <c r="D7159" s="63"/>
    </row>
    <row r="7160" spans="3:4">
      <c r="C7160" s="62"/>
      <c r="D7160" s="63"/>
    </row>
    <row r="7161" spans="3:4">
      <c r="C7161" s="62"/>
      <c r="D7161" s="63"/>
    </row>
    <row r="7162" spans="3:4">
      <c r="C7162" s="62"/>
      <c r="D7162" s="63"/>
    </row>
    <row r="7163" spans="3:4">
      <c r="C7163" s="62"/>
      <c r="D7163" s="63"/>
    </row>
    <row r="7164" spans="3:4">
      <c r="C7164" s="62"/>
      <c r="D7164" s="63"/>
    </row>
    <row r="7165" spans="3:4">
      <c r="C7165" s="62"/>
      <c r="D7165" s="63"/>
    </row>
    <row r="7166" spans="3:4">
      <c r="C7166" s="62"/>
      <c r="D7166" s="63"/>
    </row>
    <row r="7167" spans="3:4">
      <c r="C7167" s="62"/>
      <c r="D7167" s="63"/>
    </row>
    <row r="7168" spans="3:4">
      <c r="C7168" s="62"/>
      <c r="D7168" s="63"/>
    </row>
    <row r="7169" spans="3:4">
      <c r="C7169" s="62"/>
      <c r="D7169" s="63"/>
    </row>
    <row r="7170" spans="3:4">
      <c r="C7170" s="62"/>
      <c r="D7170" s="63"/>
    </row>
    <row r="7171" spans="3:4">
      <c r="C7171" s="62"/>
      <c r="D7171" s="63"/>
    </row>
    <row r="7172" spans="3:4">
      <c r="C7172" s="62"/>
      <c r="D7172" s="63"/>
    </row>
    <row r="7173" spans="3:4">
      <c r="C7173" s="62"/>
      <c r="D7173" s="63"/>
    </row>
    <row r="7174" spans="3:4">
      <c r="C7174" s="62"/>
      <c r="D7174" s="63"/>
    </row>
    <row r="7175" spans="3:4">
      <c r="C7175" s="62"/>
      <c r="D7175" s="63"/>
    </row>
    <row r="7176" spans="3:4">
      <c r="C7176" s="62"/>
      <c r="D7176" s="63"/>
    </row>
    <row r="7177" spans="3:4">
      <c r="C7177" s="62"/>
      <c r="D7177" s="63"/>
    </row>
    <row r="7178" spans="3:4">
      <c r="C7178" s="62"/>
      <c r="D7178" s="63"/>
    </row>
    <row r="7179" spans="3:4">
      <c r="C7179" s="62"/>
      <c r="D7179" s="63"/>
    </row>
    <row r="7180" spans="3:4">
      <c r="C7180" s="62"/>
      <c r="D7180" s="63"/>
    </row>
    <row r="7181" spans="3:4">
      <c r="C7181" s="62"/>
      <c r="D7181" s="63"/>
    </row>
    <row r="7182" spans="3:4">
      <c r="C7182" s="62"/>
      <c r="D7182" s="63"/>
    </row>
    <row r="7183" spans="3:4">
      <c r="C7183" s="62"/>
      <c r="D7183" s="63"/>
    </row>
    <row r="7184" spans="3:4">
      <c r="C7184" s="62"/>
      <c r="D7184" s="63"/>
    </row>
    <row r="7185" spans="3:4">
      <c r="C7185" s="62"/>
      <c r="D7185" s="63"/>
    </row>
    <row r="7186" spans="3:4">
      <c r="C7186" s="62"/>
      <c r="D7186" s="63"/>
    </row>
    <row r="7187" spans="3:4">
      <c r="C7187" s="62"/>
      <c r="D7187" s="63"/>
    </row>
    <row r="7188" spans="3:4">
      <c r="C7188" s="62"/>
      <c r="D7188" s="63"/>
    </row>
    <row r="7189" spans="3:4">
      <c r="C7189" s="62"/>
      <c r="D7189" s="63"/>
    </row>
    <row r="7190" spans="3:4">
      <c r="C7190" s="62"/>
      <c r="D7190" s="63"/>
    </row>
    <row r="7191" spans="3:4">
      <c r="C7191" s="62"/>
      <c r="D7191" s="63"/>
    </row>
    <row r="7192" spans="3:4">
      <c r="C7192" s="62"/>
      <c r="D7192" s="63"/>
    </row>
    <row r="7193" spans="3:4">
      <c r="C7193" s="62"/>
      <c r="D7193" s="63"/>
    </row>
    <row r="7194" spans="3:4">
      <c r="C7194" s="62"/>
      <c r="D7194" s="63"/>
    </row>
    <row r="7195" spans="3:4">
      <c r="C7195" s="62"/>
      <c r="D7195" s="63"/>
    </row>
    <row r="7196" spans="3:4">
      <c r="C7196" s="62"/>
      <c r="D7196" s="63"/>
    </row>
    <row r="7197" spans="3:4">
      <c r="C7197" s="62"/>
      <c r="D7197" s="63"/>
    </row>
    <row r="7198" spans="3:4">
      <c r="C7198" s="62"/>
      <c r="D7198" s="63"/>
    </row>
    <row r="7199" spans="3:4">
      <c r="C7199" s="62"/>
      <c r="D7199" s="63"/>
    </row>
    <row r="7200" spans="3:4">
      <c r="C7200" s="62"/>
      <c r="D7200" s="63"/>
    </row>
    <row r="7201" spans="3:4">
      <c r="C7201" s="62"/>
      <c r="D7201" s="63"/>
    </row>
    <row r="7202" spans="3:4">
      <c r="C7202" s="62"/>
      <c r="D7202" s="63"/>
    </row>
    <row r="7203" spans="3:4">
      <c r="C7203" s="62"/>
      <c r="D7203" s="63"/>
    </row>
    <row r="7204" spans="3:4">
      <c r="C7204" s="62"/>
      <c r="D7204" s="63"/>
    </row>
    <row r="7205" spans="3:4">
      <c r="C7205" s="62"/>
      <c r="D7205" s="63"/>
    </row>
    <row r="7206" spans="3:4">
      <c r="C7206" s="62"/>
      <c r="D7206" s="63"/>
    </row>
    <row r="7207" spans="3:4">
      <c r="C7207" s="62"/>
      <c r="D7207" s="63"/>
    </row>
    <row r="7208" spans="3:4">
      <c r="C7208" s="62"/>
      <c r="D7208" s="63"/>
    </row>
    <row r="7209" spans="3:4">
      <c r="C7209" s="62"/>
      <c r="D7209" s="63"/>
    </row>
    <row r="7210" spans="3:4">
      <c r="C7210" s="62"/>
      <c r="D7210" s="63"/>
    </row>
    <row r="7211" spans="3:4">
      <c r="C7211" s="62"/>
      <c r="D7211" s="63"/>
    </row>
    <row r="7212" spans="3:4">
      <c r="C7212" s="62"/>
      <c r="D7212" s="63"/>
    </row>
    <row r="7213" spans="3:4">
      <c r="C7213" s="62"/>
      <c r="D7213" s="63"/>
    </row>
    <row r="7214" spans="3:4">
      <c r="C7214" s="62"/>
      <c r="D7214" s="63"/>
    </row>
    <row r="7215" spans="3:4">
      <c r="C7215" s="62"/>
      <c r="D7215" s="63"/>
    </row>
    <row r="7216" spans="3:4">
      <c r="C7216" s="62"/>
      <c r="D7216" s="63"/>
    </row>
    <row r="7217" spans="3:4">
      <c r="C7217" s="62"/>
      <c r="D7217" s="63"/>
    </row>
    <row r="7218" spans="3:4">
      <c r="C7218" s="62"/>
      <c r="D7218" s="63"/>
    </row>
    <row r="7219" spans="3:4">
      <c r="C7219" s="62"/>
      <c r="D7219" s="63"/>
    </row>
    <row r="7220" spans="3:4">
      <c r="C7220" s="62"/>
      <c r="D7220" s="63"/>
    </row>
    <row r="7221" spans="3:4">
      <c r="C7221" s="62"/>
      <c r="D7221" s="63"/>
    </row>
    <row r="7222" spans="3:4">
      <c r="C7222" s="62"/>
      <c r="D7222" s="63"/>
    </row>
    <row r="7223" spans="3:4">
      <c r="C7223" s="62"/>
      <c r="D7223" s="63"/>
    </row>
    <row r="7224" spans="3:4">
      <c r="C7224" s="62"/>
      <c r="D7224" s="63"/>
    </row>
    <row r="7225" spans="3:4">
      <c r="C7225" s="62"/>
      <c r="D7225" s="63"/>
    </row>
    <row r="7226" spans="3:4">
      <c r="C7226" s="62"/>
      <c r="D7226" s="63"/>
    </row>
    <row r="7227" spans="3:4">
      <c r="C7227" s="62"/>
      <c r="D7227" s="63"/>
    </row>
    <row r="7228" spans="3:4">
      <c r="C7228" s="62"/>
      <c r="D7228" s="63"/>
    </row>
    <row r="7229" spans="3:4">
      <c r="C7229" s="62"/>
      <c r="D7229" s="63"/>
    </row>
    <row r="7230" spans="3:4">
      <c r="C7230" s="62"/>
      <c r="D7230" s="63"/>
    </row>
    <row r="7231" spans="3:4">
      <c r="C7231" s="62"/>
      <c r="D7231" s="63"/>
    </row>
    <row r="7232" spans="3:4">
      <c r="C7232" s="62"/>
      <c r="D7232" s="63"/>
    </row>
    <row r="7233" spans="3:4">
      <c r="C7233" s="62"/>
      <c r="D7233" s="63"/>
    </row>
    <row r="7234" spans="3:4">
      <c r="C7234" s="62"/>
      <c r="D7234" s="63"/>
    </row>
    <row r="7235" spans="3:4">
      <c r="C7235" s="62"/>
      <c r="D7235" s="63"/>
    </row>
    <row r="7236" spans="3:4">
      <c r="C7236" s="62"/>
      <c r="D7236" s="63"/>
    </row>
    <row r="7237" spans="3:4">
      <c r="C7237" s="62"/>
      <c r="D7237" s="63"/>
    </row>
    <row r="7238" spans="3:4">
      <c r="C7238" s="62"/>
      <c r="D7238" s="63"/>
    </row>
    <row r="7239" spans="3:4">
      <c r="C7239" s="62"/>
      <c r="D7239" s="63"/>
    </row>
    <row r="7240" spans="3:4">
      <c r="C7240" s="62"/>
      <c r="D7240" s="63"/>
    </row>
    <row r="7241" spans="3:4">
      <c r="C7241" s="62"/>
      <c r="D7241" s="63"/>
    </row>
    <row r="7242" spans="3:4">
      <c r="C7242" s="62"/>
      <c r="D7242" s="63"/>
    </row>
    <row r="7243" spans="3:4">
      <c r="C7243" s="62"/>
      <c r="D7243" s="63"/>
    </row>
    <row r="7244" spans="3:4">
      <c r="C7244" s="62"/>
      <c r="D7244" s="63"/>
    </row>
    <row r="7245" spans="3:4">
      <c r="C7245" s="62"/>
      <c r="D7245" s="63"/>
    </row>
    <row r="7246" spans="3:4">
      <c r="C7246" s="62"/>
      <c r="D7246" s="63"/>
    </row>
    <row r="7247" spans="3:4">
      <c r="C7247" s="62"/>
      <c r="D7247" s="63"/>
    </row>
    <row r="7248" spans="3:4">
      <c r="C7248" s="62"/>
      <c r="D7248" s="63"/>
    </row>
    <row r="7249" spans="3:4">
      <c r="C7249" s="62"/>
      <c r="D7249" s="63"/>
    </row>
    <row r="7250" spans="3:4">
      <c r="C7250" s="62"/>
      <c r="D7250" s="63"/>
    </row>
    <row r="7251" spans="3:4">
      <c r="C7251" s="62"/>
      <c r="D7251" s="63"/>
    </row>
    <row r="7252" spans="3:4">
      <c r="C7252" s="62"/>
      <c r="D7252" s="63"/>
    </row>
    <row r="7253" spans="3:4">
      <c r="C7253" s="62"/>
      <c r="D7253" s="63"/>
    </row>
    <row r="7254" spans="3:4">
      <c r="C7254" s="62"/>
      <c r="D7254" s="63"/>
    </row>
    <row r="7255" spans="3:4">
      <c r="C7255" s="62"/>
      <c r="D7255" s="63"/>
    </row>
    <row r="7256" spans="3:4">
      <c r="C7256" s="62"/>
      <c r="D7256" s="63"/>
    </row>
    <row r="7257" spans="3:4">
      <c r="C7257" s="62"/>
      <c r="D7257" s="63"/>
    </row>
    <row r="7258" spans="3:4">
      <c r="C7258" s="62"/>
      <c r="D7258" s="63"/>
    </row>
    <row r="7259" spans="3:4">
      <c r="C7259" s="62"/>
      <c r="D7259" s="63"/>
    </row>
    <row r="7260" spans="3:4">
      <c r="C7260" s="62"/>
      <c r="D7260" s="63"/>
    </row>
    <row r="7261" spans="3:4">
      <c r="C7261" s="62"/>
      <c r="D7261" s="63"/>
    </row>
    <row r="7262" spans="3:4">
      <c r="C7262" s="62"/>
      <c r="D7262" s="63"/>
    </row>
    <row r="7263" spans="3:4">
      <c r="C7263" s="62"/>
      <c r="D7263" s="63"/>
    </row>
    <row r="7264" spans="3:4">
      <c r="C7264" s="62"/>
      <c r="D7264" s="63"/>
    </row>
    <row r="7265" spans="3:4">
      <c r="C7265" s="62"/>
      <c r="D7265" s="63"/>
    </row>
    <row r="7266" spans="3:4">
      <c r="C7266" s="62"/>
      <c r="D7266" s="63"/>
    </row>
    <row r="7267" spans="3:4">
      <c r="C7267" s="62"/>
      <c r="D7267" s="63"/>
    </row>
    <row r="7268" spans="3:4">
      <c r="C7268" s="62"/>
      <c r="D7268" s="63"/>
    </row>
    <row r="7269" spans="3:4">
      <c r="C7269" s="62"/>
      <c r="D7269" s="63"/>
    </row>
    <row r="7270" spans="3:4">
      <c r="C7270" s="62"/>
      <c r="D7270" s="63"/>
    </row>
    <row r="7271" spans="3:4">
      <c r="C7271" s="62"/>
      <c r="D7271" s="63"/>
    </row>
    <row r="7272" spans="3:4">
      <c r="C7272" s="62"/>
      <c r="D7272" s="63"/>
    </row>
    <row r="7273" spans="3:4">
      <c r="C7273" s="62"/>
      <c r="D7273" s="63"/>
    </row>
    <row r="7274" spans="3:4">
      <c r="C7274" s="62"/>
      <c r="D7274" s="63"/>
    </row>
    <row r="7275" spans="3:4">
      <c r="C7275" s="62"/>
      <c r="D7275" s="63"/>
    </row>
    <row r="7276" spans="3:4">
      <c r="C7276" s="62"/>
      <c r="D7276" s="63"/>
    </row>
    <row r="7277" spans="3:4">
      <c r="C7277" s="62"/>
      <c r="D7277" s="63"/>
    </row>
    <row r="7278" spans="3:4">
      <c r="C7278" s="62"/>
      <c r="D7278" s="63"/>
    </row>
    <row r="7279" spans="3:4">
      <c r="C7279" s="62"/>
      <c r="D7279" s="63"/>
    </row>
    <row r="7280" spans="3:4">
      <c r="C7280" s="62"/>
      <c r="D7280" s="63"/>
    </row>
    <row r="7281" spans="3:4">
      <c r="C7281" s="62"/>
      <c r="D7281" s="63"/>
    </row>
    <row r="7282" spans="3:4">
      <c r="C7282" s="62"/>
      <c r="D7282" s="63"/>
    </row>
    <row r="7283" spans="3:4">
      <c r="C7283" s="62"/>
      <c r="D7283" s="63"/>
    </row>
    <row r="7284" spans="3:4">
      <c r="C7284" s="62"/>
      <c r="D7284" s="63"/>
    </row>
    <row r="7285" spans="3:4">
      <c r="C7285" s="62"/>
      <c r="D7285" s="63"/>
    </row>
    <row r="7286" spans="3:4">
      <c r="C7286" s="62"/>
      <c r="D7286" s="63"/>
    </row>
    <row r="7287" spans="3:4">
      <c r="C7287" s="62"/>
      <c r="D7287" s="63"/>
    </row>
    <row r="7288" spans="3:4">
      <c r="C7288" s="62"/>
      <c r="D7288" s="63"/>
    </row>
    <row r="7289" spans="3:4">
      <c r="C7289" s="62"/>
      <c r="D7289" s="63"/>
    </row>
    <row r="7290" spans="3:4">
      <c r="C7290" s="62"/>
      <c r="D7290" s="63"/>
    </row>
    <row r="7291" spans="3:4">
      <c r="C7291" s="62"/>
      <c r="D7291" s="63"/>
    </row>
    <row r="7292" spans="3:4">
      <c r="C7292" s="62"/>
      <c r="D7292" s="63"/>
    </row>
    <row r="7293" spans="3:4">
      <c r="C7293" s="62"/>
      <c r="D7293" s="63"/>
    </row>
    <row r="7294" spans="3:4">
      <c r="C7294" s="62"/>
      <c r="D7294" s="63"/>
    </row>
    <row r="7295" spans="3:4">
      <c r="C7295" s="62"/>
      <c r="D7295" s="63"/>
    </row>
    <row r="7296" spans="3:4">
      <c r="C7296" s="62"/>
      <c r="D7296" s="63"/>
    </row>
    <row r="7297" spans="3:4">
      <c r="C7297" s="62"/>
      <c r="D7297" s="63"/>
    </row>
    <row r="7298" spans="3:4">
      <c r="C7298" s="62"/>
      <c r="D7298" s="63"/>
    </row>
    <row r="7299" spans="3:4">
      <c r="C7299" s="62"/>
      <c r="D7299" s="63"/>
    </row>
    <row r="7300" spans="3:4">
      <c r="C7300" s="62"/>
      <c r="D7300" s="63"/>
    </row>
    <row r="7301" spans="3:4">
      <c r="C7301" s="62"/>
      <c r="D7301" s="63"/>
    </row>
    <row r="7302" spans="3:4">
      <c r="C7302" s="62"/>
      <c r="D7302" s="63"/>
    </row>
    <row r="7303" spans="3:4">
      <c r="C7303" s="62"/>
      <c r="D7303" s="63"/>
    </row>
    <row r="7304" spans="3:4">
      <c r="C7304" s="62"/>
      <c r="D7304" s="63"/>
    </row>
    <row r="7305" spans="3:4">
      <c r="C7305" s="62"/>
      <c r="D7305" s="63"/>
    </row>
    <row r="7306" spans="3:4">
      <c r="C7306" s="62"/>
      <c r="D7306" s="63"/>
    </row>
    <row r="7307" spans="3:4">
      <c r="C7307" s="62"/>
      <c r="D7307" s="63"/>
    </row>
    <row r="7308" spans="3:4">
      <c r="C7308" s="62"/>
      <c r="D7308" s="63"/>
    </row>
    <row r="7309" spans="3:4">
      <c r="C7309" s="62"/>
      <c r="D7309" s="63"/>
    </row>
    <row r="7310" spans="3:4">
      <c r="C7310" s="62"/>
      <c r="D7310" s="63"/>
    </row>
    <row r="7311" spans="3:4">
      <c r="C7311" s="62"/>
      <c r="D7311" s="63"/>
    </row>
    <row r="7312" spans="3:4">
      <c r="C7312" s="62"/>
      <c r="D7312" s="63"/>
    </row>
    <row r="7313" spans="3:4">
      <c r="C7313" s="62"/>
      <c r="D7313" s="63"/>
    </row>
    <row r="7314" spans="3:4">
      <c r="C7314" s="62"/>
      <c r="D7314" s="63"/>
    </row>
    <row r="7315" spans="3:4">
      <c r="C7315" s="62"/>
      <c r="D7315" s="63"/>
    </row>
    <row r="7316" spans="3:4">
      <c r="C7316" s="62"/>
      <c r="D7316" s="63"/>
    </row>
    <row r="7317" spans="3:4">
      <c r="C7317" s="62"/>
      <c r="D7317" s="63"/>
    </row>
    <row r="7318" spans="3:4">
      <c r="C7318" s="62"/>
      <c r="D7318" s="63"/>
    </row>
    <row r="7319" spans="3:4">
      <c r="C7319" s="62"/>
      <c r="D7319" s="63"/>
    </row>
    <row r="7320" spans="3:4">
      <c r="C7320" s="62"/>
      <c r="D7320" s="63"/>
    </row>
    <row r="7321" spans="3:4">
      <c r="C7321" s="62"/>
      <c r="D7321" s="63"/>
    </row>
    <row r="7322" spans="3:4">
      <c r="C7322" s="62"/>
      <c r="D7322" s="63"/>
    </row>
    <row r="7323" spans="3:4">
      <c r="C7323" s="62"/>
      <c r="D7323" s="63"/>
    </row>
    <row r="7324" spans="3:4">
      <c r="C7324" s="62"/>
      <c r="D7324" s="63"/>
    </row>
    <row r="7325" spans="3:4">
      <c r="C7325" s="62"/>
      <c r="D7325" s="63"/>
    </row>
    <row r="7326" spans="3:4">
      <c r="C7326" s="62"/>
      <c r="D7326" s="63"/>
    </row>
    <row r="7327" spans="3:4">
      <c r="C7327" s="62"/>
      <c r="D7327" s="63"/>
    </row>
    <row r="7328" spans="3:4">
      <c r="C7328" s="62"/>
      <c r="D7328" s="63"/>
    </row>
    <row r="7329" spans="3:4">
      <c r="C7329" s="62"/>
      <c r="D7329" s="63"/>
    </row>
    <row r="7330" spans="3:4">
      <c r="C7330" s="62"/>
      <c r="D7330" s="63"/>
    </row>
    <row r="7331" spans="3:4">
      <c r="C7331" s="62"/>
      <c r="D7331" s="63"/>
    </row>
    <row r="7332" spans="3:4">
      <c r="C7332" s="62"/>
      <c r="D7332" s="63"/>
    </row>
    <row r="7333" spans="3:4">
      <c r="C7333" s="62"/>
      <c r="D7333" s="63"/>
    </row>
    <row r="7334" spans="3:4">
      <c r="C7334" s="62"/>
      <c r="D7334" s="63"/>
    </row>
    <row r="7335" spans="3:4">
      <c r="C7335" s="62"/>
      <c r="D7335" s="63"/>
    </row>
    <row r="7336" spans="3:4">
      <c r="C7336" s="62"/>
      <c r="D7336" s="63"/>
    </row>
    <row r="7337" spans="3:4">
      <c r="C7337" s="62"/>
      <c r="D7337" s="63"/>
    </row>
    <row r="7338" spans="3:4">
      <c r="C7338" s="62"/>
      <c r="D7338" s="63"/>
    </row>
    <row r="7339" spans="3:4">
      <c r="C7339" s="62"/>
      <c r="D7339" s="63"/>
    </row>
    <row r="7340" spans="3:4">
      <c r="C7340" s="62"/>
      <c r="D7340" s="63"/>
    </row>
    <row r="7341" spans="3:4">
      <c r="C7341" s="62"/>
      <c r="D7341" s="63"/>
    </row>
    <row r="7342" spans="3:4">
      <c r="C7342" s="62"/>
      <c r="D7342" s="63"/>
    </row>
    <row r="7343" spans="3:4">
      <c r="C7343" s="62"/>
      <c r="D7343" s="63"/>
    </row>
    <row r="7344" spans="3:4">
      <c r="C7344" s="62"/>
      <c r="D7344" s="63"/>
    </row>
    <row r="7345" spans="3:4">
      <c r="C7345" s="62"/>
      <c r="D7345" s="63"/>
    </row>
    <row r="7346" spans="3:4">
      <c r="C7346" s="62"/>
      <c r="D7346" s="63"/>
    </row>
    <row r="7347" spans="3:4">
      <c r="C7347" s="62"/>
      <c r="D7347" s="63"/>
    </row>
    <row r="7348" spans="3:4">
      <c r="C7348" s="62"/>
      <c r="D7348" s="63"/>
    </row>
    <row r="7349" spans="3:4">
      <c r="C7349" s="62"/>
      <c r="D7349" s="63"/>
    </row>
    <row r="7350" spans="3:4">
      <c r="C7350" s="62"/>
      <c r="D7350" s="63"/>
    </row>
    <row r="7351" spans="3:4">
      <c r="C7351" s="62"/>
      <c r="D7351" s="63"/>
    </row>
    <row r="7352" spans="3:4">
      <c r="C7352" s="62"/>
      <c r="D7352" s="63"/>
    </row>
    <row r="7353" spans="3:4">
      <c r="C7353" s="62"/>
      <c r="D7353" s="63"/>
    </row>
    <row r="7354" spans="3:4">
      <c r="C7354" s="62"/>
      <c r="D7354" s="63"/>
    </row>
    <row r="7355" spans="3:4">
      <c r="C7355" s="62"/>
      <c r="D7355" s="63"/>
    </row>
    <row r="7356" spans="3:4">
      <c r="C7356" s="62"/>
      <c r="D7356" s="63"/>
    </row>
    <row r="7357" spans="3:4">
      <c r="C7357" s="62"/>
      <c r="D7357" s="63"/>
    </row>
    <row r="7358" spans="3:4">
      <c r="C7358" s="62"/>
      <c r="D7358" s="63"/>
    </row>
    <row r="7359" spans="3:4">
      <c r="C7359" s="62"/>
      <c r="D7359" s="63"/>
    </row>
    <row r="7360" spans="3:4">
      <c r="C7360" s="62"/>
      <c r="D7360" s="63"/>
    </row>
    <row r="7361" spans="3:4">
      <c r="C7361" s="62"/>
      <c r="D7361" s="63"/>
    </row>
    <row r="7362" spans="3:4">
      <c r="C7362" s="62"/>
      <c r="D7362" s="63"/>
    </row>
    <row r="7363" spans="3:4">
      <c r="C7363" s="62"/>
      <c r="D7363" s="63"/>
    </row>
    <row r="7364" spans="3:4">
      <c r="C7364" s="62"/>
      <c r="D7364" s="63"/>
    </row>
    <row r="7365" spans="3:4">
      <c r="C7365" s="62"/>
      <c r="D7365" s="63"/>
    </row>
    <row r="7366" spans="3:4">
      <c r="C7366" s="62"/>
      <c r="D7366" s="63"/>
    </row>
    <row r="7367" spans="3:4">
      <c r="C7367" s="62"/>
      <c r="D7367" s="63"/>
    </row>
    <row r="7368" spans="3:4">
      <c r="C7368" s="62"/>
      <c r="D7368" s="63"/>
    </row>
    <row r="7369" spans="3:4">
      <c r="C7369" s="62"/>
      <c r="D7369" s="63"/>
    </row>
    <row r="7370" spans="3:4">
      <c r="C7370" s="62"/>
      <c r="D7370" s="63"/>
    </row>
    <row r="7371" spans="3:4">
      <c r="C7371" s="62"/>
      <c r="D7371" s="63"/>
    </row>
    <row r="7372" spans="3:4">
      <c r="C7372" s="62"/>
      <c r="D7372" s="63"/>
    </row>
    <row r="7373" spans="3:4">
      <c r="C7373" s="62"/>
      <c r="D7373" s="63"/>
    </row>
    <row r="7374" spans="3:4">
      <c r="C7374" s="62"/>
      <c r="D7374" s="63"/>
    </row>
    <row r="7375" spans="3:4">
      <c r="C7375" s="62"/>
      <c r="D7375" s="63"/>
    </row>
    <row r="7376" spans="3:4">
      <c r="C7376" s="62"/>
      <c r="D7376" s="63"/>
    </row>
    <row r="7377" spans="3:4">
      <c r="C7377" s="62"/>
      <c r="D7377" s="63"/>
    </row>
    <row r="7378" spans="3:4">
      <c r="C7378" s="62"/>
      <c r="D7378" s="63"/>
    </row>
    <row r="7379" spans="3:4">
      <c r="C7379" s="62"/>
      <c r="D7379" s="63"/>
    </row>
    <row r="7380" spans="3:4">
      <c r="C7380" s="62"/>
      <c r="D7380" s="63"/>
    </row>
    <row r="7381" spans="3:4">
      <c r="C7381" s="62"/>
      <c r="D7381" s="63"/>
    </row>
    <row r="7382" spans="3:4">
      <c r="C7382" s="62"/>
      <c r="D7382" s="63"/>
    </row>
    <row r="7383" spans="3:4">
      <c r="C7383" s="62"/>
      <c r="D7383" s="63"/>
    </row>
    <row r="7384" spans="3:4">
      <c r="C7384" s="62"/>
      <c r="D7384" s="63"/>
    </row>
    <row r="7385" spans="3:4">
      <c r="C7385" s="62"/>
      <c r="D7385" s="63"/>
    </row>
    <row r="7386" spans="3:4">
      <c r="C7386" s="62"/>
      <c r="D7386" s="63"/>
    </row>
    <row r="7387" spans="3:4">
      <c r="C7387" s="62"/>
      <c r="D7387" s="63"/>
    </row>
    <row r="7388" spans="3:4">
      <c r="C7388" s="62"/>
      <c r="D7388" s="63"/>
    </row>
    <row r="7389" spans="3:4">
      <c r="C7389" s="62"/>
      <c r="D7389" s="63"/>
    </row>
    <row r="7390" spans="3:4">
      <c r="C7390" s="62"/>
      <c r="D7390" s="63"/>
    </row>
    <row r="7391" spans="3:4">
      <c r="C7391" s="62"/>
      <c r="D7391" s="63"/>
    </row>
    <row r="7392" spans="3:4">
      <c r="C7392" s="62"/>
      <c r="D7392" s="63"/>
    </row>
    <row r="7393" spans="3:4">
      <c r="C7393" s="62"/>
      <c r="D7393" s="63"/>
    </row>
    <row r="7394" spans="3:4">
      <c r="C7394" s="62"/>
      <c r="D7394" s="63"/>
    </row>
    <row r="7395" spans="3:4">
      <c r="C7395" s="62"/>
      <c r="D7395" s="63"/>
    </row>
    <row r="7396" spans="3:4">
      <c r="C7396" s="62"/>
      <c r="D7396" s="63"/>
    </row>
    <row r="7397" spans="3:4">
      <c r="C7397" s="62"/>
      <c r="D7397" s="63"/>
    </row>
    <row r="7398" spans="3:4">
      <c r="C7398" s="62"/>
      <c r="D7398" s="63"/>
    </row>
    <row r="7399" spans="3:4">
      <c r="C7399" s="62"/>
      <c r="D7399" s="63"/>
    </row>
    <row r="7400" spans="3:4">
      <c r="C7400" s="62"/>
      <c r="D7400" s="63"/>
    </row>
    <row r="7401" spans="3:4">
      <c r="C7401" s="62"/>
      <c r="D7401" s="63"/>
    </row>
    <row r="7402" spans="3:4">
      <c r="C7402" s="62"/>
      <c r="D7402" s="63"/>
    </row>
    <row r="7403" spans="3:4">
      <c r="C7403" s="62"/>
      <c r="D7403" s="63"/>
    </row>
    <row r="7404" spans="3:4">
      <c r="C7404" s="62"/>
      <c r="D7404" s="63"/>
    </row>
    <row r="7405" spans="3:4">
      <c r="C7405" s="62"/>
      <c r="D7405" s="63"/>
    </row>
    <row r="7406" spans="3:4">
      <c r="C7406" s="62"/>
      <c r="D7406" s="63"/>
    </row>
    <row r="7407" spans="3:4">
      <c r="C7407" s="62"/>
      <c r="D7407" s="63"/>
    </row>
    <row r="7408" spans="3:4">
      <c r="C7408" s="62"/>
      <c r="D7408" s="63"/>
    </row>
    <row r="7409" spans="3:4">
      <c r="C7409" s="62"/>
      <c r="D7409" s="63"/>
    </row>
    <row r="7410" spans="3:4">
      <c r="C7410" s="62"/>
      <c r="D7410" s="63"/>
    </row>
    <row r="7411" spans="3:4">
      <c r="C7411" s="62"/>
      <c r="D7411" s="63"/>
    </row>
    <row r="7412" spans="3:4">
      <c r="C7412" s="62"/>
      <c r="D7412" s="63"/>
    </row>
    <row r="7413" spans="3:4">
      <c r="C7413" s="62"/>
      <c r="D7413" s="63"/>
    </row>
    <row r="7414" spans="3:4">
      <c r="C7414" s="62"/>
      <c r="D7414" s="63"/>
    </row>
    <row r="7415" spans="3:4">
      <c r="C7415" s="62"/>
      <c r="D7415" s="63"/>
    </row>
    <row r="7416" spans="3:4">
      <c r="C7416" s="62"/>
      <c r="D7416" s="63"/>
    </row>
    <row r="7417" spans="3:4">
      <c r="C7417" s="62"/>
      <c r="D7417" s="63"/>
    </row>
    <row r="7418" spans="3:4">
      <c r="C7418" s="62"/>
      <c r="D7418" s="63"/>
    </row>
    <row r="7419" spans="3:4">
      <c r="C7419" s="62"/>
      <c r="D7419" s="63"/>
    </row>
    <row r="7420" spans="3:4">
      <c r="C7420" s="62"/>
      <c r="D7420" s="63"/>
    </row>
    <row r="7421" spans="3:4">
      <c r="C7421" s="62"/>
      <c r="D7421" s="63"/>
    </row>
    <row r="7422" spans="3:4">
      <c r="C7422" s="62"/>
      <c r="D7422" s="63"/>
    </row>
    <row r="7423" spans="3:4">
      <c r="C7423" s="62"/>
      <c r="D7423" s="63"/>
    </row>
    <row r="7424" spans="3:4">
      <c r="C7424" s="62"/>
      <c r="D7424" s="63"/>
    </row>
    <row r="7425" spans="3:4">
      <c r="C7425" s="62"/>
      <c r="D7425" s="63"/>
    </row>
    <row r="7426" spans="3:4">
      <c r="C7426" s="62"/>
      <c r="D7426" s="63"/>
    </row>
    <row r="7427" spans="3:4">
      <c r="C7427" s="62"/>
      <c r="D7427" s="63"/>
    </row>
    <row r="7428" spans="3:4">
      <c r="C7428" s="62"/>
      <c r="D7428" s="63"/>
    </row>
    <row r="7429" spans="3:4">
      <c r="C7429" s="62"/>
      <c r="D7429" s="63"/>
    </row>
    <row r="7430" spans="3:4">
      <c r="C7430" s="62"/>
      <c r="D7430" s="63"/>
    </row>
    <row r="7431" spans="3:4">
      <c r="C7431" s="62"/>
      <c r="D7431" s="63"/>
    </row>
    <row r="7432" spans="3:4">
      <c r="C7432" s="62"/>
      <c r="D7432" s="63"/>
    </row>
    <row r="7433" spans="3:4">
      <c r="C7433" s="62"/>
      <c r="D7433" s="63"/>
    </row>
    <row r="7434" spans="3:4">
      <c r="C7434" s="62"/>
      <c r="D7434" s="63"/>
    </row>
    <row r="7435" spans="3:4">
      <c r="C7435" s="62"/>
      <c r="D7435" s="63"/>
    </row>
    <row r="7436" spans="3:4">
      <c r="C7436" s="62"/>
      <c r="D7436" s="63"/>
    </row>
    <row r="7437" spans="3:4">
      <c r="C7437" s="62"/>
      <c r="D7437" s="63"/>
    </row>
    <row r="7438" spans="3:4">
      <c r="C7438" s="62"/>
      <c r="D7438" s="63"/>
    </row>
    <row r="7439" spans="3:4">
      <c r="C7439" s="62"/>
      <c r="D7439" s="63"/>
    </row>
    <row r="7440" spans="3:4">
      <c r="C7440" s="62"/>
      <c r="D7440" s="63"/>
    </row>
    <row r="7441" spans="3:4">
      <c r="C7441" s="62"/>
      <c r="D7441" s="63"/>
    </row>
    <row r="7442" spans="3:4">
      <c r="C7442" s="62"/>
      <c r="D7442" s="63"/>
    </row>
    <row r="7443" spans="3:4">
      <c r="C7443" s="62"/>
      <c r="D7443" s="63"/>
    </row>
    <row r="7444" spans="3:4">
      <c r="C7444" s="62"/>
      <c r="D7444" s="63"/>
    </row>
    <row r="7445" spans="3:4">
      <c r="C7445" s="62"/>
      <c r="D7445" s="63"/>
    </row>
    <row r="7446" spans="3:4">
      <c r="C7446" s="62"/>
      <c r="D7446" s="63"/>
    </row>
    <row r="7447" spans="3:4">
      <c r="C7447" s="62"/>
      <c r="D7447" s="63"/>
    </row>
    <row r="7448" spans="3:4">
      <c r="C7448" s="62"/>
      <c r="D7448" s="63"/>
    </row>
    <row r="7449" spans="3:4">
      <c r="C7449" s="62"/>
      <c r="D7449" s="63"/>
    </row>
    <row r="7450" spans="3:4">
      <c r="C7450" s="62"/>
      <c r="D7450" s="63"/>
    </row>
    <row r="7451" spans="3:4">
      <c r="C7451" s="62"/>
      <c r="D7451" s="63"/>
    </row>
    <row r="7452" spans="3:4">
      <c r="C7452" s="62"/>
      <c r="D7452" s="63"/>
    </row>
    <row r="7453" spans="3:4">
      <c r="C7453" s="62"/>
      <c r="D7453" s="63"/>
    </row>
    <row r="7454" spans="3:4">
      <c r="C7454" s="62"/>
      <c r="D7454" s="63"/>
    </row>
    <row r="7455" spans="3:4">
      <c r="C7455" s="62"/>
      <c r="D7455" s="63"/>
    </row>
    <row r="7456" spans="3:4">
      <c r="C7456" s="62"/>
      <c r="D7456" s="63"/>
    </row>
    <row r="7457" spans="3:4">
      <c r="C7457" s="62"/>
      <c r="D7457" s="63"/>
    </row>
    <row r="7458" spans="3:4">
      <c r="C7458" s="62"/>
      <c r="D7458" s="63"/>
    </row>
    <row r="7459" spans="3:4">
      <c r="C7459" s="62"/>
      <c r="D7459" s="63"/>
    </row>
    <row r="7460" spans="3:4">
      <c r="C7460" s="62"/>
      <c r="D7460" s="63"/>
    </row>
    <row r="7461" spans="3:4">
      <c r="C7461" s="62"/>
      <c r="D7461" s="63"/>
    </row>
    <row r="7462" spans="3:4">
      <c r="C7462" s="62"/>
      <c r="D7462" s="63"/>
    </row>
    <row r="7463" spans="3:4">
      <c r="C7463" s="62"/>
      <c r="D7463" s="63"/>
    </row>
    <row r="7464" spans="3:4">
      <c r="C7464" s="62"/>
      <c r="D7464" s="63"/>
    </row>
    <row r="7465" spans="3:4">
      <c r="C7465" s="62"/>
      <c r="D7465" s="63"/>
    </row>
    <row r="7466" spans="3:4">
      <c r="C7466" s="62"/>
      <c r="D7466" s="63"/>
    </row>
    <row r="7467" spans="3:4">
      <c r="C7467" s="62"/>
      <c r="D7467" s="63"/>
    </row>
    <row r="7468" spans="3:4">
      <c r="C7468" s="62"/>
      <c r="D7468" s="63"/>
    </row>
    <row r="7469" spans="3:4">
      <c r="C7469" s="62"/>
      <c r="D7469" s="63"/>
    </row>
    <row r="7470" spans="3:4">
      <c r="C7470" s="62"/>
      <c r="D7470" s="63"/>
    </row>
    <row r="7471" spans="3:4">
      <c r="C7471" s="62"/>
      <c r="D7471" s="63"/>
    </row>
    <row r="7472" spans="3:4">
      <c r="C7472" s="62"/>
      <c r="D7472" s="63"/>
    </row>
    <row r="7473" spans="3:4">
      <c r="C7473" s="62"/>
      <c r="D7473" s="63"/>
    </row>
    <row r="7474" spans="3:4">
      <c r="C7474" s="62"/>
      <c r="D7474" s="63"/>
    </row>
    <row r="7475" spans="3:4">
      <c r="C7475" s="62"/>
      <c r="D7475" s="63"/>
    </row>
    <row r="7476" spans="3:4">
      <c r="C7476" s="62"/>
      <c r="D7476" s="63"/>
    </row>
    <row r="7477" spans="3:4">
      <c r="C7477" s="62"/>
      <c r="D7477" s="63"/>
    </row>
    <row r="7478" spans="3:4">
      <c r="C7478" s="62"/>
      <c r="D7478" s="63"/>
    </row>
    <row r="7479" spans="3:4">
      <c r="C7479" s="62"/>
      <c r="D7479" s="63"/>
    </row>
    <row r="7480" spans="3:4">
      <c r="C7480" s="62"/>
      <c r="D7480" s="63"/>
    </row>
    <row r="7481" spans="3:4">
      <c r="C7481" s="62"/>
      <c r="D7481" s="63"/>
    </row>
    <row r="7482" spans="3:4">
      <c r="C7482" s="62"/>
      <c r="D7482" s="63"/>
    </row>
    <row r="7483" spans="3:4">
      <c r="C7483" s="62"/>
      <c r="D7483" s="63"/>
    </row>
    <row r="7484" spans="3:4">
      <c r="C7484" s="62"/>
      <c r="D7484" s="63"/>
    </row>
    <row r="7485" spans="3:4">
      <c r="C7485" s="62"/>
      <c r="D7485" s="63"/>
    </row>
    <row r="7486" spans="3:4">
      <c r="C7486" s="62"/>
      <c r="D7486" s="63"/>
    </row>
    <row r="7487" spans="3:4">
      <c r="C7487" s="62"/>
      <c r="D7487" s="63"/>
    </row>
    <row r="7488" spans="3:4">
      <c r="C7488" s="62"/>
      <c r="D7488" s="63"/>
    </row>
    <row r="7489" spans="3:4">
      <c r="C7489" s="62"/>
      <c r="D7489" s="63"/>
    </row>
    <row r="7490" spans="3:4">
      <c r="C7490" s="62"/>
      <c r="D7490" s="63"/>
    </row>
    <row r="7491" spans="3:4">
      <c r="C7491" s="62"/>
      <c r="D7491" s="63"/>
    </row>
    <row r="7492" spans="3:4">
      <c r="C7492" s="62"/>
      <c r="D7492" s="63"/>
    </row>
    <row r="7493" spans="3:4">
      <c r="C7493" s="62"/>
      <c r="D7493" s="63"/>
    </row>
    <row r="7494" spans="3:4">
      <c r="C7494" s="62"/>
      <c r="D7494" s="63"/>
    </row>
    <row r="7495" spans="3:4">
      <c r="C7495" s="62"/>
      <c r="D7495" s="63"/>
    </row>
    <row r="7496" spans="3:4">
      <c r="C7496" s="62"/>
      <c r="D7496" s="63"/>
    </row>
    <row r="7497" spans="3:4">
      <c r="C7497" s="62"/>
      <c r="D7497" s="63"/>
    </row>
    <row r="7498" spans="3:4">
      <c r="C7498" s="62"/>
      <c r="D7498" s="63"/>
    </row>
    <row r="7499" spans="3:4">
      <c r="C7499" s="62"/>
      <c r="D7499" s="63"/>
    </row>
    <row r="7500" spans="3:4">
      <c r="C7500" s="62"/>
      <c r="D7500" s="63"/>
    </row>
    <row r="7501" spans="3:4">
      <c r="C7501" s="62"/>
      <c r="D7501" s="63"/>
    </row>
    <row r="7502" spans="3:4">
      <c r="C7502" s="62"/>
      <c r="D7502" s="63"/>
    </row>
    <row r="7503" spans="3:4">
      <c r="C7503" s="62"/>
      <c r="D7503" s="63"/>
    </row>
    <row r="7504" spans="3:4">
      <c r="C7504" s="62"/>
      <c r="D7504" s="63"/>
    </row>
    <row r="7505" spans="3:4">
      <c r="C7505" s="62"/>
      <c r="D7505" s="63"/>
    </row>
    <row r="7506" spans="3:4">
      <c r="C7506" s="62"/>
      <c r="D7506" s="63"/>
    </row>
    <row r="7507" spans="3:4">
      <c r="C7507" s="62"/>
      <c r="D7507" s="63"/>
    </row>
    <row r="7508" spans="3:4">
      <c r="C7508" s="62"/>
      <c r="D7508" s="63"/>
    </row>
    <row r="7509" spans="3:4">
      <c r="C7509" s="62"/>
      <c r="D7509" s="63"/>
    </row>
    <row r="7510" spans="3:4">
      <c r="C7510" s="62"/>
      <c r="D7510" s="63"/>
    </row>
    <row r="7511" spans="3:4">
      <c r="C7511" s="62"/>
      <c r="D7511" s="63"/>
    </row>
    <row r="7512" spans="3:4">
      <c r="C7512" s="62"/>
      <c r="D7512" s="63"/>
    </row>
    <row r="7513" spans="3:4">
      <c r="C7513" s="62"/>
      <c r="D7513" s="63"/>
    </row>
    <row r="7514" spans="3:4">
      <c r="C7514" s="62"/>
      <c r="D7514" s="63"/>
    </row>
    <row r="7515" spans="3:4">
      <c r="C7515" s="62"/>
      <c r="D7515" s="63"/>
    </row>
    <row r="7516" spans="3:4">
      <c r="C7516" s="62"/>
      <c r="D7516" s="63"/>
    </row>
    <row r="7517" spans="3:4">
      <c r="C7517" s="62"/>
      <c r="D7517" s="63"/>
    </row>
    <row r="7518" spans="3:4">
      <c r="C7518" s="62"/>
      <c r="D7518" s="63"/>
    </row>
    <row r="7519" spans="3:4">
      <c r="C7519" s="62"/>
      <c r="D7519" s="63"/>
    </row>
    <row r="7520" spans="3:4">
      <c r="C7520" s="62"/>
      <c r="D7520" s="63"/>
    </row>
    <row r="7521" spans="3:4">
      <c r="C7521" s="62"/>
      <c r="D7521" s="63"/>
    </row>
    <row r="7522" spans="3:4">
      <c r="C7522" s="62"/>
      <c r="D7522" s="63"/>
    </row>
    <row r="7523" spans="3:4">
      <c r="C7523" s="62"/>
      <c r="D7523" s="63"/>
    </row>
    <row r="7524" spans="3:4">
      <c r="C7524" s="62"/>
      <c r="D7524" s="63"/>
    </row>
    <row r="7525" spans="3:4">
      <c r="C7525" s="62"/>
      <c r="D7525" s="63"/>
    </row>
    <row r="7526" spans="3:4">
      <c r="C7526" s="62"/>
      <c r="D7526" s="63"/>
    </row>
    <row r="7527" spans="3:4">
      <c r="C7527" s="62"/>
      <c r="D7527" s="63"/>
    </row>
    <row r="7528" spans="3:4">
      <c r="C7528" s="62"/>
      <c r="D7528" s="63"/>
    </row>
    <row r="7529" spans="3:4">
      <c r="C7529" s="62"/>
      <c r="D7529" s="63"/>
    </row>
    <row r="7530" spans="3:4">
      <c r="C7530" s="62"/>
      <c r="D7530" s="63"/>
    </row>
    <row r="7531" spans="3:4">
      <c r="C7531" s="62"/>
      <c r="D7531" s="63"/>
    </row>
    <row r="7532" spans="3:4">
      <c r="C7532" s="62"/>
      <c r="D7532" s="63"/>
    </row>
    <row r="7533" spans="3:4">
      <c r="C7533" s="62"/>
      <c r="D7533" s="63"/>
    </row>
    <row r="7534" spans="3:4">
      <c r="C7534" s="62"/>
      <c r="D7534" s="63"/>
    </row>
    <row r="7535" spans="3:4">
      <c r="C7535" s="62"/>
      <c r="D7535" s="63"/>
    </row>
    <row r="7536" spans="3:4">
      <c r="C7536" s="62"/>
      <c r="D7536" s="63"/>
    </row>
    <row r="7537" spans="3:4">
      <c r="C7537" s="62"/>
      <c r="D7537" s="63"/>
    </row>
    <row r="7538" spans="3:4">
      <c r="C7538" s="62"/>
      <c r="D7538" s="63"/>
    </row>
    <row r="7539" spans="3:4">
      <c r="C7539" s="62"/>
      <c r="D7539" s="63"/>
    </row>
    <row r="7540" spans="3:4">
      <c r="C7540" s="62"/>
      <c r="D7540" s="63"/>
    </row>
    <row r="7541" spans="3:4">
      <c r="C7541" s="62"/>
      <c r="D7541" s="63"/>
    </row>
    <row r="7542" spans="3:4">
      <c r="C7542" s="62"/>
      <c r="D7542" s="63"/>
    </row>
    <row r="7543" spans="3:4">
      <c r="C7543" s="62"/>
      <c r="D7543" s="63"/>
    </row>
    <row r="7544" spans="3:4">
      <c r="C7544" s="62"/>
      <c r="D7544" s="63"/>
    </row>
    <row r="7545" spans="3:4">
      <c r="C7545" s="62"/>
      <c r="D7545" s="63"/>
    </row>
    <row r="7546" spans="3:4">
      <c r="C7546" s="62"/>
      <c r="D7546" s="63"/>
    </row>
    <row r="7547" spans="3:4">
      <c r="C7547" s="62"/>
      <c r="D7547" s="63"/>
    </row>
    <row r="7548" spans="3:4">
      <c r="C7548" s="62"/>
      <c r="D7548" s="63"/>
    </row>
    <row r="7549" spans="3:4">
      <c r="C7549" s="62"/>
      <c r="D7549" s="63"/>
    </row>
    <row r="7550" spans="3:4">
      <c r="C7550" s="62"/>
      <c r="D7550" s="63"/>
    </row>
    <row r="7551" spans="3:4">
      <c r="C7551" s="62"/>
      <c r="D7551" s="63"/>
    </row>
    <row r="7552" spans="3:4">
      <c r="C7552" s="62"/>
      <c r="D7552" s="63"/>
    </row>
    <row r="7553" spans="3:4">
      <c r="C7553" s="62"/>
      <c r="D7553" s="63"/>
    </row>
    <row r="7554" spans="3:4">
      <c r="C7554" s="62"/>
      <c r="D7554" s="63"/>
    </row>
    <row r="7555" spans="3:4">
      <c r="C7555" s="62"/>
      <c r="D7555" s="63"/>
    </row>
    <row r="7556" spans="3:4">
      <c r="C7556" s="62"/>
      <c r="D7556" s="63"/>
    </row>
    <row r="7557" spans="3:4">
      <c r="C7557" s="62"/>
      <c r="D7557" s="63"/>
    </row>
    <row r="7558" spans="3:4">
      <c r="C7558" s="62"/>
      <c r="D7558" s="63"/>
    </row>
    <row r="7559" spans="3:4">
      <c r="C7559" s="62"/>
      <c r="D7559" s="63"/>
    </row>
    <row r="7560" spans="3:4">
      <c r="C7560" s="62"/>
      <c r="D7560" s="63"/>
    </row>
    <row r="7561" spans="3:4">
      <c r="C7561" s="62"/>
      <c r="D7561" s="63"/>
    </row>
    <row r="7562" spans="3:4">
      <c r="C7562" s="62"/>
      <c r="D7562" s="63"/>
    </row>
    <row r="7563" spans="3:4">
      <c r="C7563" s="62"/>
      <c r="D7563" s="63"/>
    </row>
    <row r="7564" spans="3:4">
      <c r="C7564" s="62"/>
      <c r="D7564" s="63"/>
    </row>
    <row r="7565" spans="3:4">
      <c r="C7565" s="62"/>
      <c r="D7565" s="63"/>
    </row>
    <row r="7566" spans="3:4">
      <c r="C7566" s="62"/>
      <c r="D7566" s="63"/>
    </row>
    <row r="7567" spans="3:4">
      <c r="C7567" s="62"/>
      <c r="D7567" s="63"/>
    </row>
    <row r="7568" spans="3:4">
      <c r="C7568" s="62"/>
      <c r="D7568" s="63"/>
    </row>
    <row r="7569" spans="3:4">
      <c r="C7569" s="62"/>
      <c r="D7569" s="63"/>
    </row>
    <row r="7570" spans="3:4">
      <c r="C7570" s="62"/>
      <c r="D7570" s="63"/>
    </row>
    <row r="7571" spans="3:4">
      <c r="C7571" s="62"/>
      <c r="D7571" s="63"/>
    </row>
    <row r="7572" spans="3:4">
      <c r="C7572" s="62"/>
      <c r="D7572" s="63"/>
    </row>
    <row r="7573" spans="3:4">
      <c r="C7573" s="62"/>
      <c r="D7573" s="63"/>
    </row>
    <row r="7574" spans="3:4">
      <c r="C7574" s="62"/>
      <c r="D7574" s="63"/>
    </row>
    <row r="7575" spans="3:4">
      <c r="C7575" s="62"/>
      <c r="D7575" s="63"/>
    </row>
    <row r="7576" spans="3:4">
      <c r="C7576" s="62"/>
      <c r="D7576" s="63"/>
    </row>
    <row r="7577" spans="3:4">
      <c r="C7577" s="62"/>
      <c r="D7577" s="63"/>
    </row>
    <row r="7578" spans="3:4">
      <c r="C7578" s="62"/>
      <c r="D7578" s="63"/>
    </row>
    <row r="7579" spans="3:4">
      <c r="C7579" s="62"/>
      <c r="D7579" s="63"/>
    </row>
    <row r="7580" spans="3:4">
      <c r="C7580" s="62"/>
      <c r="D7580" s="63"/>
    </row>
    <row r="7581" spans="3:4">
      <c r="C7581" s="62"/>
      <c r="D7581" s="63"/>
    </row>
    <row r="7582" spans="3:4">
      <c r="C7582" s="62"/>
      <c r="D7582" s="63"/>
    </row>
    <row r="7583" spans="3:4">
      <c r="C7583" s="62"/>
      <c r="D7583" s="63"/>
    </row>
    <row r="7584" spans="3:4">
      <c r="C7584" s="62"/>
      <c r="D7584" s="63"/>
    </row>
    <row r="7585" spans="3:4">
      <c r="C7585" s="62"/>
      <c r="D7585" s="63"/>
    </row>
    <row r="7586" spans="3:4">
      <c r="C7586" s="62"/>
      <c r="D7586" s="63"/>
    </row>
    <row r="7587" spans="3:4">
      <c r="C7587" s="62"/>
      <c r="D7587" s="63"/>
    </row>
    <row r="7588" spans="3:4">
      <c r="C7588" s="62"/>
      <c r="D7588" s="63"/>
    </row>
    <row r="7589" spans="3:4">
      <c r="C7589" s="62"/>
      <c r="D7589" s="63"/>
    </row>
    <row r="7590" spans="3:4">
      <c r="C7590" s="62"/>
      <c r="D7590" s="63"/>
    </row>
    <row r="7591" spans="3:4">
      <c r="C7591" s="62"/>
      <c r="D7591" s="63"/>
    </row>
    <row r="7592" spans="3:4">
      <c r="C7592" s="62"/>
      <c r="D7592" s="63"/>
    </row>
    <row r="7593" spans="3:4">
      <c r="C7593" s="62"/>
      <c r="D7593" s="63"/>
    </row>
    <row r="7594" spans="3:4">
      <c r="C7594" s="62"/>
      <c r="D7594" s="63"/>
    </row>
    <row r="7595" spans="3:4">
      <c r="C7595" s="62"/>
      <c r="D7595" s="63"/>
    </row>
    <row r="7596" spans="3:4">
      <c r="C7596" s="62"/>
      <c r="D7596" s="63"/>
    </row>
    <row r="7597" spans="3:4">
      <c r="C7597" s="62"/>
      <c r="D7597" s="63"/>
    </row>
    <row r="7598" spans="3:4">
      <c r="C7598" s="62"/>
      <c r="D7598" s="63"/>
    </row>
    <row r="7599" spans="3:4">
      <c r="C7599" s="62"/>
      <c r="D7599" s="63"/>
    </row>
    <row r="7600" spans="3:4">
      <c r="C7600" s="62"/>
      <c r="D7600" s="63"/>
    </row>
    <row r="7601" spans="3:4">
      <c r="C7601" s="62"/>
      <c r="D7601" s="63"/>
    </row>
    <row r="7602" spans="3:4">
      <c r="C7602" s="62"/>
      <c r="D7602" s="63"/>
    </row>
    <row r="7603" spans="3:4">
      <c r="C7603" s="62"/>
      <c r="D7603" s="63"/>
    </row>
    <row r="7604" spans="3:4">
      <c r="C7604" s="62"/>
      <c r="D7604" s="63"/>
    </row>
    <row r="7605" spans="3:4">
      <c r="C7605" s="62"/>
      <c r="D7605" s="63"/>
    </row>
    <row r="7606" spans="3:4">
      <c r="C7606" s="62"/>
      <c r="D7606" s="63"/>
    </row>
    <row r="7607" spans="3:4">
      <c r="C7607" s="62"/>
      <c r="D7607" s="63"/>
    </row>
    <row r="7608" spans="3:4">
      <c r="C7608" s="62"/>
      <c r="D7608" s="63"/>
    </row>
    <row r="7609" spans="3:4">
      <c r="C7609" s="62"/>
      <c r="D7609" s="63"/>
    </row>
    <row r="7610" spans="3:4">
      <c r="C7610" s="62"/>
      <c r="D7610" s="63"/>
    </row>
    <row r="7611" spans="3:4">
      <c r="C7611" s="62"/>
      <c r="D7611" s="63"/>
    </row>
    <row r="7612" spans="3:4">
      <c r="C7612" s="62"/>
      <c r="D7612" s="63"/>
    </row>
    <row r="7613" spans="3:4">
      <c r="C7613" s="62"/>
      <c r="D7613" s="63"/>
    </row>
    <row r="7614" spans="3:4">
      <c r="C7614" s="62"/>
      <c r="D7614" s="63"/>
    </row>
    <row r="7615" spans="3:4">
      <c r="C7615" s="62"/>
      <c r="D7615" s="63"/>
    </row>
    <row r="7616" spans="3:4">
      <c r="C7616" s="62"/>
      <c r="D7616" s="63"/>
    </row>
    <row r="7617" spans="3:4">
      <c r="C7617" s="62"/>
      <c r="D7617" s="63"/>
    </row>
    <row r="7618" spans="3:4">
      <c r="C7618" s="62"/>
      <c r="D7618" s="63"/>
    </row>
    <row r="7619" spans="3:4">
      <c r="C7619" s="62"/>
      <c r="D7619" s="63"/>
    </row>
    <row r="7620" spans="3:4">
      <c r="C7620" s="62"/>
      <c r="D7620" s="63"/>
    </row>
    <row r="7621" spans="3:4">
      <c r="C7621" s="62"/>
      <c r="D7621" s="63"/>
    </row>
    <row r="7622" spans="3:4">
      <c r="C7622" s="62"/>
      <c r="D7622" s="63"/>
    </row>
    <row r="7623" spans="3:4">
      <c r="C7623" s="62"/>
      <c r="D7623" s="63"/>
    </row>
    <row r="7624" spans="3:4">
      <c r="C7624" s="62"/>
      <c r="D7624" s="63"/>
    </row>
    <row r="7625" spans="3:4">
      <c r="C7625" s="62"/>
      <c r="D7625" s="63"/>
    </row>
    <row r="7626" spans="3:4">
      <c r="C7626" s="62"/>
      <c r="D7626" s="63"/>
    </row>
    <row r="7627" spans="3:4">
      <c r="C7627" s="62"/>
      <c r="D7627" s="63"/>
    </row>
    <row r="7628" spans="3:4">
      <c r="C7628" s="62"/>
      <c r="D7628" s="63"/>
    </row>
    <row r="7629" spans="3:4">
      <c r="C7629" s="62"/>
      <c r="D7629" s="63"/>
    </row>
    <row r="7630" spans="3:4">
      <c r="C7630" s="62"/>
      <c r="D7630" s="63"/>
    </row>
    <row r="7631" spans="3:4">
      <c r="C7631" s="62"/>
      <c r="D7631" s="63"/>
    </row>
    <row r="7632" spans="3:4">
      <c r="C7632" s="62"/>
      <c r="D7632" s="63"/>
    </row>
    <row r="7633" spans="3:4">
      <c r="C7633" s="62"/>
      <c r="D7633" s="63"/>
    </row>
    <row r="7634" spans="3:4">
      <c r="C7634" s="62"/>
      <c r="D7634" s="63"/>
    </row>
    <row r="7635" spans="3:4">
      <c r="C7635" s="62"/>
      <c r="D7635" s="63"/>
    </row>
    <row r="7636" spans="3:4">
      <c r="C7636" s="62"/>
      <c r="D7636" s="63"/>
    </row>
    <row r="7637" spans="3:4">
      <c r="C7637" s="62"/>
      <c r="D7637" s="63"/>
    </row>
    <row r="7638" spans="3:4">
      <c r="C7638" s="62"/>
      <c r="D7638" s="63"/>
    </row>
    <row r="7639" spans="3:4">
      <c r="C7639" s="62"/>
      <c r="D7639" s="63"/>
    </row>
    <row r="7640" spans="3:4">
      <c r="C7640" s="62"/>
      <c r="D7640" s="63"/>
    </row>
    <row r="7641" spans="3:4">
      <c r="C7641" s="62"/>
      <c r="D7641" s="63"/>
    </row>
    <row r="7642" spans="3:4">
      <c r="C7642" s="62"/>
      <c r="D7642" s="63"/>
    </row>
    <row r="7643" spans="3:4">
      <c r="C7643" s="62"/>
      <c r="D7643" s="63"/>
    </row>
    <row r="7644" spans="3:4">
      <c r="C7644" s="62"/>
      <c r="D7644" s="63"/>
    </row>
    <row r="7645" spans="3:4">
      <c r="C7645" s="62"/>
      <c r="D7645" s="63"/>
    </row>
    <row r="7646" spans="3:4">
      <c r="C7646" s="62"/>
      <c r="D7646" s="63"/>
    </row>
    <row r="7647" spans="3:4">
      <c r="C7647" s="62"/>
      <c r="D7647" s="63"/>
    </row>
    <row r="7648" spans="3:4">
      <c r="C7648" s="62"/>
      <c r="D7648" s="63"/>
    </row>
    <row r="7649" spans="3:4">
      <c r="C7649" s="62"/>
      <c r="D7649" s="63"/>
    </row>
    <row r="7650" spans="3:4">
      <c r="C7650" s="62"/>
      <c r="D7650" s="63"/>
    </row>
    <row r="7651" spans="3:4">
      <c r="C7651" s="62"/>
      <c r="D7651" s="63"/>
    </row>
    <row r="7652" spans="3:4">
      <c r="C7652" s="62"/>
      <c r="D7652" s="63"/>
    </row>
    <row r="7653" spans="3:4">
      <c r="C7653" s="62"/>
      <c r="D7653" s="63"/>
    </row>
    <row r="7654" spans="3:4">
      <c r="C7654" s="62"/>
      <c r="D7654" s="63"/>
    </row>
    <row r="7655" spans="3:4">
      <c r="C7655" s="62"/>
      <c r="D7655" s="63"/>
    </row>
    <row r="7656" spans="3:4">
      <c r="C7656" s="62"/>
      <c r="D7656" s="63"/>
    </row>
    <row r="7657" spans="3:4">
      <c r="C7657" s="62"/>
      <c r="D7657" s="63"/>
    </row>
    <row r="7658" spans="3:4">
      <c r="C7658" s="62"/>
      <c r="D7658" s="63"/>
    </row>
    <row r="7659" spans="3:4">
      <c r="C7659" s="62"/>
      <c r="D7659" s="63"/>
    </row>
    <row r="7660" spans="3:4">
      <c r="C7660" s="62"/>
      <c r="D7660" s="63"/>
    </row>
    <row r="7661" spans="3:4">
      <c r="C7661" s="62"/>
      <c r="D7661" s="63"/>
    </row>
    <row r="7662" spans="3:4">
      <c r="C7662" s="62"/>
      <c r="D7662" s="63"/>
    </row>
    <row r="7663" spans="3:4">
      <c r="C7663" s="62"/>
      <c r="D7663" s="63"/>
    </row>
    <row r="7664" spans="3:4">
      <c r="C7664" s="62"/>
      <c r="D7664" s="63"/>
    </row>
    <row r="7665" spans="3:4">
      <c r="C7665" s="62"/>
      <c r="D7665" s="63"/>
    </row>
    <row r="7666" spans="3:4">
      <c r="C7666" s="62"/>
      <c r="D7666" s="63"/>
    </row>
    <row r="7667" spans="3:4">
      <c r="C7667" s="62"/>
      <c r="D7667" s="63"/>
    </row>
    <row r="7668" spans="3:4">
      <c r="C7668" s="62"/>
      <c r="D7668" s="63"/>
    </row>
    <row r="7669" spans="3:4">
      <c r="C7669" s="62"/>
      <c r="D7669" s="63"/>
    </row>
    <row r="7670" spans="3:4">
      <c r="C7670" s="62"/>
      <c r="D7670" s="63"/>
    </row>
    <row r="7671" spans="3:4">
      <c r="C7671" s="62"/>
      <c r="D7671" s="63"/>
    </row>
    <row r="7672" spans="3:4">
      <c r="C7672" s="62"/>
      <c r="D7672" s="63"/>
    </row>
    <row r="7673" spans="3:4">
      <c r="C7673" s="62"/>
      <c r="D7673" s="63"/>
    </row>
    <row r="7674" spans="3:4">
      <c r="C7674" s="62"/>
      <c r="D7674" s="63"/>
    </row>
    <row r="7675" spans="3:4">
      <c r="C7675" s="62"/>
      <c r="D7675" s="63"/>
    </row>
    <row r="7676" spans="3:4">
      <c r="C7676" s="62"/>
      <c r="D7676" s="63"/>
    </row>
    <row r="7677" spans="3:4">
      <c r="C7677" s="62"/>
      <c r="D7677" s="63"/>
    </row>
    <row r="7678" spans="3:4">
      <c r="C7678" s="62"/>
      <c r="D7678" s="63"/>
    </row>
    <row r="7679" spans="3:4">
      <c r="C7679" s="62"/>
      <c r="D7679" s="63"/>
    </row>
    <row r="7680" spans="3:4">
      <c r="C7680" s="62"/>
      <c r="D7680" s="63"/>
    </row>
    <row r="7681" spans="3:4">
      <c r="C7681" s="62"/>
      <c r="D7681" s="63"/>
    </row>
    <row r="7682" spans="3:4">
      <c r="C7682" s="62"/>
      <c r="D7682" s="63"/>
    </row>
    <row r="7683" spans="3:4">
      <c r="C7683" s="62"/>
      <c r="D7683" s="63"/>
    </row>
    <row r="7684" spans="3:4">
      <c r="C7684" s="62"/>
      <c r="D7684" s="63"/>
    </row>
    <row r="7685" spans="3:4">
      <c r="C7685" s="62"/>
      <c r="D7685" s="63"/>
    </row>
    <row r="7686" spans="3:4">
      <c r="C7686" s="62"/>
      <c r="D7686" s="63"/>
    </row>
    <row r="7687" spans="3:4">
      <c r="C7687" s="62"/>
      <c r="D7687" s="63"/>
    </row>
    <row r="7688" spans="3:4">
      <c r="C7688" s="62"/>
      <c r="D7688" s="63"/>
    </row>
    <row r="7689" spans="3:4">
      <c r="C7689" s="62"/>
      <c r="D7689" s="63"/>
    </row>
    <row r="7690" spans="3:4">
      <c r="C7690" s="62"/>
      <c r="D7690" s="63"/>
    </row>
    <row r="7691" spans="3:4">
      <c r="C7691" s="62"/>
      <c r="D7691" s="63"/>
    </row>
    <row r="7692" spans="3:4">
      <c r="C7692" s="62"/>
      <c r="D7692" s="63"/>
    </row>
    <row r="7693" spans="3:4">
      <c r="C7693" s="62"/>
      <c r="D7693" s="63"/>
    </row>
    <row r="7694" spans="3:4">
      <c r="C7694" s="62"/>
      <c r="D7694" s="63"/>
    </row>
    <row r="7695" spans="3:4">
      <c r="C7695" s="62"/>
      <c r="D7695" s="63"/>
    </row>
    <row r="7696" spans="3:4">
      <c r="C7696" s="62"/>
      <c r="D7696" s="63"/>
    </row>
    <row r="7697" spans="3:4">
      <c r="C7697" s="62"/>
      <c r="D7697" s="63"/>
    </row>
    <row r="7698" spans="3:4">
      <c r="C7698" s="62"/>
      <c r="D7698" s="63"/>
    </row>
    <row r="7699" spans="3:4">
      <c r="C7699" s="62"/>
      <c r="D7699" s="63"/>
    </row>
    <row r="7700" spans="3:4">
      <c r="C7700" s="62"/>
      <c r="D7700" s="63"/>
    </row>
    <row r="7701" spans="3:4">
      <c r="C7701" s="62"/>
      <c r="D7701" s="63"/>
    </row>
    <row r="7702" spans="3:4">
      <c r="C7702" s="62"/>
      <c r="D7702" s="63"/>
    </row>
    <row r="7703" spans="3:4">
      <c r="C7703" s="62"/>
      <c r="D7703" s="63"/>
    </row>
    <row r="7704" spans="3:4">
      <c r="C7704" s="62"/>
      <c r="D7704" s="63"/>
    </row>
    <row r="7705" spans="3:4">
      <c r="C7705" s="62"/>
      <c r="D7705" s="63"/>
    </row>
    <row r="7706" spans="3:4">
      <c r="C7706" s="62"/>
      <c r="D7706" s="63"/>
    </row>
    <row r="7707" spans="3:4">
      <c r="C7707" s="62"/>
      <c r="D7707" s="63"/>
    </row>
    <row r="7708" spans="3:4">
      <c r="C7708" s="62"/>
      <c r="D7708" s="63"/>
    </row>
    <row r="7709" spans="3:4">
      <c r="C7709" s="62"/>
      <c r="D7709" s="63"/>
    </row>
    <row r="7710" spans="3:4">
      <c r="C7710" s="62"/>
      <c r="D7710" s="63"/>
    </row>
    <row r="7711" spans="3:4">
      <c r="C7711" s="62"/>
      <c r="D7711" s="63"/>
    </row>
    <row r="7712" spans="3:4">
      <c r="C7712" s="62"/>
      <c r="D7712" s="63"/>
    </row>
    <row r="7713" spans="3:4">
      <c r="C7713" s="62"/>
      <c r="D7713" s="63"/>
    </row>
    <row r="7714" spans="3:4">
      <c r="C7714" s="62"/>
      <c r="D7714" s="63"/>
    </row>
    <row r="7715" spans="3:4">
      <c r="C7715" s="62"/>
      <c r="D7715" s="63"/>
    </row>
    <row r="7716" spans="3:4">
      <c r="C7716" s="62"/>
      <c r="D7716" s="63"/>
    </row>
    <row r="7717" spans="3:4">
      <c r="C7717" s="62"/>
      <c r="D7717" s="63"/>
    </row>
    <row r="7718" spans="3:4">
      <c r="C7718" s="62"/>
      <c r="D7718" s="63"/>
    </row>
    <row r="7719" spans="3:4">
      <c r="C7719" s="62"/>
      <c r="D7719" s="63"/>
    </row>
    <row r="7720" spans="3:4">
      <c r="C7720" s="62"/>
      <c r="D7720" s="63"/>
    </row>
    <row r="7721" spans="3:4">
      <c r="C7721" s="62"/>
      <c r="D7721" s="63"/>
    </row>
    <row r="7722" spans="3:4">
      <c r="C7722" s="62"/>
      <c r="D7722" s="63"/>
    </row>
    <row r="7723" spans="3:4">
      <c r="C7723" s="62"/>
      <c r="D7723" s="63"/>
    </row>
    <row r="7724" spans="3:4">
      <c r="C7724" s="62"/>
      <c r="D7724" s="63"/>
    </row>
    <row r="7725" spans="3:4">
      <c r="C7725" s="62"/>
      <c r="D7725" s="63"/>
    </row>
    <row r="7726" spans="3:4">
      <c r="C7726" s="62"/>
      <c r="D7726" s="63"/>
    </row>
    <row r="7727" spans="3:4">
      <c r="C7727" s="62"/>
      <c r="D7727" s="63"/>
    </row>
    <row r="7728" spans="3:4">
      <c r="C7728" s="62"/>
      <c r="D7728" s="63"/>
    </row>
    <row r="7729" spans="3:4">
      <c r="C7729" s="62"/>
      <c r="D7729" s="63"/>
    </row>
    <row r="7730" spans="3:4">
      <c r="C7730" s="62"/>
      <c r="D7730" s="63"/>
    </row>
    <row r="7731" spans="3:4">
      <c r="C7731" s="62"/>
      <c r="D7731" s="63"/>
    </row>
    <row r="7732" spans="3:4">
      <c r="C7732" s="62"/>
      <c r="D7732" s="63"/>
    </row>
    <row r="7733" spans="3:4">
      <c r="C7733" s="62"/>
      <c r="D7733" s="63"/>
    </row>
    <row r="7734" spans="3:4">
      <c r="C7734" s="62"/>
      <c r="D7734" s="63"/>
    </row>
    <row r="7735" spans="3:4">
      <c r="C7735" s="62"/>
      <c r="D7735" s="63"/>
    </row>
    <row r="7736" spans="3:4">
      <c r="C7736" s="62"/>
      <c r="D7736" s="63"/>
    </row>
    <row r="7737" spans="3:4">
      <c r="C7737" s="62"/>
      <c r="D7737" s="63"/>
    </row>
    <row r="7738" spans="3:4">
      <c r="C7738" s="62"/>
      <c r="D7738" s="63"/>
    </row>
    <row r="7739" spans="3:4">
      <c r="C7739" s="62"/>
      <c r="D7739" s="63"/>
    </row>
    <row r="7740" spans="3:4">
      <c r="C7740" s="62"/>
      <c r="D7740" s="63"/>
    </row>
    <row r="7741" spans="3:4">
      <c r="C7741" s="62"/>
      <c r="D7741" s="63"/>
    </row>
    <row r="7742" spans="3:4">
      <c r="C7742" s="62"/>
      <c r="D7742" s="63"/>
    </row>
    <row r="7743" spans="3:4">
      <c r="C7743" s="62"/>
      <c r="D7743" s="63"/>
    </row>
    <row r="7744" spans="3:4">
      <c r="C7744" s="62"/>
      <c r="D7744" s="63"/>
    </row>
    <row r="7745" spans="3:4">
      <c r="C7745" s="62"/>
      <c r="D7745" s="63"/>
    </row>
    <row r="7746" spans="3:4">
      <c r="C7746" s="62"/>
      <c r="D7746" s="63"/>
    </row>
    <row r="7747" spans="3:4">
      <c r="C7747" s="62"/>
      <c r="D7747" s="63"/>
    </row>
    <row r="7748" spans="3:4">
      <c r="C7748" s="62"/>
      <c r="D7748" s="63"/>
    </row>
    <row r="7749" spans="3:4">
      <c r="C7749" s="62"/>
      <c r="D7749" s="63"/>
    </row>
    <row r="7750" spans="3:4">
      <c r="C7750" s="62"/>
      <c r="D7750" s="63"/>
    </row>
    <row r="7751" spans="3:4">
      <c r="C7751" s="62"/>
      <c r="D7751" s="63"/>
    </row>
    <row r="7752" spans="3:4">
      <c r="C7752" s="62"/>
      <c r="D7752" s="63"/>
    </row>
    <row r="7753" spans="3:4">
      <c r="C7753" s="62"/>
      <c r="D7753" s="63"/>
    </row>
    <row r="7754" spans="3:4">
      <c r="C7754" s="62"/>
      <c r="D7754" s="63"/>
    </row>
    <row r="7755" spans="3:4">
      <c r="C7755" s="62"/>
      <c r="D7755" s="63"/>
    </row>
    <row r="7756" spans="3:4">
      <c r="C7756" s="62"/>
      <c r="D7756" s="63"/>
    </row>
    <row r="7757" spans="3:4">
      <c r="C7757" s="62"/>
      <c r="D7757" s="63"/>
    </row>
    <row r="7758" spans="3:4">
      <c r="C7758" s="62"/>
      <c r="D7758" s="63"/>
    </row>
    <row r="7759" spans="3:4">
      <c r="C7759" s="62"/>
      <c r="D7759" s="63"/>
    </row>
    <row r="7760" spans="3:4">
      <c r="C7760" s="62"/>
      <c r="D7760" s="63"/>
    </row>
    <row r="7761" spans="3:4">
      <c r="C7761" s="62"/>
      <c r="D7761" s="63"/>
    </row>
    <row r="7762" spans="3:4">
      <c r="C7762" s="62"/>
      <c r="D7762" s="63"/>
    </row>
    <row r="7763" spans="3:4">
      <c r="C7763" s="62"/>
      <c r="D7763" s="63"/>
    </row>
    <row r="7764" spans="3:4">
      <c r="C7764" s="62"/>
      <c r="D7764" s="63"/>
    </row>
    <row r="7765" spans="3:4">
      <c r="C7765" s="62"/>
      <c r="D7765" s="63"/>
    </row>
    <row r="7766" spans="3:4">
      <c r="C7766" s="62"/>
      <c r="D7766" s="63"/>
    </row>
    <row r="7767" spans="3:4">
      <c r="C7767" s="62"/>
      <c r="D7767" s="63"/>
    </row>
    <row r="7768" spans="3:4">
      <c r="C7768" s="62"/>
      <c r="D7768" s="63"/>
    </row>
    <row r="7769" spans="3:4">
      <c r="C7769" s="62"/>
      <c r="D7769" s="63"/>
    </row>
    <row r="7770" spans="3:4">
      <c r="C7770" s="62"/>
      <c r="D7770" s="63"/>
    </row>
    <row r="7771" spans="3:4">
      <c r="C7771" s="62"/>
      <c r="D7771" s="63"/>
    </row>
    <row r="7772" spans="3:4">
      <c r="C7772" s="62"/>
      <c r="D7772" s="63"/>
    </row>
    <row r="7773" spans="3:4">
      <c r="C7773" s="62"/>
      <c r="D7773" s="63"/>
    </row>
    <row r="7774" spans="3:4">
      <c r="C7774" s="62"/>
      <c r="D7774" s="63"/>
    </row>
    <row r="7775" spans="3:4">
      <c r="C7775" s="62"/>
      <c r="D7775" s="63"/>
    </row>
    <row r="7776" spans="3:4">
      <c r="C7776" s="62"/>
      <c r="D7776" s="63"/>
    </row>
    <row r="7777" spans="3:4">
      <c r="C7777" s="62"/>
      <c r="D7777" s="63"/>
    </row>
    <row r="7778" spans="3:4">
      <c r="C7778" s="62"/>
      <c r="D7778" s="63"/>
    </row>
    <row r="7779" spans="3:4">
      <c r="C7779" s="62"/>
      <c r="D7779" s="63"/>
    </row>
    <row r="7780" spans="3:4">
      <c r="C7780" s="62"/>
      <c r="D7780" s="63"/>
    </row>
    <row r="7781" spans="3:4">
      <c r="C7781" s="62"/>
      <c r="D7781" s="63"/>
    </row>
    <row r="7782" spans="3:4">
      <c r="C7782" s="62"/>
      <c r="D7782" s="63"/>
    </row>
    <row r="7783" spans="3:4">
      <c r="C7783" s="62"/>
      <c r="D7783" s="63"/>
    </row>
    <row r="7784" spans="3:4">
      <c r="C7784" s="62"/>
      <c r="D7784" s="63"/>
    </row>
    <row r="7785" spans="3:4">
      <c r="C7785" s="62"/>
      <c r="D7785" s="63"/>
    </row>
    <row r="7786" spans="3:4">
      <c r="C7786" s="62"/>
      <c r="D7786" s="63"/>
    </row>
    <row r="7787" spans="3:4">
      <c r="C7787" s="62"/>
      <c r="D7787" s="63"/>
    </row>
    <row r="7788" spans="3:4">
      <c r="C7788" s="62"/>
      <c r="D7788" s="63"/>
    </row>
    <row r="7789" spans="3:4">
      <c r="C7789" s="62"/>
      <c r="D7789" s="63"/>
    </row>
    <row r="7790" spans="3:4">
      <c r="C7790" s="62"/>
      <c r="D7790" s="63"/>
    </row>
    <row r="7791" spans="3:4">
      <c r="C7791" s="62"/>
      <c r="D7791" s="63"/>
    </row>
    <row r="7792" spans="3:4">
      <c r="C7792" s="62"/>
      <c r="D7792" s="63"/>
    </row>
    <row r="7793" spans="3:4">
      <c r="C7793" s="62"/>
      <c r="D7793" s="63"/>
    </row>
    <row r="7794" spans="3:4">
      <c r="C7794" s="62"/>
      <c r="D7794" s="63"/>
    </row>
    <row r="7795" spans="3:4">
      <c r="C7795" s="62"/>
      <c r="D7795" s="63"/>
    </row>
    <row r="7796" spans="3:4">
      <c r="C7796" s="62"/>
      <c r="D7796" s="63"/>
    </row>
    <row r="7797" spans="3:4">
      <c r="C7797" s="62"/>
      <c r="D7797" s="63"/>
    </row>
    <row r="7798" spans="3:4">
      <c r="C7798" s="62"/>
      <c r="D7798" s="63"/>
    </row>
    <row r="7799" spans="3:4">
      <c r="C7799" s="62"/>
      <c r="D7799" s="63"/>
    </row>
    <row r="7800" spans="3:4">
      <c r="C7800" s="62"/>
      <c r="D7800" s="63"/>
    </row>
    <row r="7801" spans="3:4">
      <c r="C7801" s="62"/>
      <c r="D7801" s="63"/>
    </row>
    <row r="7802" spans="3:4">
      <c r="C7802" s="62"/>
      <c r="D7802" s="63"/>
    </row>
    <row r="7803" spans="3:4">
      <c r="C7803" s="62"/>
      <c r="D7803" s="63"/>
    </row>
    <row r="7804" spans="3:4">
      <c r="C7804" s="62"/>
      <c r="D7804" s="63"/>
    </row>
    <row r="7805" spans="3:4">
      <c r="C7805" s="62"/>
      <c r="D7805" s="63"/>
    </row>
    <row r="7806" spans="3:4">
      <c r="C7806" s="62"/>
      <c r="D7806" s="63"/>
    </row>
    <row r="7807" spans="3:4">
      <c r="C7807" s="62"/>
      <c r="D7807" s="63"/>
    </row>
    <row r="7808" spans="3:4">
      <c r="C7808" s="62"/>
      <c r="D7808" s="63"/>
    </row>
    <row r="7809" spans="3:4">
      <c r="C7809" s="62"/>
      <c r="D7809" s="63"/>
    </row>
    <row r="7810" spans="3:4">
      <c r="C7810" s="62"/>
      <c r="D7810" s="63"/>
    </row>
    <row r="7811" spans="3:4">
      <c r="C7811" s="62"/>
      <c r="D7811" s="63"/>
    </row>
    <row r="7812" spans="3:4">
      <c r="C7812" s="62"/>
      <c r="D7812" s="63"/>
    </row>
    <row r="7813" spans="3:4">
      <c r="C7813" s="62"/>
      <c r="D7813" s="63"/>
    </row>
    <row r="7814" spans="3:4">
      <c r="C7814" s="62"/>
      <c r="D7814" s="63"/>
    </row>
    <row r="7815" spans="3:4">
      <c r="C7815" s="62"/>
      <c r="D7815" s="63"/>
    </row>
    <row r="7816" spans="3:4">
      <c r="C7816" s="62"/>
      <c r="D7816" s="63"/>
    </row>
    <row r="7817" spans="3:4">
      <c r="C7817" s="62"/>
      <c r="D7817" s="63"/>
    </row>
    <row r="7818" spans="3:4">
      <c r="C7818" s="62"/>
      <c r="D7818" s="63"/>
    </row>
    <row r="7819" spans="3:4">
      <c r="C7819" s="62"/>
      <c r="D7819" s="63"/>
    </row>
    <row r="7820" spans="3:4">
      <c r="C7820" s="62"/>
      <c r="D7820" s="63"/>
    </row>
    <row r="7821" spans="3:4">
      <c r="C7821" s="62"/>
      <c r="D7821" s="63"/>
    </row>
    <row r="7822" spans="3:4">
      <c r="C7822" s="62"/>
      <c r="D7822" s="63"/>
    </row>
    <row r="7823" spans="3:4">
      <c r="C7823" s="62"/>
      <c r="D7823" s="63"/>
    </row>
    <row r="7824" spans="3:4">
      <c r="C7824" s="62"/>
      <c r="D7824" s="63"/>
    </row>
    <row r="7825" spans="3:4">
      <c r="C7825" s="62"/>
      <c r="D7825" s="63"/>
    </row>
    <row r="7826" spans="3:4">
      <c r="C7826" s="62"/>
      <c r="D7826" s="63"/>
    </row>
    <row r="7827" spans="3:4">
      <c r="C7827" s="62"/>
      <c r="D7827" s="63"/>
    </row>
    <row r="7828" spans="3:4">
      <c r="C7828" s="62"/>
      <c r="D7828" s="63"/>
    </row>
    <row r="7829" spans="3:4">
      <c r="C7829" s="62"/>
      <c r="D7829" s="63"/>
    </row>
    <row r="7830" spans="3:4">
      <c r="C7830" s="62"/>
      <c r="D7830" s="63"/>
    </row>
    <row r="7831" spans="3:4">
      <c r="C7831" s="62"/>
      <c r="D7831" s="63"/>
    </row>
    <row r="7832" spans="3:4">
      <c r="C7832" s="62"/>
      <c r="D7832" s="63"/>
    </row>
    <row r="7833" spans="3:4">
      <c r="C7833" s="62"/>
      <c r="D7833" s="63"/>
    </row>
    <row r="7834" spans="3:4">
      <c r="C7834" s="62"/>
      <c r="D7834" s="63"/>
    </row>
    <row r="7835" spans="3:4">
      <c r="C7835" s="62"/>
      <c r="D7835" s="63"/>
    </row>
    <row r="7836" spans="3:4">
      <c r="C7836" s="62"/>
      <c r="D7836" s="63"/>
    </row>
    <row r="7837" spans="3:4">
      <c r="C7837" s="62"/>
      <c r="D7837" s="63"/>
    </row>
    <row r="7838" spans="3:4">
      <c r="C7838" s="62"/>
      <c r="D7838" s="63"/>
    </row>
    <row r="7839" spans="3:4">
      <c r="C7839" s="62"/>
      <c r="D7839" s="63"/>
    </row>
    <row r="7840" spans="3:4">
      <c r="C7840" s="62"/>
      <c r="D7840" s="63"/>
    </row>
    <row r="7841" spans="3:4">
      <c r="C7841" s="62"/>
      <c r="D7841" s="63"/>
    </row>
    <row r="7842" spans="3:4">
      <c r="C7842" s="62"/>
      <c r="D7842" s="63"/>
    </row>
    <row r="7843" spans="3:4">
      <c r="C7843" s="62"/>
      <c r="D7843" s="63"/>
    </row>
    <row r="7844" spans="3:4">
      <c r="C7844" s="62"/>
      <c r="D7844" s="63"/>
    </row>
    <row r="7845" spans="3:4">
      <c r="C7845" s="62"/>
      <c r="D7845" s="63"/>
    </row>
    <row r="7846" spans="3:4">
      <c r="C7846" s="62"/>
      <c r="D7846" s="63"/>
    </row>
    <row r="7847" spans="3:4">
      <c r="C7847" s="62"/>
      <c r="D7847" s="63"/>
    </row>
    <row r="7848" spans="3:4">
      <c r="C7848" s="62"/>
      <c r="D7848" s="63"/>
    </row>
    <row r="7849" spans="3:4">
      <c r="C7849" s="62"/>
      <c r="D7849" s="63"/>
    </row>
    <row r="7850" spans="3:4">
      <c r="C7850" s="62"/>
      <c r="D7850" s="63"/>
    </row>
    <row r="7851" spans="3:4">
      <c r="C7851" s="62"/>
      <c r="D7851" s="63"/>
    </row>
    <row r="7852" spans="3:4">
      <c r="C7852" s="62"/>
      <c r="D7852" s="63"/>
    </row>
    <row r="7853" spans="3:4">
      <c r="C7853" s="62"/>
      <c r="D7853" s="63"/>
    </row>
    <row r="7854" spans="3:4">
      <c r="C7854" s="62"/>
      <c r="D7854" s="63"/>
    </row>
    <row r="7855" spans="3:4">
      <c r="C7855" s="62"/>
      <c r="D7855" s="63"/>
    </row>
    <row r="7856" spans="3:4">
      <c r="C7856" s="62"/>
      <c r="D7856" s="63"/>
    </row>
    <row r="7857" spans="3:4">
      <c r="C7857" s="62"/>
      <c r="D7857" s="63"/>
    </row>
    <row r="7858" spans="3:4">
      <c r="C7858" s="62"/>
      <c r="D7858" s="63"/>
    </row>
    <row r="7859" spans="3:4">
      <c r="C7859" s="62"/>
      <c r="D7859" s="63"/>
    </row>
    <row r="7860" spans="3:4">
      <c r="C7860" s="62"/>
      <c r="D7860" s="63"/>
    </row>
    <row r="7861" spans="3:4">
      <c r="C7861" s="62"/>
      <c r="D7861" s="63"/>
    </row>
    <row r="7862" spans="3:4">
      <c r="C7862" s="62"/>
      <c r="D7862" s="63"/>
    </row>
    <row r="7863" spans="3:4">
      <c r="C7863" s="62"/>
      <c r="D7863" s="63"/>
    </row>
    <row r="7864" spans="3:4">
      <c r="C7864" s="62"/>
      <c r="D7864" s="63"/>
    </row>
    <row r="7865" spans="3:4">
      <c r="C7865" s="62"/>
      <c r="D7865" s="63"/>
    </row>
    <row r="7866" spans="3:4">
      <c r="C7866" s="62"/>
      <c r="D7866" s="63"/>
    </row>
    <row r="7867" spans="3:4">
      <c r="C7867" s="62"/>
      <c r="D7867" s="63"/>
    </row>
    <row r="7868" spans="3:4">
      <c r="C7868" s="62"/>
      <c r="D7868" s="63"/>
    </row>
    <row r="7869" spans="3:4">
      <c r="C7869" s="62"/>
      <c r="D7869" s="63"/>
    </row>
    <row r="7870" spans="3:4">
      <c r="C7870" s="62"/>
      <c r="D7870" s="63"/>
    </row>
    <row r="7871" spans="3:4">
      <c r="C7871" s="62"/>
      <c r="D7871" s="63"/>
    </row>
    <row r="7872" spans="3:4">
      <c r="C7872" s="62"/>
      <c r="D7872" s="63"/>
    </row>
    <row r="7873" spans="3:4">
      <c r="C7873" s="62"/>
      <c r="D7873" s="63"/>
    </row>
    <row r="7874" spans="3:4">
      <c r="C7874" s="62"/>
      <c r="D7874" s="63"/>
    </row>
    <row r="7875" spans="3:4">
      <c r="C7875" s="62"/>
      <c r="D7875" s="63"/>
    </row>
    <row r="7876" spans="3:4">
      <c r="C7876" s="62"/>
      <c r="D7876" s="63"/>
    </row>
    <row r="7877" spans="3:4">
      <c r="C7877" s="62"/>
      <c r="D7877" s="63"/>
    </row>
    <row r="7878" spans="3:4">
      <c r="C7878" s="62"/>
      <c r="D7878" s="63"/>
    </row>
    <row r="7879" spans="3:4">
      <c r="C7879" s="62"/>
      <c r="D7879" s="63"/>
    </row>
    <row r="7880" spans="3:4">
      <c r="C7880" s="62"/>
      <c r="D7880" s="63"/>
    </row>
    <row r="7881" spans="3:4">
      <c r="C7881" s="62"/>
      <c r="D7881" s="63"/>
    </row>
    <row r="7882" spans="3:4">
      <c r="C7882" s="62"/>
      <c r="D7882" s="63"/>
    </row>
    <row r="7883" spans="3:4">
      <c r="C7883" s="62"/>
      <c r="D7883" s="63"/>
    </row>
    <row r="7884" spans="3:4">
      <c r="C7884" s="62"/>
      <c r="D7884" s="63"/>
    </row>
    <row r="7885" spans="3:4">
      <c r="C7885" s="62"/>
      <c r="D7885" s="63"/>
    </row>
    <row r="7886" spans="3:4">
      <c r="C7886" s="62"/>
      <c r="D7886" s="63"/>
    </row>
    <row r="7887" spans="3:4">
      <c r="C7887" s="62"/>
      <c r="D7887" s="63"/>
    </row>
    <row r="7888" spans="3:4">
      <c r="C7888" s="62"/>
      <c r="D7888" s="63"/>
    </row>
    <row r="7889" spans="3:4">
      <c r="C7889" s="62"/>
      <c r="D7889" s="63"/>
    </row>
    <row r="7890" spans="3:4">
      <c r="C7890" s="62"/>
      <c r="D7890" s="63"/>
    </row>
    <row r="7891" spans="3:4">
      <c r="C7891" s="62"/>
      <c r="D7891" s="63"/>
    </row>
    <row r="7892" spans="3:4">
      <c r="C7892" s="62"/>
      <c r="D7892" s="63"/>
    </row>
    <row r="7893" spans="3:4">
      <c r="C7893" s="62"/>
      <c r="D7893" s="63"/>
    </row>
    <row r="7894" spans="3:4">
      <c r="C7894" s="62"/>
      <c r="D7894" s="63"/>
    </row>
    <row r="7895" spans="3:4">
      <c r="C7895" s="62"/>
      <c r="D7895" s="63"/>
    </row>
    <row r="7896" spans="3:4">
      <c r="C7896" s="62"/>
      <c r="D7896" s="63"/>
    </row>
    <row r="7897" spans="3:4">
      <c r="C7897" s="62"/>
      <c r="D7897" s="63"/>
    </row>
    <row r="7898" spans="3:4">
      <c r="C7898" s="62"/>
      <c r="D7898" s="63"/>
    </row>
    <row r="7899" spans="3:4">
      <c r="C7899" s="62"/>
      <c r="D7899" s="63"/>
    </row>
    <row r="7900" spans="3:4">
      <c r="C7900" s="62"/>
      <c r="D7900" s="63"/>
    </row>
    <row r="7901" spans="3:4">
      <c r="C7901" s="62"/>
      <c r="D7901" s="63"/>
    </row>
    <row r="7902" spans="3:4">
      <c r="C7902" s="62"/>
      <c r="D7902" s="63"/>
    </row>
    <row r="7903" spans="3:4">
      <c r="C7903" s="62"/>
      <c r="D7903" s="63"/>
    </row>
    <row r="7904" spans="3:4">
      <c r="C7904" s="62"/>
      <c r="D7904" s="63"/>
    </row>
    <row r="7905" spans="3:4">
      <c r="C7905" s="62"/>
      <c r="D7905" s="63"/>
    </row>
    <row r="7906" spans="3:4">
      <c r="C7906" s="62"/>
      <c r="D7906" s="63"/>
    </row>
    <row r="7907" spans="3:4">
      <c r="C7907" s="62"/>
      <c r="D7907" s="63"/>
    </row>
    <row r="7908" spans="3:4">
      <c r="C7908" s="62"/>
      <c r="D7908" s="63"/>
    </row>
    <row r="7909" spans="3:4">
      <c r="C7909" s="62"/>
      <c r="D7909" s="63"/>
    </row>
    <row r="7910" spans="3:4">
      <c r="C7910" s="62"/>
      <c r="D7910" s="63"/>
    </row>
    <row r="7911" spans="3:4">
      <c r="C7911" s="62"/>
      <c r="D7911" s="63"/>
    </row>
    <row r="7912" spans="3:4">
      <c r="C7912" s="62"/>
      <c r="D7912" s="63"/>
    </row>
    <row r="7913" spans="3:4">
      <c r="C7913" s="62"/>
      <c r="D7913" s="63"/>
    </row>
    <row r="7914" spans="3:4">
      <c r="C7914" s="62"/>
      <c r="D7914" s="63"/>
    </row>
    <row r="7915" spans="3:4">
      <c r="C7915" s="62"/>
      <c r="D7915" s="63"/>
    </row>
    <row r="7916" spans="3:4">
      <c r="C7916" s="62"/>
      <c r="D7916" s="63"/>
    </row>
    <row r="7917" spans="3:4">
      <c r="C7917" s="62"/>
      <c r="D7917" s="63"/>
    </row>
    <row r="7918" spans="3:4">
      <c r="C7918" s="62"/>
      <c r="D7918" s="63"/>
    </row>
    <row r="7919" spans="3:4">
      <c r="C7919" s="62"/>
      <c r="D7919" s="63"/>
    </row>
    <row r="7920" spans="3:4">
      <c r="C7920" s="62"/>
      <c r="D7920" s="63"/>
    </row>
    <row r="7921" spans="3:4">
      <c r="C7921" s="62"/>
      <c r="D7921" s="63"/>
    </row>
    <row r="7922" spans="3:4">
      <c r="C7922" s="62"/>
      <c r="D7922" s="63"/>
    </row>
    <row r="7923" spans="3:4">
      <c r="C7923" s="62"/>
      <c r="D7923" s="63"/>
    </row>
    <row r="7924" spans="3:4">
      <c r="C7924" s="62"/>
      <c r="D7924" s="63"/>
    </row>
    <row r="7925" spans="3:4">
      <c r="C7925" s="62"/>
      <c r="D7925" s="63"/>
    </row>
    <row r="7926" spans="3:4">
      <c r="C7926" s="62"/>
      <c r="D7926" s="63"/>
    </row>
    <row r="7927" spans="3:4">
      <c r="C7927" s="62"/>
      <c r="D7927" s="63"/>
    </row>
    <row r="7928" spans="3:4">
      <c r="C7928" s="62"/>
      <c r="D7928" s="63"/>
    </row>
    <row r="7929" spans="3:4">
      <c r="C7929" s="62"/>
      <c r="D7929" s="63"/>
    </row>
    <row r="7930" spans="3:4">
      <c r="C7930" s="62"/>
      <c r="D7930" s="63"/>
    </row>
    <row r="7931" spans="3:4">
      <c r="C7931" s="62"/>
      <c r="D7931" s="63"/>
    </row>
    <row r="7932" spans="3:4">
      <c r="C7932" s="62"/>
      <c r="D7932" s="63"/>
    </row>
    <row r="7933" spans="3:4">
      <c r="C7933" s="62"/>
      <c r="D7933" s="63"/>
    </row>
    <row r="7934" spans="3:4">
      <c r="C7934" s="62"/>
      <c r="D7934" s="63"/>
    </row>
    <row r="7935" spans="3:4">
      <c r="C7935" s="62"/>
      <c r="D7935" s="63"/>
    </row>
    <row r="7936" spans="3:4">
      <c r="C7936" s="62"/>
      <c r="D7936" s="63"/>
    </row>
    <row r="7937" spans="3:4">
      <c r="C7937" s="62"/>
      <c r="D7937" s="63"/>
    </row>
    <row r="7938" spans="3:4">
      <c r="C7938" s="62"/>
      <c r="D7938" s="63"/>
    </row>
    <row r="7939" spans="3:4">
      <c r="C7939" s="62"/>
      <c r="D7939" s="63"/>
    </row>
    <row r="7940" spans="3:4">
      <c r="C7940" s="62"/>
      <c r="D7940" s="63"/>
    </row>
    <row r="7941" spans="3:4">
      <c r="C7941" s="62"/>
      <c r="D7941" s="63"/>
    </row>
    <row r="7942" spans="3:4">
      <c r="C7942" s="62"/>
      <c r="D7942" s="63"/>
    </row>
    <row r="7943" spans="3:4">
      <c r="C7943" s="62"/>
      <c r="D7943" s="63"/>
    </row>
    <row r="7944" spans="3:4">
      <c r="C7944" s="62"/>
      <c r="D7944" s="63"/>
    </row>
    <row r="7945" spans="3:4">
      <c r="C7945" s="62"/>
      <c r="D7945" s="63"/>
    </row>
    <row r="7946" spans="3:4">
      <c r="C7946" s="62"/>
      <c r="D7946" s="63"/>
    </row>
    <row r="7947" spans="3:4">
      <c r="C7947" s="62"/>
      <c r="D7947" s="63"/>
    </row>
    <row r="7948" spans="3:4">
      <c r="C7948" s="62"/>
      <c r="D7948" s="63"/>
    </row>
    <row r="7949" spans="3:4">
      <c r="C7949" s="62"/>
      <c r="D7949" s="63"/>
    </row>
    <row r="7950" spans="3:4">
      <c r="C7950" s="62"/>
      <c r="D7950" s="63"/>
    </row>
    <row r="7951" spans="3:4">
      <c r="C7951" s="62"/>
      <c r="D7951" s="63"/>
    </row>
    <row r="7952" spans="3:4">
      <c r="C7952" s="62"/>
      <c r="D7952" s="63"/>
    </row>
    <row r="7953" spans="3:4">
      <c r="C7953" s="62"/>
      <c r="D7953" s="63"/>
    </row>
    <row r="7954" spans="3:4">
      <c r="C7954" s="62"/>
      <c r="D7954" s="63"/>
    </row>
    <row r="7955" spans="3:4">
      <c r="C7955" s="62"/>
      <c r="D7955" s="63"/>
    </row>
    <row r="7956" spans="3:4">
      <c r="C7956" s="62"/>
      <c r="D7956" s="63"/>
    </row>
    <row r="7957" spans="3:4">
      <c r="C7957" s="62"/>
      <c r="D7957" s="63"/>
    </row>
    <row r="7958" spans="3:4">
      <c r="C7958" s="62"/>
      <c r="D7958" s="63"/>
    </row>
    <row r="7959" spans="3:4">
      <c r="C7959" s="62"/>
      <c r="D7959" s="63"/>
    </row>
    <row r="7960" spans="3:4">
      <c r="C7960" s="62"/>
      <c r="D7960" s="63"/>
    </row>
    <row r="7961" spans="3:4">
      <c r="C7961" s="62"/>
      <c r="D7961" s="63"/>
    </row>
    <row r="7962" spans="3:4">
      <c r="C7962" s="62"/>
      <c r="D7962" s="63"/>
    </row>
    <row r="7963" spans="3:4">
      <c r="C7963" s="62"/>
      <c r="D7963" s="63"/>
    </row>
    <row r="7964" spans="3:4">
      <c r="C7964" s="62"/>
      <c r="D7964" s="63"/>
    </row>
    <row r="7965" spans="3:4">
      <c r="C7965" s="62"/>
      <c r="D7965" s="63"/>
    </row>
    <row r="7966" spans="3:4">
      <c r="C7966" s="62"/>
      <c r="D7966" s="63"/>
    </row>
    <row r="7967" spans="3:4">
      <c r="C7967" s="62"/>
      <c r="D7967" s="63"/>
    </row>
    <row r="7968" spans="3:4">
      <c r="C7968" s="62"/>
      <c r="D7968" s="63"/>
    </row>
    <row r="7969" spans="3:4">
      <c r="C7969" s="62"/>
      <c r="D7969" s="63"/>
    </row>
    <row r="7970" spans="3:4">
      <c r="C7970" s="62"/>
      <c r="D7970" s="63"/>
    </row>
    <row r="7971" spans="3:4">
      <c r="C7971" s="62"/>
      <c r="D7971" s="63"/>
    </row>
    <row r="7972" spans="3:4">
      <c r="C7972" s="62"/>
      <c r="D7972" s="63"/>
    </row>
    <row r="7973" spans="3:4">
      <c r="C7973" s="62"/>
      <c r="D7973" s="63"/>
    </row>
    <row r="7974" spans="3:4">
      <c r="C7974" s="62"/>
      <c r="D7974" s="63"/>
    </row>
    <row r="7975" spans="3:4">
      <c r="C7975" s="62"/>
      <c r="D7975" s="63"/>
    </row>
    <row r="7976" spans="3:4">
      <c r="C7976" s="62"/>
      <c r="D7976" s="63"/>
    </row>
    <row r="7977" spans="3:4">
      <c r="C7977" s="62"/>
      <c r="D7977" s="63"/>
    </row>
    <row r="7978" spans="3:4">
      <c r="C7978" s="62"/>
      <c r="D7978" s="63"/>
    </row>
    <row r="7979" spans="3:4">
      <c r="C7979" s="62"/>
      <c r="D7979" s="63"/>
    </row>
    <row r="7980" spans="3:4">
      <c r="C7980" s="62"/>
      <c r="D7980" s="63"/>
    </row>
    <row r="7981" spans="3:4">
      <c r="C7981" s="62"/>
      <c r="D7981" s="63"/>
    </row>
    <row r="7982" spans="3:4">
      <c r="C7982" s="62"/>
      <c r="D7982" s="63"/>
    </row>
    <row r="7983" spans="3:4">
      <c r="C7983" s="62"/>
      <c r="D7983" s="63"/>
    </row>
    <row r="7984" spans="3:4">
      <c r="C7984" s="62"/>
      <c r="D7984" s="63"/>
    </row>
    <row r="7985" spans="3:4">
      <c r="C7985" s="62"/>
      <c r="D7985" s="63"/>
    </row>
    <row r="7986" spans="3:4">
      <c r="C7986" s="62"/>
      <c r="D7986" s="63"/>
    </row>
    <row r="7987" spans="3:4">
      <c r="C7987" s="62"/>
      <c r="D7987" s="63"/>
    </row>
    <row r="7988" spans="3:4">
      <c r="C7988" s="62"/>
      <c r="D7988" s="63"/>
    </row>
    <row r="7989" spans="3:4">
      <c r="C7989" s="62"/>
      <c r="D7989" s="63"/>
    </row>
    <row r="7990" spans="3:4">
      <c r="C7990" s="62"/>
      <c r="D7990" s="63"/>
    </row>
    <row r="7991" spans="3:4">
      <c r="C7991" s="62"/>
      <c r="D7991" s="63"/>
    </row>
    <row r="7992" spans="3:4">
      <c r="C7992" s="62"/>
      <c r="D7992" s="63"/>
    </row>
    <row r="7993" spans="3:4">
      <c r="C7993" s="62"/>
      <c r="D7993" s="63"/>
    </row>
    <row r="7994" spans="3:4">
      <c r="C7994" s="62"/>
      <c r="D7994" s="63"/>
    </row>
    <row r="7995" spans="3:4">
      <c r="C7995" s="62"/>
      <c r="D7995" s="63"/>
    </row>
    <row r="7996" spans="3:4">
      <c r="C7996" s="62"/>
      <c r="D7996" s="63"/>
    </row>
    <row r="7997" spans="3:4">
      <c r="C7997" s="62"/>
      <c r="D7997" s="63"/>
    </row>
    <row r="7998" spans="3:4">
      <c r="C7998" s="62"/>
      <c r="D7998" s="63"/>
    </row>
    <row r="7999" spans="3:4">
      <c r="C7999" s="62"/>
      <c r="D7999" s="63"/>
    </row>
    <row r="8000" spans="3:4">
      <c r="C8000" s="62"/>
      <c r="D8000" s="63"/>
    </row>
    <row r="8001" spans="3:4">
      <c r="C8001" s="62"/>
      <c r="D8001" s="63"/>
    </row>
    <row r="8002" spans="3:4">
      <c r="C8002" s="62"/>
      <c r="D8002" s="63"/>
    </row>
    <row r="8003" spans="3:4">
      <c r="C8003" s="62"/>
      <c r="D8003" s="63"/>
    </row>
    <row r="8004" spans="3:4">
      <c r="C8004" s="62"/>
      <c r="D8004" s="63"/>
    </row>
    <row r="8005" spans="3:4">
      <c r="C8005" s="62"/>
      <c r="D8005" s="63"/>
    </row>
    <row r="8006" spans="3:4">
      <c r="C8006" s="62"/>
      <c r="D8006" s="63"/>
    </row>
    <row r="8007" spans="3:4">
      <c r="C8007" s="62"/>
      <c r="D8007" s="63"/>
    </row>
    <row r="8008" spans="3:4">
      <c r="C8008" s="62"/>
      <c r="D8008" s="63"/>
    </row>
    <row r="8009" spans="3:4">
      <c r="C8009" s="62"/>
      <c r="D8009" s="63"/>
    </row>
    <row r="8010" spans="3:4">
      <c r="C8010" s="62"/>
      <c r="D8010" s="63"/>
    </row>
    <row r="8011" spans="3:4">
      <c r="C8011" s="62"/>
      <c r="D8011" s="63"/>
    </row>
    <row r="8012" spans="3:4">
      <c r="C8012" s="62"/>
      <c r="D8012" s="63"/>
    </row>
    <row r="8013" spans="3:4">
      <c r="C8013" s="62"/>
      <c r="D8013" s="63"/>
    </row>
    <row r="8014" spans="3:4">
      <c r="C8014" s="62"/>
      <c r="D8014" s="63"/>
    </row>
    <row r="8015" spans="3:4">
      <c r="C8015" s="62"/>
      <c r="D8015" s="63"/>
    </row>
    <row r="8016" spans="3:4">
      <c r="C8016" s="62"/>
      <c r="D8016" s="63"/>
    </row>
    <row r="8017" spans="3:4">
      <c r="C8017" s="62"/>
      <c r="D8017" s="63"/>
    </row>
    <row r="8018" spans="3:4">
      <c r="C8018" s="62"/>
      <c r="D8018" s="63"/>
    </row>
    <row r="8019" spans="3:4">
      <c r="C8019" s="62"/>
      <c r="D8019" s="63"/>
    </row>
    <row r="8020" spans="3:4">
      <c r="C8020" s="62"/>
      <c r="D8020" s="63"/>
    </row>
    <row r="8021" spans="3:4">
      <c r="C8021" s="62"/>
      <c r="D8021" s="63"/>
    </row>
    <row r="8022" spans="3:4">
      <c r="C8022" s="62"/>
      <c r="D8022" s="63"/>
    </row>
    <row r="8023" spans="3:4">
      <c r="C8023" s="62"/>
      <c r="D8023" s="63"/>
    </row>
    <row r="8024" spans="3:4">
      <c r="C8024" s="62"/>
      <c r="D8024" s="63"/>
    </row>
    <row r="8025" spans="3:4">
      <c r="C8025" s="62"/>
      <c r="D8025" s="63"/>
    </row>
    <row r="8026" spans="3:4">
      <c r="C8026" s="62"/>
      <c r="D8026" s="63"/>
    </row>
    <row r="8027" spans="3:4">
      <c r="C8027" s="62"/>
      <c r="D8027" s="63"/>
    </row>
    <row r="8028" spans="3:4">
      <c r="C8028" s="62"/>
      <c r="D8028" s="63"/>
    </row>
    <row r="8029" spans="3:4">
      <c r="C8029" s="62"/>
      <c r="D8029" s="63"/>
    </row>
    <row r="8030" spans="3:4">
      <c r="C8030" s="62"/>
      <c r="D8030" s="63"/>
    </row>
    <row r="8031" spans="3:4">
      <c r="C8031" s="62"/>
      <c r="D8031" s="63"/>
    </row>
    <row r="8032" spans="3:4">
      <c r="C8032" s="62"/>
      <c r="D8032" s="63"/>
    </row>
    <row r="8033" spans="3:4">
      <c r="C8033" s="62"/>
      <c r="D8033" s="63"/>
    </row>
    <row r="8034" spans="3:4">
      <c r="C8034" s="62"/>
      <c r="D8034" s="63"/>
    </row>
    <row r="8035" spans="3:4">
      <c r="C8035" s="62"/>
      <c r="D8035" s="63"/>
    </row>
    <row r="8036" spans="3:4">
      <c r="C8036" s="62"/>
      <c r="D8036" s="63"/>
    </row>
    <row r="8037" spans="3:4">
      <c r="C8037" s="62"/>
      <c r="D8037" s="63"/>
    </row>
    <row r="8038" spans="3:4">
      <c r="C8038" s="62"/>
      <c r="D8038" s="63"/>
    </row>
    <row r="8039" spans="3:4">
      <c r="C8039" s="62"/>
      <c r="D8039" s="63"/>
    </row>
    <row r="8040" spans="3:4">
      <c r="C8040" s="62"/>
      <c r="D8040" s="63"/>
    </row>
    <row r="8041" spans="3:4">
      <c r="C8041" s="62"/>
      <c r="D8041" s="63"/>
    </row>
    <row r="8042" spans="3:4">
      <c r="C8042" s="62"/>
      <c r="D8042" s="63"/>
    </row>
    <row r="8043" spans="3:4">
      <c r="C8043" s="62"/>
      <c r="D8043" s="63"/>
    </row>
    <row r="8044" spans="3:4">
      <c r="C8044" s="62"/>
      <c r="D8044" s="63"/>
    </row>
    <row r="8045" spans="3:4">
      <c r="C8045" s="62"/>
      <c r="D8045" s="63"/>
    </row>
    <row r="8046" spans="3:4">
      <c r="C8046" s="62"/>
      <c r="D8046" s="63"/>
    </row>
    <row r="8047" spans="3:4">
      <c r="C8047" s="62"/>
      <c r="D8047" s="63"/>
    </row>
    <row r="8048" spans="3:4">
      <c r="C8048" s="62"/>
      <c r="D8048" s="63"/>
    </row>
    <row r="8049" spans="3:4">
      <c r="C8049" s="62"/>
      <c r="D8049" s="63"/>
    </row>
    <row r="8050" spans="3:4">
      <c r="C8050" s="62"/>
      <c r="D8050" s="63"/>
    </row>
    <row r="8051" spans="3:4">
      <c r="C8051" s="62"/>
      <c r="D8051" s="63"/>
    </row>
    <row r="8052" spans="3:4">
      <c r="C8052" s="62"/>
      <c r="D8052" s="63"/>
    </row>
    <row r="8053" spans="3:4">
      <c r="C8053" s="62"/>
      <c r="D8053" s="63"/>
    </row>
    <row r="8054" spans="3:4">
      <c r="C8054" s="62"/>
      <c r="D8054" s="63"/>
    </row>
    <row r="8055" spans="3:4">
      <c r="C8055" s="62"/>
      <c r="D8055" s="63"/>
    </row>
    <row r="8056" spans="3:4">
      <c r="C8056" s="62"/>
      <c r="D8056" s="63"/>
    </row>
    <row r="8057" spans="3:4">
      <c r="C8057" s="62"/>
      <c r="D8057" s="63"/>
    </row>
    <row r="8058" spans="3:4">
      <c r="C8058" s="62"/>
      <c r="D8058" s="63"/>
    </row>
    <row r="8059" spans="3:4">
      <c r="C8059" s="62"/>
      <c r="D8059" s="63"/>
    </row>
    <row r="8060" spans="3:4">
      <c r="C8060" s="62"/>
      <c r="D8060" s="63"/>
    </row>
    <row r="8061" spans="3:4">
      <c r="C8061" s="62"/>
      <c r="D8061" s="63"/>
    </row>
    <row r="8062" spans="3:4">
      <c r="C8062" s="62"/>
      <c r="D8062" s="63"/>
    </row>
    <row r="8063" spans="3:4">
      <c r="C8063" s="62"/>
      <c r="D8063" s="63"/>
    </row>
    <row r="8064" spans="3:4">
      <c r="C8064" s="62"/>
      <c r="D8064" s="63"/>
    </row>
    <row r="8065" spans="3:4">
      <c r="C8065" s="62"/>
      <c r="D8065" s="63"/>
    </row>
    <row r="8066" spans="3:4">
      <c r="C8066" s="62"/>
      <c r="D8066" s="63"/>
    </row>
    <row r="8067" spans="3:4">
      <c r="C8067" s="62"/>
      <c r="D8067" s="63"/>
    </row>
    <row r="8068" spans="3:4">
      <c r="C8068" s="62"/>
      <c r="D8068" s="63"/>
    </row>
    <row r="8069" spans="3:4">
      <c r="C8069" s="62"/>
      <c r="D8069" s="63"/>
    </row>
    <row r="8070" spans="3:4">
      <c r="C8070" s="62"/>
      <c r="D8070" s="63"/>
    </row>
    <row r="8071" spans="3:4">
      <c r="C8071" s="62"/>
      <c r="D8071" s="63"/>
    </row>
    <row r="8072" spans="3:4">
      <c r="C8072" s="62"/>
      <c r="D8072" s="63"/>
    </row>
    <row r="8073" spans="3:4">
      <c r="C8073" s="62"/>
      <c r="D8073" s="63"/>
    </row>
    <row r="8074" spans="3:4">
      <c r="C8074" s="62"/>
      <c r="D8074" s="63"/>
    </row>
    <row r="8075" spans="3:4">
      <c r="C8075" s="62"/>
      <c r="D8075" s="63"/>
    </row>
    <row r="8076" spans="3:4">
      <c r="C8076" s="62"/>
      <c r="D8076" s="63"/>
    </row>
    <row r="8077" spans="3:4">
      <c r="C8077" s="62"/>
      <c r="D8077" s="63"/>
    </row>
    <row r="8078" spans="3:4">
      <c r="C8078" s="62"/>
      <c r="D8078" s="63"/>
    </row>
    <row r="8079" spans="3:4">
      <c r="C8079" s="62"/>
      <c r="D8079" s="63"/>
    </row>
    <row r="8080" spans="3:4">
      <c r="C8080" s="62"/>
      <c r="D8080" s="63"/>
    </row>
    <row r="8081" spans="3:4">
      <c r="C8081" s="62"/>
      <c r="D8081" s="63"/>
    </row>
    <row r="8082" spans="3:4">
      <c r="C8082" s="62"/>
      <c r="D8082" s="63"/>
    </row>
    <row r="8083" spans="3:4">
      <c r="C8083" s="62"/>
      <c r="D8083" s="63"/>
    </row>
    <row r="8084" spans="3:4">
      <c r="C8084" s="62"/>
      <c r="D8084" s="63"/>
    </row>
    <row r="8085" spans="3:4">
      <c r="C8085" s="62"/>
      <c r="D8085" s="63"/>
    </row>
    <row r="8086" spans="3:4">
      <c r="C8086" s="62"/>
      <c r="D8086" s="63"/>
    </row>
    <row r="8087" spans="3:4">
      <c r="C8087" s="62"/>
      <c r="D8087" s="63"/>
    </row>
    <row r="8088" spans="3:4">
      <c r="C8088" s="62"/>
      <c r="D8088" s="63"/>
    </row>
    <row r="8089" spans="3:4">
      <c r="C8089" s="62"/>
      <c r="D8089" s="63"/>
    </row>
    <row r="8090" spans="3:4">
      <c r="C8090" s="62"/>
      <c r="D8090" s="63"/>
    </row>
    <row r="8091" spans="3:4">
      <c r="C8091" s="62"/>
      <c r="D8091" s="63"/>
    </row>
    <row r="8092" spans="3:4">
      <c r="C8092" s="62"/>
      <c r="D8092" s="63"/>
    </row>
    <row r="8093" spans="3:4">
      <c r="C8093" s="62"/>
      <c r="D8093" s="63"/>
    </row>
    <row r="8094" spans="3:4">
      <c r="C8094" s="62"/>
      <c r="D8094" s="63"/>
    </row>
    <row r="8095" spans="3:4">
      <c r="C8095" s="62"/>
      <c r="D8095" s="63"/>
    </row>
    <row r="8096" spans="3:4">
      <c r="C8096" s="62"/>
      <c r="D8096" s="63"/>
    </row>
    <row r="8097" spans="3:4">
      <c r="C8097" s="62"/>
      <c r="D8097" s="63"/>
    </row>
    <row r="8098" spans="3:4">
      <c r="C8098" s="62"/>
      <c r="D8098" s="63"/>
    </row>
    <row r="8099" spans="3:4">
      <c r="C8099" s="62"/>
      <c r="D8099" s="63"/>
    </row>
    <row r="8100" spans="3:4">
      <c r="C8100" s="62"/>
      <c r="D8100" s="63"/>
    </row>
    <row r="8101" spans="3:4">
      <c r="C8101" s="62"/>
      <c r="D8101" s="63"/>
    </row>
    <row r="8102" spans="3:4">
      <c r="C8102" s="62"/>
      <c r="D8102" s="63"/>
    </row>
    <row r="8103" spans="3:4">
      <c r="C8103" s="62"/>
      <c r="D8103" s="63"/>
    </row>
    <row r="8104" spans="3:4">
      <c r="C8104" s="62"/>
      <c r="D8104" s="63"/>
    </row>
    <row r="8105" spans="3:4">
      <c r="C8105" s="62"/>
      <c r="D8105" s="63"/>
    </row>
    <row r="8106" spans="3:4">
      <c r="C8106" s="62"/>
      <c r="D8106" s="63"/>
    </row>
    <row r="8107" spans="3:4">
      <c r="C8107" s="62"/>
      <c r="D8107" s="63"/>
    </row>
    <row r="8108" spans="3:4">
      <c r="C8108" s="62"/>
      <c r="D8108" s="63"/>
    </row>
    <row r="8109" spans="3:4">
      <c r="C8109" s="62"/>
      <c r="D8109" s="63"/>
    </row>
    <row r="8110" spans="3:4">
      <c r="C8110" s="62"/>
      <c r="D8110" s="63"/>
    </row>
    <row r="8111" spans="3:4">
      <c r="C8111" s="62"/>
      <c r="D8111" s="63"/>
    </row>
    <row r="8112" spans="3:4">
      <c r="C8112" s="62"/>
      <c r="D8112" s="63"/>
    </row>
    <row r="8113" spans="3:4">
      <c r="C8113" s="62"/>
      <c r="D8113" s="63"/>
    </row>
    <row r="8114" spans="3:4">
      <c r="C8114" s="62"/>
      <c r="D8114" s="63"/>
    </row>
    <row r="8115" spans="3:4">
      <c r="C8115" s="62"/>
      <c r="D8115" s="63"/>
    </row>
    <row r="8116" spans="3:4">
      <c r="C8116" s="62"/>
      <c r="D8116" s="63"/>
    </row>
    <row r="8117" spans="3:4">
      <c r="C8117" s="62"/>
      <c r="D8117" s="63"/>
    </row>
    <row r="8118" spans="3:4">
      <c r="C8118" s="62"/>
      <c r="D8118" s="63"/>
    </row>
    <row r="8119" spans="3:4">
      <c r="C8119" s="62"/>
      <c r="D8119" s="63"/>
    </row>
    <row r="8120" spans="3:4">
      <c r="C8120" s="62"/>
      <c r="D8120" s="63"/>
    </row>
    <row r="8121" spans="3:4">
      <c r="C8121" s="62"/>
      <c r="D8121" s="63"/>
    </row>
    <row r="8122" spans="3:4">
      <c r="C8122" s="62"/>
      <c r="D8122" s="63"/>
    </row>
    <row r="8123" spans="3:4">
      <c r="C8123" s="62"/>
      <c r="D8123" s="63"/>
    </row>
    <row r="8124" spans="3:4">
      <c r="C8124" s="62"/>
      <c r="D8124" s="63"/>
    </row>
    <row r="8125" spans="3:4">
      <c r="C8125" s="62"/>
      <c r="D8125" s="63"/>
    </row>
    <row r="8126" spans="3:4">
      <c r="C8126" s="62"/>
      <c r="D8126" s="63"/>
    </row>
    <row r="8127" spans="3:4">
      <c r="C8127" s="62"/>
      <c r="D8127" s="63"/>
    </row>
    <row r="8128" spans="3:4">
      <c r="C8128" s="62"/>
      <c r="D8128" s="63"/>
    </row>
    <row r="8129" spans="3:4">
      <c r="C8129" s="62"/>
      <c r="D8129" s="63"/>
    </row>
    <row r="8130" spans="3:4">
      <c r="C8130" s="62"/>
      <c r="D8130" s="63"/>
    </row>
    <row r="8131" spans="3:4">
      <c r="C8131" s="62"/>
      <c r="D8131" s="63"/>
    </row>
    <row r="8132" spans="3:4">
      <c r="C8132" s="62"/>
      <c r="D8132" s="63"/>
    </row>
    <row r="8133" spans="3:4">
      <c r="C8133" s="62"/>
      <c r="D8133" s="63"/>
    </row>
    <row r="8134" spans="3:4">
      <c r="C8134" s="62"/>
      <c r="D8134" s="63"/>
    </row>
    <row r="8135" spans="3:4">
      <c r="C8135" s="62"/>
      <c r="D8135" s="63"/>
    </row>
    <row r="8136" spans="3:4">
      <c r="C8136" s="62"/>
      <c r="D8136" s="63"/>
    </row>
    <row r="8137" spans="3:4">
      <c r="C8137" s="62"/>
      <c r="D8137" s="63"/>
    </row>
    <row r="8138" spans="3:4">
      <c r="C8138" s="62"/>
      <c r="D8138" s="63"/>
    </row>
    <row r="8139" spans="3:4">
      <c r="C8139" s="62"/>
      <c r="D8139" s="63"/>
    </row>
    <row r="8140" spans="3:4">
      <c r="C8140" s="62"/>
      <c r="D8140" s="63"/>
    </row>
    <row r="8141" spans="3:4">
      <c r="C8141" s="62"/>
      <c r="D8141" s="63"/>
    </row>
    <row r="8142" spans="3:4">
      <c r="C8142" s="62"/>
      <c r="D8142" s="63"/>
    </row>
    <row r="8143" spans="3:4">
      <c r="C8143" s="62"/>
      <c r="D8143" s="63"/>
    </row>
    <row r="8144" spans="3:4">
      <c r="C8144" s="62"/>
      <c r="D8144" s="63"/>
    </row>
    <row r="8145" spans="3:4">
      <c r="C8145" s="62"/>
      <c r="D8145" s="63"/>
    </row>
    <row r="8146" spans="3:4">
      <c r="C8146" s="62"/>
      <c r="D8146" s="63"/>
    </row>
    <row r="8147" spans="3:4">
      <c r="C8147" s="62"/>
      <c r="D8147" s="63"/>
    </row>
    <row r="8148" spans="3:4">
      <c r="C8148" s="62"/>
      <c r="D8148" s="63"/>
    </row>
    <row r="8149" spans="3:4">
      <c r="C8149" s="62"/>
      <c r="D8149" s="63"/>
    </row>
    <row r="8150" spans="3:4">
      <c r="C8150" s="62"/>
      <c r="D8150" s="63"/>
    </row>
    <row r="8151" spans="3:4">
      <c r="C8151" s="62"/>
      <c r="D8151" s="63"/>
    </row>
    <row r="8152" spans="3:4">
      <c r="C8152" s="62"/>
      <c r="D8152" s="63"/>
    </row>
    <row r="8153" spans="3:4">
      <c r="C8153" s="62"/>
      <c r="D8153" s="63"/>
    </row>
    <row r="8154" spans="3:4">
      <c r="C8154" s="62"/>
      <c r="D8154" s="63"/>
    </row>
    <row r="8155" spans="3:4">
      <c r="C8155" s="62"/>
      <c r="D8155" s="63"/>
    </row>
    <row r="8156" spans="3:4">
      <c r="C8156" s="62"/>
      <c r="D8156" s="63"/>
    </row>
    <row r="8157" spans="3:4">
      <c r="C8157" s="62"/>
      <c r="D8157" s="63"/>
    </row>
    <row r="8158" spans="3:4">
      <c r="C8158" s="62"/>
      <c r="D8158" s="63"/>
    </row>
    <row r="8159" spans="3:4">
      <c r="C8159" s="62"/>
      <c r="D8159" s="63"/>
    </row>
    <row r="8160" spans="3:4">
      <c r="C8160" s="62"/>
      <c r="D8160" s="63"/>
    </row>
    <row r="8161" spans="3:4">
      <c r="C8161" s="62"/>
      <c r="D8161" s="63"/>
    </row>
    <row r="8162" spans="3:4">
      <c r="C8162" s="62"/>
      <c r="D8162" s="63"/>
    </row>
    <row r="8163" spans="3:4">
      <c r="C8163" s="62"/>
      <c r="D8163" s="63"/>
    </row>
    <row r="8164" spans="3:4">
      <c r="C8164" s="62"/>
      <c r="D8164" s="63"/>
    </row>
    <row r="8165" spans="3:4">
      <c r="C8165" s="62"/>
      <c r="D8165" s="63"/>
    </row>
    <row r="8166" spans="3:4">
      <c r="C8166" s="62"/>
      <c r="D8166" s="63"/>
    </row>
    <row r="8167" spans="3:4">
      <c r="C8167" s="62"/>
      <c r="D8167" s="63"/>
    </row>
    <row r="8168" spans="3:4">
      <c r="C8168" s="62"/>
      <c r="D8168" s="63"/>
    </row>
    <row r="8169" spans="3:4">
      <c r="C8169" s="62"/>
      <c r="D8169" s="63"/>
    </row>
    <row r="8170" spans="3:4">
      <c r="C8170" s="62"/>
      <c r="D8170" s="63"/>
    </row>
    <row r="8171" spans="3:4">
      <c r="C8171" s="62"/>
      <c r="D8171" s="63"/>
    </row>
    <row r="8172" spans="3:4">
      <c r="C8172" s="62"/>
      <c r="D8172" s="63"/>
    </row>
    <row r="8173" spans="3:4">
      <c r="C8173" s="62"/>
      <c r="D8173" s="63"/>
    </row>
    <row r="8174" spans="3:4">
      <c r="C8174" s="62"/>
      <c r="D8174" s="63"/>
    </row>
    <row r="8175" spans="3:4">
      <c r="C8175" s="62"/>
      <c r="D8175" s="63"/>
    </row>
    <row r="8176" spans="3:4">
      <c r="C8176" s="62"/>
      <c r="D8176" s="63"/>
    </row>
    <row r="8177" spans="3:4">
      <c r="C8177" s="62"/>
      <c r="D8177" s="63"/>
    </row>
    <row r="8178" spans="3:4">
      <c r="C8178" s="62"/>
      <c r="D8178" s="63"/>
    </row>
    <row r="8179" spans="3:4">
      <c r="C8179" s="62"/>
      <c r="D8179" s="63"/>
    </row>
    <row r="8180" spans="3:4">
      <c r="C8180" s="62"/>
      <c r="D8180" s="63"/>
    </row>
    <row r="8181" spans="3:4">
      <c r="C8181" s="62"/>
      <c r="D8181" s="63"/>
    </row>
    <row r="8182" spans="3:4">
      <c r="C8182" s="62"/>
      <c r="D8182" s="63"/>
    </row>
    <row r="8183" spans="3:4">
      <c r="C8183" s="62"/>
      <c r="D8183" s="63"/>
    </row>
    <row r="8184" spans="3:4">
      <c r="C8184" s="62"/>
      <c r="D8184" s="63"/>
    </row>
    <row r="8185" spans="3:4">
      <c r="C8185" s="62"/>
      <c r="D8185" s="63"/>
    </row>
    <row r="8186" spans="3:4">
      <c r="C8186" s="62"/>
      <c r="D8186" s="63"/>
    </row>
    <row r="8187" spans="3:4">
      <c r="C8187" s="62"/>
      <c r="D8187" s="63"/>
    </row>
    <row r="8188" spans="3:4">
      <c r="C8188" s="62"/>
      <c r="D8188" s="63"/>
    </row>
    <row r="8189" spans="3:4">
      <c r="C8189" s="62"/>
      <c r="D8189" s="63"/>
    </row>
    <row r="8190" spans="3:4">
      <c r="C8190" s="62"/>
      <c r="D8190" s="63"/>
    </row>
    <row r="8191" spans="3:4">
      <c r="C8191" s="62"/>
      <c r="D8191" s="63"/>
    </row>
    <row r="8192" spans="3:4">
      <c r="C8192" s="62"/>
      <c r="D8192" s="63"/>
    </row>
    <row r="8193" spans="3:4">
      <c r="C8193" s="62"/>
      <c r="D8193" s="63"/>
    </row>
    <row r="8194" spans="3:4">
      <c r="C8194" s="62"/>
      <c r="D8194" s="63"/>
    </row>
    <row r="8195" spans="3:4">
      <c r="C8195" s="62"/>
      <c r="D8195" s="63"/>
    </row>
    <row r="8196" spans="3:4">
      <c r="C8196" s="62"/>
      <c r="D8196" s="63"/>
    </row>
    <row r="8197" spans="3:4">
      <c r="C8197" s="62"/>
      <c r="D8197" s="63"/>
    </row>
    <row r="8198" spans="3:4">
      <c r="C8198" s="62"/>
      <c r="D8198" s="63"/>
    </row>
    <row r="8199" spans="3:4">
      <c r="C8199" s="62"/>
      <c r="D8199" s="63"/>
    </row>
    <row r="8200" spans="3:4">
      <c r="C8200" s="62"/>
      <c r="D8200" s="63"/>
    </row>
    <row r="8201" spans="3:4">
      <c r="C8201" s="62"/>
      <c r="D8201" s="63"/>
    </row>
    <row r="8202" spans="3:4">
      <c r="C8202" s="62"/>
      <c r="D8202" s="63"/>
    </row>
    <row r="8203" spans="3:4">
      <c r="C8203" s="62"/>
      <c r="D8203" s="63"/>
    </row>
    <row r="8204" spans="3:4">
      <c r="C8204" s="62"/>
      <c r="D8204" s="63"/>
    </row>
    <row r="8205" spans="3:4">
      <c r="C8205" s="62"/>
      <c r="D8205" s="63"/>
    </row>
    <row r="8206" spans="3:4">
      <c r="C8206" s="62"/>
      <c r="D8206" s="63"/>
    </row>
    <row r="8207" spans="3:4">
      <c r="C8207" s="62"/>
      <c r="D8207" s="63"/>
    </row>
    <row r="8208" spans="3:4">
      <c r="C8208" s="62"/>
      <c r="D8208" s="63"/>
    </row>
    <row r="8209" spans="3:4">
      <c r="C8209" s="62"/>
      <c r="D8209" s="63"/>
    </row>
    <row r="8210" spans="3:4">
      <c r="C8210" s="62"/>
      <c r="D8210" s="63"/>
    </row>
    <row r="8211" spans="3:4">
      <c r="C8211" s="62"/>
      <c r="D8211" s="63"/>
    </row>
    <row r="8212" spans="3:4">
      <c r="C8212" s="62"/>
      <c r="D8212" s="63"/>
    </row>
    <row r="8213" spans="3:4">
      <c r="C8213" s="62"/>
      <c r="D8213" s="63"/>
    </row>
    <row r="8214" spans="3:4">
      <c r="C8214" s="62"/>
      <c r="D8214" s="63"/>
    </row>
    <row r="8215" spans="3:4">
      <c r="C8215" s="62"/>
      <c r="D8215" s="63"/>
    </row>
    <row r="8216" spans="3:4">
      <c r="C8216" s="62"/>
      <c r="D8216" s="63"/>
    </row>
    <row r="8217" spans="3:4">
      <c r="C8217" s="62"/>
      <c r="D8217" s="63"/>
    </row>
    <row r="8218" spans="3:4">
      <c r="C8218" s="62"/>
      <c r="D8218" s="63"/>
    </row>
    <row r="8219" spans="3:4">
      <c r="C8219" s="62"/>
      <c r="D8219" s="63"/>
    </row>
    <row r="8220" spans="3:4">
      <c r="C8220" s="62"/>
      <c r="D8220" s="63"/>
    </row>
    <row r="8221" spans="3:4">
      <c r="C8221" s="62"/>
      <c r="D8221" s="63"/>
    </row>
    <row r="8222" spans="3:4">
      <c r="C8222" s="62"/>
      <c r="D8222" s="63"/>
    </row>
    <row r="8223" spans="3:4">
      <c r="C8223" s="62"/>
      <c r="D8223" s="63"/>
    </row>
    <row r="8224" spans="3:4">
      <c r="C8224" s="62"/>
      <c r="D8224" s="63"/>
    </row>
    <row r="8225" spans="3:4">
      <c r="C8225" s="62"/>
      <c r="D8225" s="63"/>
    </row>
    <row r="8226" spans="3:4">
      <c r="C8226" s="62"/>
      <c r="D8226" s="63"/>
    </row>
    <row r="8227" spans="3:4">
      <c r="C8227" s="62"/>
      <c r="D8227" s="63"/>
    </row>
    <row r="8228" spans="3:4">
      <c r="C8228" s="62"/>
      <c r="D8228" s="63"/>
    </row>
    <row r="8229" spans="3:4">
      <c r="C8229" s="62"/>
      <c r="D8229" s="63"/>
    </row>
    <row r="8230" spans="3:4">
      <c r="C8230" s="62"/>
      <c r="D8230" s="63"/>
    </row>
    <row r="8231" spans="3:4">
      <c r="C8231" s="62"/>
      <c r="D8231" s="63"/>
    </row>
    <row r="8232" spans="3:4">
      <c r="C8232" s="62"/>
      <c r="D8232" s="63"/>
    </row>
    <row r="8233" spans="3:4">
      <c r="C8233" s="62"/>
      <c r="D8233" s="63"/>
    </row>
    <row r="8234" spans="3:4">
      <c r="C8234" s="62"/>
      <c r="D8234" s="63"/>
    </row>
    <row r="8235" spans="3:4">
      <c r="C8235" s="62"/>
      <c r="D8235" s="63"/>
    </row>
    <row r="8236" spans="3:4">
      <c r="C8236" s="62"/>
      <c r="D8236" s="63"/>
    </row>
    <row r="8237" spans="3:4">
      <c r="C8237" s="62"/>
      <c r="D8237" s="63"/>
    </row>
    <row r="8238" spans="3:4">
      <c r="C8238" s="62"/>
      <c r="D8238" s="63"/>
    </row>
    <row r="8239" spans="3:4">
      <c r="C8239" s="62"/>
      <c r="D8239" s="63"/>
    </row>
    <row r="8240" spans="3:4">
      <c r="C8240" s="62"/>
      <c r="D8240" s="63"/>
    </row>
    <row r="8241" spans="3:4">
      <c r="C8241" s="62"/>
      <c r="D8241" s="63"/>
    </row>
    <row r="8242" spans="3:4">
      <c r="C8242" s="62"/>
      <c r="D8242" s="63"/>
    </row>
    <row r="8243" spans="3:4">
      <c r="C8243" s="62"/>
      <c r="D8243" s="63"/>
    </row>
    <row r="8244" spans="3:4">
      <c r="C8244" s="62"/>
      <c r="D8244" s="63"/>
    </row>
    <row r="8245" spans="3:4">
      <c r="C8245" s="62"/>
      <c r="D8245" s="63"/>
    </row>
    <row r="8246" spans="3:4">
      <c r="C8246" s="62"/>
      <c r="D8246" s="63"/>
    </row>
    <row r="8247" spans="3:4">
      <c r="C8247" s="62"/>
      <c r="D8247" s="63"/>
    </row>
    <row r="8248" spans="3:4">
      <c r="C8248" s="62"/>
      <c r="D8248" s="63"/>
    </row>
    <row r="8249" spans="3:4">
      <c r="C8249" s="62"/>
      <c r="D8249" s="63"/>
    </row>
    <row r="8250" spans="3:4">
      <c r="C8250" s="62"/>
      <c r="D8250" s="63"/>
    </row>
    <row r="8251" spans="3:4">
      <c r="C8251" s="62"/>
      <c r="D8251" s="63"/>
    </row>
    <row r="8252" spans="3:4">
      <c r="C8252" s="62"/>
      <c r="D8252" s="63"/>
    </row>
    <row r="8253" spans="3:4">
      <c r="C8253" s="62"/>
      <c r="D8253" s="63"/>
    </row>
    <row r="8254" spans="3:4">
      <c r="C8254" s="62"/>
      <c r="D8254" s="63"/>
    </row>
    <row r="8255" spans="3:4">
      <c r="C8255" s="62"/>
      <c r="D8255" s="63"/>
    </row>
    <row r="8256" spans="3:4">
      <c r="C8256" s="62"/>
      <c r="D8256" s="63"/>
    </row>
    <row r="8257" spans="3:4">
      <c r="C8257" s="62"/>
      <c r="D8257" s="63"/>
    </row>
    <row r="8258" spans="3:4">
      <c r="C8258" s="62"/>
      <c r="D8258" s="63"/>
    </row>
    <row r="8259" spans="3:4">
      <c r="C8259" s="62"/>
      <c r="D8259" s="63"/>
    </row>
    <row r="8260" spans="3:4">
      <c r="C8260" s="62"/>
      <c r="D8260" s="63"/>
    </row>
    <row r="8261" spans="3:4">
      <c r="C8261" s="62"/>
      <c r="D8261" s="63"/>
    </row>
    <row r="8262" spans="3:4">
      <c r="C8262" s="62"/>
      <c r="D8262" s="63"/>
    </row>
    <row r="8263" spans="3:4">
      <c r="C8263" s="62"/>
      <c r="D8263" s="63"/>
    </row>
    <row r="8264" spans="3:4">
      <c r="C8264" s="62"/>
      <c r="D8264" s="63"/>
    </row>
    <row r="8265" spans="3:4">
      <c r="C8265" s="62"/>
      <c r="D8265" s="63"/>
    </row>
    <row r="8266" spans="3:4">
      <c r="C8266" s="62"/>
      <c r="D8266" s="63"/>
    </row>
    <row r="8267" spans="3:4">
      <c r="C8267" s="62"/>
      <c r="D8267" s="63"/>
    </row>
    <row r="8268" spans="3:4">
      <c r="C8268" s="62"/>
      <c r="D8268" s="63"/>
    </row>
    <row r="8269" spans="3:4">
      <c r="C8269" s="62"/>
      <c r="D8269" s="63"/>
    </row>
    <row r="8270" spans="3:4">
      <c r="C8270" s="62"/>
      <c r="D8270" s="63"/>
    </row>
    <row r="8271" spans="3:4">
      <c r="C8271" s="62"/>
      <c r="D8271" s="63"/>
    </row>
    <row r="8272" spans="3:4">
      <c r="C8272" s="62"/>
      <c r="D8272" s="63"/>
    </row>
    <row r="8273" spans="3:4">
      <c r="C8273" s="62"/>
      <c r="D8273" s="63"/>
    </row>
    <row r="8274" spans="3:4">
      <c r="C8274" s="62"/>
      <c r="D8274" s="63"/>
    </row>
    <row r="8275" spans="3:4">
      <c r="C8275" s="62"/>
      <c r="D8275" s="63"/>
    </row>
    <row r="8276" spans="3:4">
      <c r="C8276" s="62"/>
      <c r="D8276" s="63"/>
    </row>
    <row r="8277" spans="3:4">
      <c r="C8277" s="62"/>
      <c r="D8277" s="63"/>
    </row>
    <row r="8278" spans="3:4">
      <c r="C8278" s="62"/>
      <c r="D8278" s="63"/>
    </row>
    <row r="8279" spans="3:4">
      <c r="C8279" s="62"/>
      <c r="D8279" s="63"/>
    </row>
    <row r="8280" spans="3:4">
      <c r="C8280" s="62"/>
      <c r="D8280" s="63"/>
    </row>
    <row r="8281" spans="3:4">
      <c r="C8281" s="62"/>
      <c r="D8281" s="63"/>
    </row>
    <row r="8282" spans="3:4">
      <c r="C8282" s="62"/>
      <c r="D8282" s="63"/>
    </row>
    <row r="8283" spans="3:4">
      <c r="C8283" s="62"/>
      <c r="D8283" s="63"/>
    </row>
    <row r="8284" spans="3:4">
      <c r="C8284" s="62"/>
      <c r="D8284" s="63"/>
    </row>
    <row r="8285" spans="3:4">
      <c r="C8285" s="62"/>
      <c r="D8285" s="63"/>
    </row>
    <row r="8286" spans="3:4">
      <c r="C8286" s="62"/>
      <c r="D8286" s="63"/>
    </row>
    <row r="8287" spans="3:4">
      <c r="C8287" s="62"/>
      <c r="D8287" s="63"/>
    </row>
    <row r="8288" spans="3:4">
      <c r="C8288" s="62"/>
      <c r="D8288" s="63"/>
    </row>
    <row r="8289" spans="3:4">
      <c r="C8289" s="62"/>
      <c r="D8289" s="63"/>
    </row>
    <row r="8290" spans="3:4">
      <c r="C8290" s="62"/>
      <c r="D8290" s="63"/>
    </row>
    <row r="8291" spans="3:4">
      <c r="C8291" s="62"/>
      <c r="D8291" s="63"/>
    </row>
    <row r="8292" spans="3:4">
      <c r="C8292" s="62"/>
      <c r="D8292" s="63"/>
    </row>
    <row r="8293" spans="3:4">
      <c r="C8293" s="62"/>
      <c r="D8293" s="63"/>
    </row>
    <row r="8294" spans="3:4">
      <c r="C8294" s="62"/>
      <c r="D8294" s="63"/>
    </row>
    <row r="8295" spans="3:4">
      <c r="C8295" s="62"/>
      <c r="D8295" s="63"/>
    </row>
    <row r="8296" spans="3:4">
      <c r="C8296" s="62"/>
      <c r="D8296" s="63"/>
    </row>
    <row r="8297" spans="3:4">
      <c r="C8297" s="62"/>
      <c r="D8297" s="63"/>
    </row>
    <row r="8298" spans="3:4">
      <c r="C8298" s="62"/>
      <c r="D8298" s="63"/>
    </row>
    <row r="8299" spans="3:4">
      <c r="C8299" s="62"/>
      <c r="D8299" s="63"/>
    </row>
    <row r="8300" spans="3:4">
      <c r="C8300" s="62"/>
      <c r="D8300" s="63"/>
    </row>
    <row r="8301" spans="3:4">
      <c r="C8301" s="62"/>
      <c r="D8301" s="63"/>
    </row>
    <row r="8302" spans="3:4">
      <c r="C8302" s="62"/>
      <c r="D8302" s="63"/>
    </row>
    <row r="8303" spans="3:4">
      <c r="C8303" s="62"/>
      <c r="D8303" s="63"/>
    </row>
    <row r="8304" spans="3:4">
      <c r="C8304" s="62"/>
      <c r="D8304" s="63"/>
    </row>
    <row r="8305" spans="3:4">
      <c r="C8305" s="62"/>
      <c r="D8305" s="63"/>
    </row>
    <row r="8306" spans="3:4">
      <c r="C8306" s="62"/>
      <c r="D8306" s="63"/>
    </row>
    <row r="8307" spans="3:4">
      <c r="C8307" s="62"/>
      <c r="D8307" s="63"/>
    </row>
    <row r="8308" spans="3:4">
      <c r="C8308" s="62"/>
      <c r="D8308" s="63"/>
    </row>
    <row r="8309" spans="3:4">
      <c r="C8309" s="62"/>
      <c r="D8309" s="63"/>
    </row>
    <row r="8310" spans="3:4">
      <c r="C8310" s="62"/>
      <c r="D8310" s="63"/>
    </row>
    <row r="8311" spans="3:4">
      <c r="C8311" s="62"/>
      <c r="D8311" s="63"/>
    </row>
    <row r="8312" spans="3:4">
      <c r="C8312" s="62"/>
      <c r="D8312" s="63"/>
    </row>
    <row r="8313" spans="3:4">
      <c r="C8313" s="62"/>
      <c r="D8313" s="63"/>
    </row>
    <row r="8314" spans="3:4">
      <c r="C8314" s="62"/>
      <c r="D8314" s="63"/>
    </row>
    <row r="8315" spans="3:4">
      <c r="C8315" s="62"/>
      <c r="D8315" s="63"/>
    </row>
    <row r="8316" spans="3:4">
      <c r="C8316" s="62"/>
      <c r="D8316" s="63"/>
    </row>
    <row r="8317" spans="3:4">
      <c r="C8317" s="62"/>
      <c r="D8317" s="63"/>
    </row>
    <row r="8318" spans="3:4">
      <c r="C8318" s="62"/>
      <c r="D8318" s="63"/>
    </row>
    <row r="8319" spans="3:4">
      <c r="C8319" s="62"/>
      <c r="D8319" s="63"/>
    </row>
    <row r="8320" spans="3:4">
      <c r="C8320" s="62"/>
      <c r="D8320" s="63"/>
    </row>
    <row r="8321" spans="3:4">
      <c r="C8321" s="62"/>
      <c r="D8321" s="63"/>
    </row>
    <row r="8322" spans="3:4">
      <c r="C8322" s="62"/>
      <c r="D8322" s="63"/>
    </row>
    <row r="8323" spans="3:4">
      <c r="C8323" s="62"/>
      <c r="D8323" s="63"/>
    </row>
    <row r="8324" spans="3:4">
      <c r="C8324" s="62"/>
      <c r="D8324" s="63"/>
    </row>
    <row r="8325" spans="3:4">
      <c r="C8325" s="62"/>
      <c r="D8325" s="63"/>
    </row>
    <row r="8326" spans="3:4">
      <c r="C8326" s="62"/>
      <c r="D8326" s="63"/>
    </row>
    <row r="8327" spans="3:4">
      <c r="C8327" s="62"/>
      <c r="D8327" s="63"/>
    </row>
    <row r="8328" spans="3:4">
      <c r="C8328" s="62"/>
      <c r="D8328" s="63"/>
    </row>
    <row r="8329" spans="3:4">
      <c r="C8329" s="62"/>
      <c r="D8329" s="63"/>
    </row>
    <row r="8330" spans="3:4">
      <c r="C8330" s="62"/>
      <c r="D8330" s="63"/>
    </row>
    <row r="8331" spans="3:4">
      <c r="C8331" s="62"/>
      <c r="D8331" s="63"/>
    </row>
    <row r="8332" spans="3:4">
      <c r="C8332" s="62"/>
      <c r="D8332" s="63"/>
    </row>
    <row r="8333" spans="3:4">
      <c r="C8333" s="62"/>
      <c r="D8333" s="63"/>
    </row>
    <row r="8334" spans="3:4">
      <c r="C8334" s="62"/>
      <c r="D8334" s="63"/>
    </row>
    <row r="8335" spans="3:4">
      <c r="C8335" s="62"/>
      <c r="D8335" s="63"/>
    </row>
    <row r="8336" spans="3:4">
      <c r="C8336" s="62"/>
      <c r="D8336" s="63"/>
    </row>
    <row r="8337" spans="3:4">
      <c r="C8337" s="62"/>
      <c r="D8337" s="63"/>
    </row>
    <row r="8338" spans="3:4">
      <c r="C8338" s="62"/>
      <c r="D8338" s="63"/>
    </row>
    <row r="8339" spans="3:4">
      <c r="C8339" s="62"/>
      <c r="D8339" s="63"/>
    </row>
    <row r="8340" spans="3:4">
      <c r="C8340" s="62"/>
      <c r="D8340" s="63"/>
    </row>
    <row r="8341" spans="3:4">
      <c r="C8341" s="62"/>
      <c r="D8341" s="63"/>
    </row>
    <row r="8342" spans="3:4">
      <c r="C8342" s="62"/>
      <c r="D8342" s="63"/>
    </row>
    <row r="8343" spans="3:4">
      <c r="C8343" s="62"/>
      <c r="D8343" s="63"/>
    </row>
    <row r="8344" spans="3:4">
      <c r="C8344" s="62"/>
      <c r="D8344" s="63"/>
    </row>
    <row r="8345" spans="3:4">
      <c r="C8345" s="62"/>
      <c r="D8345" s="63"/>
    </row>
    <row r="8346" spans="3:4">
      <c r="C8346" s="62"/>
      <c r="D8346" s="63"/>
    </row>
    <row r="8347" spans="3:4">
      <c r="C8347" s="62"/>
      <c r="D8347" s="63"/>
    </row>
    <row r="8348" spans="3:4">
      <c r="C8348" s="62"/>
      <c r="D8348" s="63"/>
    </row>
    <row r="8349" spans="3:4">
      <c r="C8349" s="62"/>
      <c r="D8349" s="63"/>
    </row>
    <row r="8350" spans="3:4">
      <c r="C8350" s="62"/>
      <c r="D8350" s="63"/>
    </row>
    <row r="8351" spans="3:4">
      <c r="C8351" s="62"/>
      <c r="D8351" s="63"/>
    </row>
    <row r="8352" spans="3:4">
      <c r="C8352" s="62"/>
      <c r="D8352" s="63"/>
    </row>
    <row r="8353" spans="3:4">
      <c r="C8353" s="62"/>
      <c r="D8353" s="63"/>
    </row>
    <row r="8354" spans="3:4">
      <c r="C8354" s="62"/>
      <c r="D8354" s="63"/>
    </row>
    <row r="8355" spans="3:4">
      <c r="C8355" s="62"/>
      <c r="D8355" s="63"/>
    </row>
    <row r="8356" spans="3:4">
      <c r="C8356" s="62"/>
      <c r="D8356" s="63"/>
    </row>
    <row r="8357" spans="3:4">
      <c r="C8357" s="62"/>
      <c r="D8357" s="63"/>
    </row>
    <row r="8358" spans="3:4">
      <c r="C8358" s="62"/>
      <c r="D8358" s="63"/>
    </row>
    <row r="8359" spans="3:4">
      <c r="C8359" s="62"/>
      <c r="D8359" s="63"/>
    </row>
    <row r="8360" spans="3:4">
      <c r="C8360" s="62"/>
      <c r="D8360" s="63"/>
    </row>
    <row r="8361" spans="3:4">
      <c r="C8361" s="62"/>
      <c r="D8361" s="63"/>
    </row>
    <row r="8362" spans="3:4">
      <c r="C8362" s="62"/>
      <c r="D8362" s="63"/>
    </row>
    <row r="8363" spans="3:4">
      <c r="C8363" s="62"/>
      <c r="D8363" s="63"/>
    </row>
    <row r="8364" spans="3:4">
      <c r="C8364" s="62"/>
      <c r="D8364" s="63"/>
    </row>
    <row r="8365" spans="3:4">
      <c r="C8365" s="62"/>
      <c r="D8365" s="63"/>
    </row>
    <row r="8366" spans="3:4">
      <c r="C8366" s="62"/>
      <c r="D8366" s="63"/>
    </row>
    <row r="8367" spans="3:4">
      <c r="C8367" s="62"/>
      <c r="D8367" s="63"/>
    </row>
    <row r="8368" spans="3:4">
      <c r="C8368" s="62"/>
      <c r="D8368" s="63"/>
    </row>
    <row r="8369" spans="3:4">
      <c r="C8369" s="62"/>
      <c r="D8369" s="63"/>
    </row>
    <row r="8370" spans="3:4">
      <c r="C8370" s="62"/>
      <c r="D8370" s="63"/>
    </row>
    <row r="8371" spans="3:4">
      <c r="C8371" s="62"/>
      <c r="D8371" s="63"/>
    </row>
    <row r="8372" spans="3:4">
      <c r="C8372" s="62"/>
      <c r="D8372" s="63"/>
    </row>
    <row r="8373" spans="3:4">
      <c r="C8373" s="62"/>
      <c r="D8373" s="63"/>
    </row>
    <row r="8374" spans="3:4">
      <c r="C8374" s="62"/>
      <c r="D8374" s="63"/>
    </row>
    <row r="8375" spans="3:4">
      <c r="C8375" s="62"/>
      <c r="D8375" s="63"/>
    </row>
    <row r="8376" spans="3:4">
      <c r="C8376" s="62"/>
      <c r="D8376" s="63"/>
    </row>
    <row r="8377" spans="3:4">
      <c r="C8377" s="62"/>
      <c r="D8377" s="63"/>
    </row>
    <row r="8378" spans="3:4">
      <c r="C8378" s="62"/>
      <c r="D8378" s="63"/>
    </row>
    <row r="8379" spans="3:4">
      <c r="C8379" s="62"/>
      <c r="D8379" s="63"/>
    </row>
    <row r="8380" spans="3:4">
      <c r="C8380" s="62"/>
      <c r="D8380" s="63"/>
    </row>
    <row r="8381" spans="3:4">
      <c r="C8381" s="62"/>
      <c r="D8381" s="63"/>
    </row>
    <row r="8382" spans="3:4">
      <c r="C8382" s="62"/>
      <c r="D8382" s="63"/>
    </row>
    <row r="8383" spans="3:4">
      <c r="C8383" s="62"/>
      <c r="D8383" s="63"/>
    </row>
    <row r="8384" spans="3:4">
      <c r="C8384" s="62"/>
      <c r="D8384" s="63"/>
    </row>
    <row r="8385" spans="3:4">
      <c r="C8385" s="62"/>
      <c r="D8385" s="63"/>
    </row>
    <row r="8386" spans="3:4">
      <c r="C8386" s="62"/>
      <c r="D8386" s="63"/>
    </row>
    <row r="8387" spans="3:4">
      <c r="C8387" s="62"/>
      <c r="D8387" s="63"/>
    </row>
    <row r="8388" spans="3:4">
      <c r="C8388" s="62"/>
      <c r="D8388" s="63"/>
    </row>
    <row r="8389" spans="3:4">
      <c r="C8389" s="62"/>
      <c r="D8389" s="63"/>
    </row>
    <row r="8390" spans="3:4">
      <c r="C8390" s="62"/>
      <c r="D8390" s="63"/>
    </row>
    <row r="8391" spans="3:4">
      <c r="C8391" s="62"/>
      <c r="D8391" s="63"/>
    </row>
    <row r="8392" spans="3:4">
      <c r="C8392" s="62"/>
      <c r="D8392" s="63"/>
    </row>
    <row r="8393" spans="3:4">
      <c r="C8393" s="62"/>
      <c r="D8393" s="63"/>
    </row>
    <row r="8394" spans="3:4">
      <c r="C8394" s="62"/>
      <c r="D8394" s="63"/>
    </row>
    <row r="8395" spans="3:4">
      <c r="C8395" s="62"/>
      <c r="D8395" s="63"/>
    </row>
    <row r="8396" spans="3:4">
      <c r="C8396" s="62"/>
      <c r="D8396" s="63"/>
    </row>
    <row r="8397" spans="3:4">
      <c r="C8397" s="62"/>
      <c r="D8397" s="63"/>
    </row>
    <row r="8398" spans="3:4">
      <c r="C8398" s="62"/>
      <c r="D8398" s="63"/>
    </row>
    <row r="8399" spans="3:4">
      <c r="C8399" s="62"/>
      <c r="D8399" s="63"/>
    </row>
    <row r="8400" spans="3:4">
      <c r="C8400" s="62"/>
      <c r="D8400" s="63"/>
    </row>
    <row r="8401" spans="3:4">
      <c r="C8401" s="62"/>
      <c r="D8401" s="63"/>
    </row>
    <row r="8402" spans="3:4">
      <c r="C8402" s="62"/>
      <c r="D8402" s="63"/>
    </row>
    <row r="8403" spans="3:4">
      <c r="C8403" s="62"/>
      <c r="D8403" s="63"/>
    </row>
    <row r="8404" spans="3:4">
      <c r="C8404" s="62"/>
      <c r="D8404" s="63"/>
    </row>
    <row r="8405" spans="3:4">
      <c r="C8405" s="62"/>
      <c r="D8405" s="63"/>
    </row>
    <row r="8406" spans="3:4">
      <c r="C8406" s="62"/>
      <c r="D8406" s="63"/>
    </row>
    <row r="8407" spans="3:4">
      <c r="C8407" s="62"/>
      <c r="D8407" s="63"/>
    </row>
    <row r="8408" spans="3:4">
      <c r="C8408" s="62"/>
      <c r="D8408" s="63"/>
    </row>
    <row r="8409" spans="3:4">
      <c r="C8409" s="62"/>
      <c r="D8409" s="63"/>
    </row>
    <row r="8410" spans="3:4">
      <c r="C8410" s="62"/>
      <c r="D8410" s="63"/>
    </row>
    <row r="8411" spans="3:4">
      <c r="C8411" s="62"/>
      <c r="D8411" s="63"/>
    </row>
    <row r="8412" spans="3:4">
      <c r="C8412" s="62"/>
      <c r="D8412" s="63"/>
    </row>
    <row r="8413" spans="3:4">
      <c r="C8413" s="62"/>
      <c r="D8413" s="63"/>
    </row>
    <row r="8414" spans="3:4">
      <c r="C8414" s="62"/>
      <c r="D8414" s="63"/>
    </row>
    <row r="8415" spans="3:4">
      <c r="C8415" s="62"/>
      <c r="D8415" s="63"/>
    </row>
    <row r="8416" spans="3:4">
      <c r="C8416" s="62"/>
      <c r="D8416" s="63"/>
    </row>
    <row r="8417" spans="3:4">
      <c r="C8417" s="62"/>
      <c r="D8417" s="63"/>
    </row>
    <row r="8418" spans="3:4">
      <c r="C8418" s="62"/>
      <c r="D8418" s="63"/>
    </row>
    <row r="8419" spans="3:4">
      <c r="C8419" s="62"/>
      <c r="D8419" s="63"/>
    </row>
    <row r="8420" spans="3:4">
      <c r="C8420" s="62"/>
      <c r="D8420" s="63"/>
    </row>
    <row r="8421" spans="3:4">
      <c r="C8421" s="62"/>
      <c r="D8421" s="63"/>
    </row>
    <row r="8422" spans="3:4">
      <c r="C8422" s="62"/>
      <c r="D8422" s="63"/>
    </row>
    <row r="8423" spans="3:4">
      <c r="C8423" s="62"/>
      <c r="D8423" s="63"/>
    </row>
    <row r="8424" spans="3:4">
      <c r="C8424" s="62"/>
      <c r="D8424" s="63"/>
    </row>
    <row r="8425" spans="3:4">
      <c r="C8425" s="62"/>
      <c r="D8425" s="63"/>
    </row>
    <row r="8426" spans="3:4">
      <c r="C8426" s="62"/>
      <c r="D8426" s="63"/>
    </row>
    <row r="8427" spans="3:4">
      <c r="C8427" s="62"/>
      <c r="D8427" s="63"/>
    </row>
    <row r="8428" spans="3:4">
      <c r="C8428" s="62"/>
      <c r="D8428" s="63"/>
    </row>
    <row r="8429" spans="3:4">
      <c r="C8429" s="62"/>
      <c r="D8429" s="63"/>
    </row>
    <row r="8430" spans="3:4">
      <c r="C8430" s="62"/>
      <c r="D8430" s="63"/>
    </row>
    <row r="8431" spans="3:4">
      <c r="C8431" s="62"/>
      <c r="D8431" s="63"/>
    </row>
    <row r="8432" spans="3:4">
      <c r="C8432" s="62"/>
      <c r="D8432" s="63"/>
    </row>
    <row r="8433" spans="3:4">
      <c r="C8433" s="62"/>
      <c r="D8433" s="63"/>
    </row>
    <row r="8434" spans="3:4">
      <c r="C8434" s="62"/>
      <c r="D8434" s="63"/>
    </row>
    <row r="8435" spans="3:4">
      <c r="C8435" s="62"/>
      <c r="D8435" s="63"/>
    </row>
    <row r="8436" spans="3:4">
      <c r="C8436" s="62"/>
      <c r="D8436" s="63"/>
    </row>
    <row r="8437" spans="3:4">
      <c r="C8437" s="62"/>
      <c r="D8437" s="63"/>
    </row>
    <row r="8438" spans="3:4">
      <c r="C8438" s="62"/>
      <c r="D8438" s="63"/>
    </row>
    <row r="8439" spans="3:4">
      <c r="C8439" s="62"/>
      <c r="D8439" s="63"/>
    </row>
    <row r="8440" spans="3:4">
      <c r="C8440" s="62"/>
      <c r="D8440" s="63"/>
    </row>
    <row r="8441" spans="3:4">
      <c r="C8441" s="62"/>
      <c r="D8441" s="63"/>
    </row>
    <row r="8442" spans="3:4">
      <c r="C8442" s="62"/>
      <c r="D8442" s="63"/>
    </row>
    <row r="8443" spans="3:4">
      <c r="C8443" s="62"/>
      <c r="D8443" s="63"/>
    </row>
    <row r="8444" spans="3:4">
      <c r="C8444" s="62"/>
      <c r="D8444" s="63"/>
    </row>
    <row r="8445" spans="3:4">
      <c r="C8445" s="62"/>
      <c r="D8445" s="63"/>
    </row>
    <row r="8446" spans="3:4">
      <c r="C8446" s="62"/>
      <c r="D8446" s="63"/>
    </row>
    <row r="8447" spans="3:4">
      <c r="C8447" s="62"/>
      <c r="D8447" s="63"/>
    </row>
    <row r="8448" spans="3:4">
      <c r="C8448" s="62"/>
      <c r="D8448" s="63"/>
    </row>
    <row r="8449" spans="3:4">
      <c r="C8449" s="62"/>
      <c r="D8449" s="63"/>
    </row>
    <row r="8450" spans="3:4">
      <c r="C8450" s="62"/>
      <c r="D8450" s="63"/>
    </row>
    <row r="8451" spans="3:4">
      <c r="C8451" s="62"/>
      <c r="D8451" s="63"/>
    </row>
    <row r="8452" spans="3:4">
      <c r="C8452" s="62"/>
      <c r="D8452" s="63"/>
    </row>
    <row r="8453" spans="3:4">
      <c r="C8453" s="62"/>
      <c r="D8453" s="63"/>
    </row>
    <row r="8454" spans="3:4">
      <c r="C8454" s="62"/>
      <c r="D8454" s="63"/>
    </row>
    <row r="8455" spans="3:4">
      <c r="C8455" s="62"/>
      <c r="D8455" s="63"/>
    </row>
    <row r="8456" spans="3:4">
      <c r="C8456" s="62"/>
      <c r="D8456" s="63"/>
    </row>
    <row r="8457" spans="3:4">
      <c r="C8457" s="62"/>
      <c r="D8457" s="63"/>
    </row>
    <row r="8458" spans="3:4">
      <c r="C8458" s="62"/>
      <c r="D8458" s="63"/>
    </row>
    <row r="8459" spans="3:4">
      <c r="C8459" s="62"/>
      <c r="D8459" s="63"/>
    </row>
    <row r="8460" spans="3:4">
      <c r="C8460" s="62"/>
      <c r="D8460" s="63"/>
    </row>
    <row r="8461" spans="3:4">
      <c r="C8461" s="62"/>
      <c r="D8461" s="63"/>
    </row>
    <row r="8462" spans="3:4">
      <c r="C8462" s="62"/>
      <c r="D8462" s="63"/>
    </row>
    <row r="8463" spans="3:4">
      <c r="C8463" s="62"/>
      <c r="D8463" s="63"/>
    </row>
    <row r="8464" spans="3:4">
      <c r="C8464" s="62"/>
      <c r="D8464" s="63"/>
    </row>
    <row r="8465" spans="3:4">
      <c r="C8465" s="62"/>
      <c r="D8465" s="63"/>
    </row>
    <row r="8466" spans="3:4">
      <c r="C8466" s="62"/>
      <c r="D8466" s="63"/>
    </row>
    <row r="8467" spans="3:4">
      <c r="C8467" s="62"/>
      <c r="D8467" s="63"/>
    </row>
    <row r="8468" spans="3:4">
      <c r="C8468" s="62"/>
      <c r="D8468" s="63"/>
    </row>
    <row r="8469" spans="3:4">
      <c r="C8469" s="62"/>
      <c r="D8469" s="63"/>
    </row>
    <row r="8470" spans="3:4">
      <c r="C8470" s="62"/>
      <c r="D8470" s="63"/>
    </row>
    <row r="8471" spans="3:4">
      <c r="C8471" s="62"/>
      <c r="D8471" s="63"/>
    </row>
    <row r="8472" spans="3:4">
      <c r="C8472" s="62"/>
      <c r="D8472" s="63"/>
    </row>
    <row r="8473" spans="3:4">
      <c r="C8473" s="62"/>
      <c r="D8473" s="63"/>
    </row>
    <row r="8474" spans="3:4">
      <c r="C8474" s="62"/>
      <c r="D8474" s="63"/>
    </row>
    <row r="8475" spans="3:4">
      <c r="C8475" s="62"/>
      <c r="D8475" s="63"/>
    </row>
    <row r="8476" spans="3:4">
      <c r="C8476" s="62"/>
      <c r="D8476" s="63"/>
    </row>
    <row r="8477" spans="3:4">
      <c r="C8477" s="62"/>
      <c r="D8477" s="63"/>
    </row>
    <row r="8478" spans="3:4">
      <c r="C8478" s="62"/>
      <c r="D8478" s="63"/>
    </row>
    <row r="8479" spans="3:4">
      <c r="C8479" s="62"/>
      <c r="D8479" s="63"/>
    </row>
    <row r="8480" spans="3:4">
      <c r="C8480" s="62"/>
      <c r="D8480" s="63"/>
    </row>
    <row r="8481" spans="3:4">
      <c r="C8481" s="62"/>
      <c r="D8481" s="63"/>
    </row>
    <row r="8482" spans="3:4">
      <c r="C8482" s="62"/>
      <c r="D8482" s="63"/>
    </row>
    <row r="8483" spans="3:4">
      <c r="C8483" s="62"/>
      <c r="D8483" s="63"/>
    </row>
    <row r="8484" spans="3:4">
      <c r="C8484" s="62"/>
      <c r="D8484" s="63"/>
    </row>
    <row r="8485" spans="3:4">
      <c r="C8485" s="62"/>
      <c r="D8485" s="63"/>
    </row>
    <row r="8486" spans="3:4">
      <c r="C8486" s="62"/>
      <c r="D8486" s="63"/>
    </row>
    <row r="8487" spans="3:4">
      <c r="C8487" s="62"/>
      <c r="D8487" s="63"/>
    </row>
    <row r="8488" spans="3:4">
      <c r="C8488" s="62"/>
      <c r="D8488" s="63"/>
    </row>
    <row r="8489" spans="3:4">
      <c r="C8489" s="62"/>
      <c r="D8489" s="63"/>
    </row>
    <row r="8490" spans="3:4">
      <c r="C8490" s="62"/>
      <c r="D8490" s="63"/>
    </row>
    <row r="8491" spans="3:4">
      <c r="C8491" s="62"/>
      <c r="D8491" s="63"/>
    </row>
    <row r="8492" spans="3:4">
      <c r="C8492" s="62"/>
      <c r="D8492" s="63"/>
    </row>
    <row r="8493" spans="3:4">
      <c r="C8493" s="62"/>
      <c r="D8493" s="63"/>
    </row>
    <row r="8494" spans="3:4">
      <c r="C8494" s="62"/>
      <c r="D8494" s="63"/>
    </row>
    <row r="8495" spans="3:4">
      <c r="C8495" s="62"/>
      <c r="D8495" s="63"/>
    </row>
    <row r="8496" spans="3:4">
      <c r="C8496" s="62"/>
      <c r="D8496" s="63"/>
    </row>
    <row r="8497" spans="3:4">
      <c r="C8497" s="62"/>
      <c r="D8497" s="63"/>
    </row>
    <row r="8498" spans="3:4">
      <c r="C8498" s="62"/>
      <c r="D8498" s="63"/>
    </row>
    <row r="8499" spans="3:4">
      <c r="C8499" s="62"/>
      <c r="D8499" s="63"/>
    </row>
    <row r="8500" spans="3:4">
      <c r="C8500" s="62"/>
      <c r="D8500" s="63"/>
    </row>
    <row r="8501" spans="3:4">
      <c r="C8501" s="62"/>
      <c r="D8501" s="63"/>
    </row>
    <row r="8502" spans="3:4">
      <c r="C8502" s="62"/>
      <c r="D8502" s="63"/>
    </row>
    <row r="8503" spans="3:4">
      <c r="C8503" s="62"/>
      <c r="D8503" s="63"/>
    </row>
    <row r="8504" spans="3:4">
      <c r="C8504" s="62"/>
      <c r="D8504" s="63"/>
    </row>
    <row r="8505" spans="3:4">
      <c r="C8505" s="62"/>
      <c r="D8505" s="63"/>
    </row>
    <row r="8506" spans="3:4">
      <c r="C8506" s="62"/>
      <c r="D8506" s="63"/>
    </row>
    <row r="8507" spans="3:4">
      <c r="C8507" s="62"/>
      <c r="D8507" s="63"/>
    </row>
    <row r="8508" spans="3:4">
      <c r="C8508" s="62"/>
      <c r="D8508" s="63"/>
    </row>
    <row r="8509" spans="3:4">
      <c r="C8509" s="62"/>
      <c r="D8509" s="63"/>
    </row>
    <row r="8510" spans="3:4">
      <c r="C8510" s="62"/>
      <c r="D8510" s="63"/>
    </row>
    <row r="8511" spans="3:4">
      <c r="C8511" s="62"/>
      <c r="D8511" s="63"/>
    </row>
    <row r="8512" spans="3:4">
      <c r="C8512" s="62"/>
      <c r="D8512" s="63"/>
    </row>
    <row r="8513" spans="3:4">
      <c r="C8513" s="62"/>
      <c r="D8513" s="63"/>
    </row>
    <row r="8514" spans="3:4">
      <c r="C8514" s="62"/>
      <c r="D8514" s="63"/>
    </row>
    <row r="8515" spans="3:4">
      <c r="C8515" s="62"/>
      <c r="D8515" s="63"/>
    </row>
    <row r="8516" spans="3:4">
      <c r="C8516" s="62"/>
      <c r="D8516" s="63"/>
    </row>
    <row r="8517" spans="3:4">
      <c r="C8517" s="62"/>
      <c r="D8517" s="63"/>
    </row>
    <row r="8518" spans="3:4">
      <c r="C8518" s="62"/>
      <c r="D8518" s="63"/>
    </row>
    <row r="8519" spans="3:4">
      <c r="C8519" s="62"/>
      <c r="D8519" s="63"/>
    </row>
    <row r="8520" spans="3:4">
      <c r="C8520" s="62"/>
      <c r="D8520" s="63"/>
    </row>
    <row r="8521" spans="3:4">
      <c r="C8521" s="62"/>
      <c r="D8521" s="63"/>
    </row>
    <row r="8522" spans="3:4">
      <c r="C8522" s="62"/>
      <c r="D8522" s="63"/>
    </row>
    <row r="8523" spans="3:4">
      <c r="C8523" s="62"/>
      <c r="D8523" s="63"/>
    </row>
    <row r="8524" spans="3:4">
      <c r="C8524" s="62"/>
      <c r="D8524" s="63"/>
    </row>
    <row r="8525" spans="3:4">
      <c r="C8525" s="62"/>
      <c r="D8525" s="63"/>
    </row>
    <row r="8526" spans="3:4">
      <c r="C8526" s="62"/>
      <c r="D8526" s="63"/>
    </row>
    <row r="8527" spans="3:4">
      <c r="C8527" s="62"/>
      <c r="D8527" s="63"/>
    </row>
    <row r="8528" spans="3:4">
      <c r="C8528" s="62"/>
      <c r="D8528" s="63"/>
    </row>
    <row r="8529" spans="3:4">
      <c r="C8529" s="62"/>
      <c r="D8529" s="63"/>
    </row>
    <row r="8530" spans="3:4">
      <c r="C8530" s="62"/>
      <c r="D8530" s="63"/>
    </row>
    <row r="8531" spans="3:4">
      <c r="C8531" s="62"/>
      <c r="D8531" s="63"/>
    </row>
    <row r="8532" spans="3:4">
      <c r="C8532" s="62"/>
      <c r="D8532" s="63"/>
    </row>
    <row r="8533" spans="3:4">
      <c r="C8533" s="62"/>
      <c r="D8533" s="63"/>
    </row>
    <row r="8534" spans="3:4">
      <c r="C8534" s="62"/>
      <c r="D8534" s="63"/>
    </row>
    <row r="8535" spans="3:4">
      <c r="C8535" s="62"/>
      <c r="D8535" s="63"/>
    </row>
    <row r="8536" spans="3:4">
      <c r="C8536" s="62"/>
      <c r="D8536" s="63"/>
    </row>
    <row r="8537" spans="3:4">
      <c r="C8537" s="62"/>
      <c r="D8537" s="63"/>
    </row>
    <row r="8538" spans="3:4">
      <c r="C8538" s="62"/>
      <c r="D8538" s="63"/>
    </row>
    <row r="8539" spans="3:4">
      <c r="C8539" s="62"/>
      <c r="D8539" s="63"/>
    </row>
    <row r="8540" spans="3:4">
      <c r="C8540" s="62"/>
      <c r="D8540" s="63"/>
    </row>
    <row r="8541" spans="3:4">
      <c r="C8541" s="62"/>
      <c r="D8541" s="63"/>
    </row>
    <row r="8542" spans="3:4">
      <c r="C8542" s="62"/>
      <c r="D8542" s="63"/>
    </row>
    <row r="8543" spans="3:4">
      <c r="C8543" s="62"/>
      <c r="D8543" s="63"/>
    </row>
    <row r="8544" spans="3:4">
      <c r="C8544" s="62"/>
      <c r="D8544" s="63"/>
    </row>
    <row r="8545" spans="3:4">
      <c r="C8545" s="62"/>
      <c r="D8545" s="63"/>
    </row>
    <row r="8546" spans="3:4">
      <c r="C8546" s="62"/>
      <c r="D8546" s="63"/>
    </row>
    <row r="8547" spans="3:4">
      <c r="C8547" s="62"/>
      <c r="D8547" s="63"/>
    </row>
    <row r="8548" spans="3:4">
      <c r="C8548" s="62"/>
      <c r="D8548" s="63"/>
    </row>
    <row r="8549" spans="3:4">
      <c r="C8549" s="62"/>
      <c r="D8549" s="63"/>
    </row>
    <row r="8550" spans="3:4">
      <c r="C8550" s="62"/>
      <c r="D8550" s="63"/>
    </row>
    <row r="8551" spans="3:4">
      <c r="C8551" s="62"/>
      <c r="D8551" s="63"/>
    </row>
    <row r="8552" spans="3:4">
      <c r="C8552" s="62"/>
      <c r="D8552" s="63"/>
    </row>
    <row r="8553" spans="3:4">
      <c r="C8553" s="62"/>
      <c r="D8553" s="63"/>
    </row>
    <row r="8554" spans="3:4">
      <c r="C8554" s="62"/>
      <c r="D8554" s="63"/>
    </row>
    <row r="8555" spans="3:4">
      <c r="C8555" s="62"/>
      <c r="D8555" s="63"/>
    </row>
    <row r="8556" spans="3:4">
      <c r="C8556" s="62"/>
      <c r="D8556" s="63"/>
    </row>
    <row r="8557" spans="3:4">
      <c r="C8557" s="62"/>
      <c r="D8557" s="63"/>
    </row>
    <row r="8558" spans="3:4">
      <c r="C8558" s="62"/>
      <c r="D8558" s="63"/>
    </row>
    <row r="8559" spans="3:4">
      <c r="C8559" s="62"/>
      <c r="D8559" s="63"/>
    </row>
    <row r="8560" spans="3:4">
      <c r="C8560" s="62"/>
      <c r="D8560" s="63"/>
    </row>
    <row r="8561" spans="3:4">
      <c r="C8561" s="62"/>
      <c r="D8561" s="63"/>
    </row>
    <row r="8562" spans="3:4">
      <c r="C8562" s="62"/>
      <c r="D8562" s="63"/>
    </row>
    <row r="8563" spans="3:4">
      <c r="C8563" s="62"/>
      <c r="D8563" s="63"/>
    </row>
    <row r="8564" spans="3:4">
      <c r="C8564" s="62"/>
      <c r="D8564" s="63"/>
    </row>
    <row r="8565" spans="3:4">
      <c r="C8565" s="62"/>
      <c r="D8565" s="63"/>
    </row>
    <row r="8566" spans="3:4">
      <c r="C8566" s="62"/>
      <c r="D8566" s="63"/>
    </row>
    <row r="8567" spans="3:4">
      <c r="C8567" s="62"/>
      <c r="D8567" s="63"/>
    </row>
    <row r="8568" spans="3:4">
      <c r="C8568" s="62"/>
      <c r="D8568" s="63"/>
    </row>
    <row r="8569" spans="3:4">
      <c r="C8569" s="62"/>
      <c r="D8569" s="63"/>
    </row>
    <row r="8570" spans="3:4">
      <c r="C8570" s="62"/>
      <c r="D8570" s="63"/>
    </row>
    <row r="8571" spans="3:4">
      <c r="C8571" s="62"/>
      <c r="D8571" s="63"/>
    </row>
    <row r="8572" spans="3:4">
      <c r="C8572" s="62"/>
      <c r="D8572" s="63"/>
    </row>
    <row r="8573" spans="3:4">
      <c r="C8573" s="62"/>
      <c r="D8573" s="63"/>
    </row>
    <row r="8574" spans="3:4">
      <c r="C8574" s="62"/>
      <c r="D8574" s="63"/>
    </row>
    <row r="8575" spans="3:4">
      <c r="C8575" s="62"/>
      <c r="D8575" s="63"/>
    </row>
    <row r="8576" spans="3:4">
      <c r="C8576" s="62"/>
      <c r="D8576" s="63"/>
    </row>
    <row r="8577" spans="3:4">
      <c r="C8577" s="62"/>
      <c r="D8577" s="63"/>
    </row>
    <row r="8578" spans="3:4">
      <c r="C8578" s="62"/>
      <c r="D8578" s="63"/>
    </row>
    <row r="8579" spans="3:4">
      <c r="C8579" s="62"/>
      <c r="D8579" s="63"/>
    </row>
    <row r="8580" spans="3:4">
      <c r="C8580" s="62"/>
      <c r="D8580" s="63"/>
    </row>
    <row r="8581" spans="3:4">
      <c r="C8581" s="62"/>
      <c r="D8581" s="63"/>
    </row>
    <row r="8582" spans="3:4">
      <c r="C8582" s="62"/>
      <c r="D8582" s="63"/>
    </row>
    <row r="8583" spans="3:4">
      <c r="C8583" s="62"/>
      <c r="D8583" s="63"/>
    </row>
    <row r="8584" spans="3:4">
      <c r="C8584" s="62"/>
      <c r="D8584" s="63"/>
    </row>
    <row r="8585" spans="3:4">
      <c r="C8585" s="62"/>
      <c r="D8585" s="63"/>
    </row>
    <row r="8586" spans="3:4">
      <c r="C8586" s="62"/>
      <c r="D8586" s="63"/>
    </row>
    <row r="8587" spans="3:4">
      <c r="C8587" s="62"/>
      <c r="D8587" s="63"/>
    </row>
    <row r="8588" spans="3:4">
      <c r="C8588" s="62"/>
      <c r="D8588" s="63"/>
    </row>
    <row r="8589" spans="3:4">
      <c r="C8589" s="62"/>
      <c r="D8589" s="63"/>
    </row>
    <row r="8590" spans="3:4">
      <c r="C8590" s="62"/>
      <c r="D8590" s="63"/>
    </row>
    <row r="8591" spans="3:4">
      <c r="C8591" s="62"/>
      <c r="D8591" s="63"/>
    </row>
    <row r="8592" spans="3:4">
      <c r="C8592" s="62"/>
      <c r="D8592" s="63"/>
    </row>
    <row r="8593" spans="3:4">
      <c r="C8593" s="62"/>
      <c r="D8593" s="63"/>
    </row>
    <row r="8594" spans="3:4">
      <c r="C8594" s="62"/>
      <c r="D8594" s="63"/>
    </row>
    <row r="8595" spans="3:4">
      <c r="C8595" s="62"/>
      <c r="D8595" s="63"/>
    </row>
    <row r="8596" spans="3:4">
      <c r="C8596" s="62"/>
      <c r="D8596" s="63"/>
    </row>
    <row r="8597" spans="3:4">
      <c r="C8597" s="62"/>
      <c r="D8597" s="63"/>
    </row>
    <row r="8598" spans="3:4">
      <c r="C8598" s="62"/>
      <c r="D8598" s="63"/>
    </row>
    <row r="8599" spans="3:4">
      <c r="C8599" s="62"/>
      <c r="D8599" s="63"/>
    </row>
    <row r="8600" spans="3:4">
      <c r="C8600" s="62"/>
      <c r="D8600" s="63"/>
    </row>
    <row r="8601" spans="3:4">
      <c r="C8601" s="62"/>
      <c r="D8601" s="63"/>
    </row>
    <row r="8602" spans="3:4">
      <c r="C8602" s="62"/>
      <c r="D8602" s="63"/>
    </row>
    <row r="8603" spans="3:4">
      <c r="C8603" s="62"/>
      <c r="D8603" s="63"/>
    </row>
    <row r="8604" spans="3:4">
      <c r="C8604" s="62"/>
      <c r="D8604" s="63"/>
    </row>
    <row r="8605" spans="3:4">
      <c r="C8605" s="62"/>
      <c r="D8605" s="63"/>
    </row>
    <row r="8606" spans="3:4">
      <c r="C8606" s="62"/>
      <c r="D8606" s="63"/>
    </row>
    <row r="8607" spans="3:4">
      <c r="C8607" s="62"/>
      <c r="D8607" s="63"/>
    </row>
    <row r="8608" spans="3:4">
      <c r="C8608" s="62"/>
      <c r="D8608" s="63"/>
    </row>
    <row r="8609" spans="3:4">
      <c r="C8609" s="62"/>
      <c r="D8609" s="63"/>
    </row>
    <row r="8610" spans="3:4">
      <c r="C8610" s="62"/>
      <c r="D8610" s="63"/>
    </row>
    <row r="8611" spans="3:4">
      <c r="C8611" s="62"/>
      <c r="D8611" s="63"/>
    </row>
    <row r="8612" spans="3:4">
      <c r="C8612" s="62"/>
      <c r="D8612" s="63"/>
    </row>
    <row r="8613" spans="3:4">
      <c r="C8613" s="62"/>
      <c r="D8613" s="63"/>
    </row>
    <row r="8614" spans="3:4">
      <c r="C8614" s="62"/>
      <c r="D8614" s="63"/>
    </row>
    <row r="8615" spans="3:4">
      <c r="C8615" s="62"/>
      <c r="D8615" s="63"/>
    </row>
    <row r="8616" spans="3:4">
      <c r="C8616" s="62"/>
      <c r="D8616" s="63"/>
    </row>
    <row r="8617" spans="3:4">
      <c r="C8617" s="62"/>
      <c r="D8617" s="63"/>
    </row>
    <row r="8618" spans="3:4">
      <c r="C8618" s="62"/>
      <c r="D8618" s="63"/>
    </row>
    <row r="8619" spans="3:4">
      <c r="C8619" s="62"/>
      <c r="D8619" s="63"/>
    </row>
    <row r="8620" spans="3:4">
      <c r="C8620" s="62"/>
      <c r="D8620" s="63"/>
    </row>
    <row r="8621" spans="3:4">
      <c r="C8621" s="62"/>
      <c r="D8621" s="63"/>
    </row>
    <row r="8622" spans="3:4">
      <c r="C8622" s="62"/>
      <c r="D8622" s="63"/>
    </row>
    <row r="8623" spans="3:4">
      <c r="C8623" s="62"/>
      <c r="D8623" s="63"/>
    </row>
    <row r="8624" spans="3:4">
      <c r="C8624" s="62"/>
      <c r="D8624" s="63"/>
    </row>
    <row r="8625" spans="3:4">
      <c r="C8625" s="62"/>
      <c r="D8625" s="63"/>
    </row>
    <row r="8626" spans="3:4">
      <c r="C8626" s="62"/>
      <c r="D8626" s="63"/>
    </row>
    <row r="8627" spans="3:4">
      <c r="C8627" s="62"/>
      <c r="D8627" s="63"/>
    </row>
    <row r="8628" spans="3:4">
      <c r="C8628" s="62"/>
      <c r="D8628" s="63"/>
    </row>
    <row r="8629" spans="3:4">
      <c r="C8629" s="62"/>
      <c r="D8629" s="63"/>
    </row>
    <row r="8630" spans="3:4">
      <c r="C8630" s="62"/>
      <c r="D8630" s="63"/>
    </row>
    <row r="8631" spans="3:4">
      <c r="C8631" s="62"/>
      <c r="D8631" s="63"/>
    </row>
    <row r="8632" spans="3:4">
      <c r="C8632" s="62"/>
      <c r="D8632" s="63"/>
    </row>
    <row r="8633" spans="3:4">
      <c r="C8633" s="62"/>
      <c r="D8633" s="63"/>
    </row>
    <row r="8634" spans="3:4">
      <c r="C8634" s="62"/>
      <c r="D8634" s="63"/>
    </row>
    <row r="8635" spans="3:4">
      <c r="C8635" s="62"/>
      <c r="D8635" s="63"/>
    </row>
    <row r="8636" spans="3:4">
      <c r="C8636" s="62"/>
      <c r="D8636" s="63"/>
    </row>
    <row r="8637" spans="3:4">
      <c r="C8637" s="62"/>
      <c r="D8637" s="63"/>
    </row>
    <row r="8638" spans="3:4">
      <c r="C8638" s="62"/>
      <c r="D8638" s="63"/>
    </row>
    <row r="8639" spans="3:4">
      <c r="C8639" s="62"/>
      <c r="D8639" s="63"/>
    </row>
    <row r="8640" spans="3:4">
      <c r="C8640" s="62"/>
      <c r="D8640" s="63"/>
    </row>
    <row r="8641" spans="3:4">
      <c r="C8641" s="62"/>
      <c r="D8641" s="63"/>
    </row>
    <row r="8642" spans="3:4">
      <c r="C8642" s="62"/>
      <c r="D8642" s="63"/>
    </row>
    <row r="8643" spans="3:4">
      <c r="C8643" s="62"/>
      <c r="D8643" s="63"/>
    </row>
    <row r="8644" spans="3:4">
      <c r="C8644" s="62"/>
      <c r="D8644" s="63"/>
    </row>
    <row r="8645" spans="3:4">
      <c r="C8645" s="62"/>
      <c r="D8645" s="63"/>
    </row>
    <row r="8646" spans="3:4">
      <c r="C8646" s="62"/>
      <c r="D8646" s="63"/>
    </row>
    <row r="8647" spans="3:4">
      <c r="C8647" s="62"/>
      <c r="D8647" s="63"/>
    </row>
    <row r="8648" spans="3:4">
      <c r="C8648" s="62"/>
      <c r="D8648" s="63"/>
    </row>
    <row r="8649" spans="3:4">
      <c r="C8649" s="62"/>
      <c r="D8649" s="63"/>
    </row>
    <row r="8650" spans="3:4">
      <c r="C8650" s="62"/>
      <c r="D8650" s="63"/>
    </row>
    <row r="8651" spans="3:4">
      <c r="C8651" s="62"/>
      <c r="D8651" s="63"/>
    </row>
    <row r="8652" spans="3:4">
      <c r="C8652" s="62"/>
      <c r="D8652" s="63"/>
    </row>
    <row r="8653" spans="3:4">
      <c r="C8653" s="62"/>
      <c r="D8653" s="63"/>
    </row>
    <row r="8654" spans="3:4">
      <c r="C8654" s="62"/>
      <c r="D8654" s="63"/>
    </row>
    <row r="8655" spans="3:4">
      <c r="C8655" s="62"/>
      <c r="D8655" s="63"/>
    </row>
    <row r="8656" spans="3:4">
      <c r="C8656" s="62"/>
      <c r="D8656" s="63"/>
    </row>
    <row r="8657" spans="3:4">
      <c r="C8657" s="62"/>
      <c r="D8657" s="63"/>
    </row>
    <row r="8658" spans="3:4">
      <c r="C8658" s="62"/>
      <c r="D8658" s="63"/>
    </row>
    <row r="8659" spans="3:4">
      <c r="C8659" s="62"/>
      <c r="D8659" s="63"/>
    </row>
    <row r="8660" spans="3:4">
      <c r="C8660" s="62"/>
      <c r="D8660" s="63"/>
    </row>
    <row r="8661" spans="3:4">
      <c r="C8661" s="62"/>
      <c r="D8661" s="63"/>
    </row>
    <row r="8662" spans="3:4">
      <c r="C8662" s="62"/>
      <c r="D8662" s="63"/>
    </row>
    <row r="8663" spans="3:4">
      <c r="C8663" s="62"/>
      <c r="D8663" s="63"/>
    </row>
    <row r="8664" spans="3:4">
      <c r="C8664" s="62"/>
      <c r="D8664" s="63"/>
    </row>
    <row r="8665" spans="3:4">
      <c r="C8665" s="62"/>
      <c r="D8665" s="63"/>
    </row>
    <row r="8666" spans="3:4">
      <c r="C8666" s="62"/>
      <c r="D8666" s="63"/>
    </row>
    <row r="8667" spans="3:4">
      <c r="C8667" s="62"/>
      <c r="D8667" s="63"/>
    </row>
    <row r="8668" spans="3:4">
      <c r="C8668" s="62"/>
      <c r="D8668" s="63"/>
    </row>
    <row r="8669" spans="3:4">
      <c r="C8669" s="62"/>
      <c r="D8669" s="63"/>
    </row>
    <row r="8670" spans="3:4">
      <c r="C8670" s="62"/>
      <c r="D8670" s="63"/>
    </row>
    <row r="8671" spans="3:4">
      <c r="C8671" s="62"/>
      <c r="D8671" s="63"/>
    </row>
    <row r="8672" spans="3:4">
      <c r="C8672" s="62"/>
      <c r="D8672" s="63"/>
    </row>
    <row r="8673" spans="3:4">
      <c r="C8673" s="62"/>
      <c r="D8673" s="63"/>
    </row>
    <row r="8674" spans="3:4">
      <c r="C8674" s="62"/>
      <c r="D8674" s="63"/>
    </row>
    <row r="8675" spans="3:4">
      <c r="C8675" s="62"/>
      <c r="D8675" s="63"/>
    </row>
    <row r="8676" spans="3:4">
      <c r="C8676" s="62"/>
      <c r="D8676" s="63"/>
    </row>
    <row r="8677" spans="3:4">
      <c r="C8677" s="62"/>
      <c r="D8677" s="63"/>
    </row>
    <row r="8678" spans="3:4">
      <c r="C8678" s="62"/>
      <c r="D8678" s="63"/>
    </row>
    <row r="8679" spans="3:4">
      <c r="C8679" s="62"/>
      <c r="D8679" s="63"/>
    </row>
    <row r="8680" spans="3:4">
      <c r="C8680" s="62"/>
      <c r="D8680" s="63"/>
    </row>
    <row r="8681" spans="3:4">
      <c r="C8681" s="62"/>
      <c r="D8681" s="63"/>
    </row>
    <row r="8682" spans="3:4">
      <c r="C8682" s="62"/>
      <c r="D8682" s="63"/>
    </row>
    <row r="8683" spans="3:4">
      <c r="C8683" s="62"/>
      <c r="D8683" s="63"/>
    </row>
    <row r="8684" spans="3:4">
      <c r="C8684" s="62"/>
      <c r="D8684" s="63"/>
    </row>
    <row r="8685" spans="3:4">
      <c r="C8685" s="62"/>
      <c r="D8685" s="63"/>
    </row>
    <row r="8686" spans="3:4">
      <c r="C8686" s="62"/>
      <c r="D8686" s="63"/>
    </row>
    <row r="8687" spans="3:4">
      <c r="C8687" s="62"/>
      <c r="D8687" s="63"/>
    </row>
    <row r="8688" spans="3:4">
      <c r="C8688" s="62"/>
      <c r="D8688" s="63"/>
    </row>
    <row r="8689" spans="3:4">
      <c r="C8689" s="62"/>
      <c r="D8689" s="63"/>
    </row>
    <row r="8690" spans="3:4">
      <c r="C8690" s="62"/>
      <c r="D8690" s="63"/>
    </row>
    <row r="8691" spans="3:4">
      <c r="C8691" s="62"/>
      <c r="D8691" s="63"/>
    </row>
    <row r="8692" spans="3:4">
      <c r="C8692" s="62"/>
      <c r="D8692" s="63"/>
    </row>
    <row r="8693" spans="3:4">
      <c r="C8693" s="62"/>
      <c r="D8693" s="63"/>
    </row>
    <row r="8694" spans="3:4">
      <c r="C8694" s="62"/>
      <c r="D8694" s="63"/>
    </row>
    <row r="8695" spans="3:4">
      <c r="C8695" s="62"/>
      <c r="D8695" s="63"/>
    </row>
    <row r="8696" spans="3:4">
      <c r="C8696" s="62"/>
      <c r="D8696" s="63"/>
    </row>
    <row r="8697" spans="3:4">
      <c r="C8697" s="62"/>
      <c r="D8697" s="63"/>
    </row>
    <row r="8698" spans="3:4">
      <c r="C8698" s="62"/>
      <c r="D8698" s="63"/>
    </row>
    <row r="8699" spans="3:4">
      <c r="C8699" s="62"/>
      <c r="D8699" s="63"/>
    </row>
    <row r="8700" spans="3:4">
      <c r="C8700" s="62"/>
      <c r="D8700" s="63"/>
    </row>
    <row r="8701" spans="3:4">
      <c r="C8701" s="62"/>
      <c r="D8701" s="63"/>
    </row>
    <row r="8702" spans="3:4">
      <c r="C8702" s="62"/>
      <c r="D8702" s="63"/>
    </row>
    <row r="8703" spans="3:4">
      <c r="C8703" s="62"/>
      <c r="D8703" s="63"/>
    </row>
    <row r="8704" spans="3:4">
      <c r="C8704" s="62"/>
      <c r="D8704" s="63"/>
    </row>
    <row r="8705" spans="3:4">
      <c r="C8705" s="62"/>
      <c r="D8705" s="63"/>
    </row>
    <row r="8706" spans="3:4">
      <c r="C8706" s="62"/>
      <c r="D8706" s="63"/>
    </row>
    <row r="8707" spans="3:4">
      <c r="C8707" s="62"/>
      <c r="D8707" s="63"/>
    </row>
    <row r="8708" spans="3:4">
      <c r="C8708" s="62"/>
      <c r="D8708" s="63"/>
    </row>
    <row r="8709" spans="3:4">
      <c r="C8709" s="62"/>
      <c r="D8709" s="63"/>
    </row>
    <row r="8710" spans="3:4">
      <c r="C8710" s="62"/>
      <c r="D8710" s="63"/>
    </row>
    <row r="8711" spans="3:4">
      <c r="C8711" s="62"/>
      <c r="D8711" s="63"/>
    </row>
    <row r="8712" spans="3:4">
      <c r="C8712" s="62"/>
      <c r="D8712" s="63"/>
    </row>
    <row r="8713" spans="3:4">
      <c r="C8713" s="62"/>
      <c r="D8713" s="63"/>
    </row>
    <row r="8714" spans="3:4">
      <c r="C8714" s="62"/>
      <c r="D8714" s="63"/>
    </row>
    <row r="8715" spans="3:4">
      <c r="C8715" s="62"/>
      <c r="D8715" s="63"/>
    </row>
    <row r="8716" spans="3:4">
      <c r="C8716" s="62"/>
      <c r="D8716" s="63"/>
    </row>
    <row r="8717" spans="3:4">
      <c r="C8717" s="62"/>
      <c r="D8717" s="63"/>
    </row>
    <row r="8718" spans="3:4">
      <c r="C8718" s="62"/>
      <c r="D8718" s="63"/>
    </row>
    <row r="8719" spans="3:4">
      <c r="C8719" s="62"/>
      <c r="D8719" s="63"/>
    </row>
    <row r="8720" spans="3:4">
      <c r="C8720" s="62"/>
      <c r="D8720" s="63"/>
    </row>
    <row r="8721" spans="3:4">
      <c r="C8721" s="62"/>
      <c r="D8721" s="63"/>
    </row>
    <row r="8722" spans="3:4">
      <c r="C8722" s="62"/>
      <c r="D8722" s="63"/>
    </row>
    <row r="8723" spans="3:4">
      <c r="C8723" s="62"/>
      <c r="D8723" s="63"/>
    </row>
    <row r="8724" spans="3:4">
      <c r="C8724" s="62"/>
      <c r="D8724" s="63"/>
    </row>
    <row r="8725" spans="3:4">
      <c r="C8725" s="62"/>
      <c r="D8725" s="63"/>
    </row>
    <row r="8726" spans="3:4">
      <c r="C8726" s="62"/>
      <c r="D8726" s="63"/>
    </row>
    <row r="8727" spans="3:4">
      <c r="C8727" s="62"/>
      <c r="D8727" s="63"/>
    </row>
    <row r="8728" spans="3:4">
      <c r="C8728" s="62"/>
      <c r="D8728" s="63"/>
    </row>
    <row r="8729" spans="3:4">
      <c r="C8729" s="62"/>
      <c r="D8729" s="63"/>
    </row>
    <row r="8730" spans="3:4">
      <c r="C8730" s="62"/>
      <c r="D8730" s="63"/>
    </row>
    <row r="8731" spans="3:4">
      <c r="C8731" s="62"/>
      <c r="D8731" s="63"/>
    </row>
    <row r="8732" spans="3:4">
      <c r="C8732" s="62"/>
      <c r="D8732" s="63"/>
    </row>
    <row r="8733" spans="3:4">
      <c r="C8733" s="62"/>
      <c r="D8733" s="63"/>
    </row>
    <row r="8734" spans="3:4">
      <c r="C8734" s="62"/>
      <c r="D8734" s="63"/>
    </row>
    <row r="8735" spans="3:4">
      <c r="C8735" s="62"/>
      <c r="D8735" s="63"/>
    </row>
    <row r="8736" spans="3:4">
      <c r="C8736" s="62"/>
      <c r="D8736" s="63"/>
    </row>
    <row r="8737" spans="3:4">
      <c r="C8737" s="62"/>
      <c r="D8737" s="63"/>
    </row>
    <row r="8738" spans="3:4">
      <c r="C8738" s="62"/>
      <c r="D8738" s="63"/>
    </row>
    <row r="8739" spans="3:4">
      <c r="C8739" s="62"/>
      <c r="D8739" s="63"/>
    </row>
    <row r="8740" spans="3:4">
      <c r="C8740" s="62"/>
      <c r="D8740" s="63"/>
    </row>
    <row r="8741" spans="3:4">
      <c r="C8741" s="62"/>
      <c r="D8741" s="63"/>
    </row>
    <row r="8742" spans="3:4">
      <c r="C8742" s="62"/>
      <c r="D8742" s="63"/>
    </row>
    <row r="8743" spans="3:4">
      <c r="C8743" s="62"/>
      <c r="D8743" s="63"/>
    </row>
    <row r="8744" spans="3:4">
      <c r="C8744" s="62"/>
      <c r="D8744" s="63"/>
    </row>
    <row r="8745" spans="3:4">
      <c r="C8745" s="62"/>
      <c r="D8745" s="63"/>
    </row>
    <row r="8746" spans="3:4">
      <c r="C8746" s="62"/>
      <c r="D8746" s="63"/>
    </row>
    <row r="8747" spans="3:4">
      <c r="C8747" s="62"/>
      <c r="D8747" s="63"/>
    </row>
    <row r="8748" spans="3:4">
      <c r="C8748" s="62"/>
      <c r="D8748" s="63"/>
    </row>
    <row r="8749" spans="3:4">
      <c r="C8749" s="62"/>
      <c r="D8749" s="63"/>
    </row>
    <row r="8750" spans="3:4">
      <c r="C8750" s="62"/>
      <c r="D8750" s="63"/>
    </row>
    <row r="8751" spans="3:4">
      <c r="C8751" s="62"/>
      <c r="D8751" s="63"/>
    </row>
    <row r="8752" spans="3:4">
      <c r="C8752" s="62"/>
      <c r="D8752" s="63"/>
    </row>
    <row r="8753" spans="3:4">
      <c r="C8753" s="62"/>
      <c r="D8753" s="63"/>
    </row>
    <row r="8754" spans="3:4">
      <c r="C8754" s="62"/>
      <c r="D8754" s="63"/>
    </row>
    <row r="8755" spans="3:4">
      <c r="C8755" s="62"/>
      <c r="D8755" s="63"/>
    </row>
    <row r="8756" spans="3:4">
      <c r="C8756" s="62"/>
      <c r="D8756" s="63"/>
    </row>
    <row r="8757" spans="3:4">
      <c r="C8757" s="62"/>
      <c r="D8757" s="63"/>
    </row>
    <row r="8758" spans="3:4">
      <c r="C8758" s="62"/>
      <c r="D8758" s="63"/>
    </row>
    <row r="8759" spans="3:4">
      <c r="C8759" s="62"/>
      <c r="D8759" s="63"/>
    </row>
    <row r="8760" spans="3:4">
      <c r="C8760" s="62"/>
      <c r="D8760" s="63"/>
    </row>
    <row r="8761" spans="3:4">
      <c r="C8761" s="62"/>
      <c r="D8761" s="63"/>
    </row>
    <row r="8762" spans="3:4">
      <c r="C8762" s="62"/>
      <c r="D8762" s="63"/>
    </row>
    <row r="8763" spans="3:4">
      <c r="C8763" s="62"/>
      <c r="D8763" s="63"/>
    </row>
    <row r="8764" spans="3:4">
      <c r="C8764" s="62"/>
      <c r="D8764" s="63"/>
    </row>
    <row r="8765" spans="3:4">
      <c r="C8765" s="62"/>
      <c r="D8765" s="63"/>
    </row>
    <row r="8766" spans="3:4">
      <c r="C8766" s="62"/>
      <c r="D8766" s="63"/>
    </row>
    <row r="8767" spans="3:4">
      <c r="C8767" s="62"/>
      <c r="D8767" s="63"/>
    </row>
    <row r="8768" spans="3:4">
      <c r="C8768" s="62"/>
      <c r="D8768" s="63"/>
    </row>
    <row r="8769" spans="3:4">
      <c r="C8769" s="62"/>
      <c r="D8769" s="63"/>
    </row>
    <row r="8770" spans="3:4">
      <c r="C8770" s="62"/>
      <c r="D8770" s="63"/>
    </row>
    <row r="8771" spans="3:4">
      <c r="C8771" s="62"/>
      <c r="D8771" s="63"/>
    </row>
    <row r="8772" spans="3:4">
      <c r="C8772" s="62"/>
      <c r="D8772" s="63"/>
    </row>
    <row r="8773" spans="3:4">
      <c r="C8773" s="62"/>
      <c r="D8773" s="63"/>
    </row>
    <row r="8774" spans="3:4">
      <c r="C8774" s="62"/>
      <c r="D8774" s="63"/>
    </row>
    <row r="8775" spans="3:4">
      <c r="C8775" s="62"/>
      <c r="D8775" s="63"/>
    </row>
    <row r="8776" spans="3:4">
      <c r="C8776" s="62"/>
      <c r="D8776" s="63"/>
    </row>
    <row r="8777" spans="3:4">
      <c r="C8777" s="62"/>
      <c r="D8777" s="63"/>
    </row>
    <row r="8778" spans="3:4">
      <c r="C8778" s="62"/>
      <c r="D8778" s="63"/>
    </row>
    <row r="8779" spans="3:4">
      <c r="C8779" s="62"/>
      <c r="D8779" s="63"/>
    </row>
    <row r="8780" spans="3:4">
      <c r="C8780" s="62"/>
      <c r="D8780" s="63"/>
    </row>
    <row r="8781" spans="3:4">
      <c r="C8781" s="62"/>
      <c r="D8781" s="63"/>
    </row>
    <row r="8782" spans="3:4">
      <c r="C8782" s="62"/>
      <c r="D8782" s="63"/>
    </row>
    <row r="8783" spans="3:4">
      <c r="C8783" s="62"/>
      <c r="D8783" s="63"/>
    </row>
    <row r="8784" spans="3:4">
      <c r="C8784" s="62"/>
      <c r="D8784" s="63"/>
    </row>
    <row r="8785" spans="3:4">
      <c r="C8785" s="62"/>
      <c r="D8785" s="63"/>
    </row>
    <row r="8786" spans="3:4">
      <c r="C8786" s="62"/>
      <c r="D8786" s="63"/>
    </row>
    <row r="8787" spans="3:4">
      <c r="C8787" s="62"/>
      <c r="D8787" s="63"/>
    </row>
    <row r="8788" spans="3:4">
      <c r="C8788" s="62"/>
      <c r="D8788" s="63"/>
    </row>
    <row r="8789" spans="3:4">
      <c r="C8789" s="62"/>
      <c r="D8789" s="63"/>
    </row>
    <row r="8790" spans="3:4">
      <c r="C8790" s="62"/>
      <c r="D8790" s="63"/>
    </row>
    <row r="8791" spans="3:4">
      <c r="C8791" s="62"/>
      <c r="D8791" s="63"/>
    </row>
    <row r="8792" spans="3:4">
      <c r="C8792" s="62"/>
      <c r="D8792" s="63"/>
    </row>
    <row r="8793" spans="3:4">
      <c r="C8793" s="62"/>
      <c r="D8793" s="63"/>
    </row>
    <row r="8794" spans="3:4">
      <c r="C8794" s="62"/>
      <c r="D8794" s="63"/>
    </row>
    <row r="8795" spans="3:4">
      <c r="C8795" s="62"/>
      <c r="D8795" s="63"/>
    </row>
    <row r="8796" spans="3:4">
      <c r="C8796" s="62"/>
      <c r="D8796" s="63"/>
    </row>
    <row r="8797" spans="3:4">
      <c r="C8797" s="62"/>
      <c r="D8797" s="63"/>
    </row>
    <row r="8798" spans="3:4">
      <c r="C8798" s="62"/>
      <c r="D8798" s="63"/>
    </row>
    <row r="8799" spans="3:4">
      <c r="C8799" s="62"/>
      <c r="D8799" s="63"/>
    </row>
    <row r="8800" spans="3:4">
      <c r="C8800" s="62"/>
      <c r="D8800" s="63"/>
    </row>
    <row r="8801" spans="3:4">
      <c r="C8801" s="62"/>
      <c r="D8801" s="63"/>
    </row>
    <row r="8802" spans="3:4">
      <c r="C8802" s="62"/>
      <c r="D8802" s="63"/>
    </row>
    <row r="8803" spans="3:4">
      <c r="C8803" s="62"/>
      <c r="D8803" s="63"/>
    </row>
    <row r="8804" spans="3:4">
      <c r="C8804" s="62"/>
      <c r="D8804" s="63"/>
    </row>
    <row r="8805" spans="3:4">
      <c r="C8805" s="62"/>
      <c r="D8805" s="63"/>
    </row>
    <row r="8806" spans="3:4">
      <c r="C8806" s="62"/>
      <c r="D8806" s="63"/>
    </row>
    <row r="8807" spans="3:4">
      <c r="C8807" s="62"/>
      <c r="D8807" s="63"/>
    </row>
    <row r="8808" spans="3:4">
      <c r="C8808" s="62"/>
      <c r="D8808" s="63"/>
    </row>
    <row r="8809" spans="3:4">
      <c r="C8809" s="62"/>
      <c r="D8809" s="63"/>
    </row>
    <row r="8810" spans="3:4">
      <c r="C8810" s="62"/>
      <c r="D8810" s="63"/>
    </row>
    <row r="8811" spans="3:4">
      <c r="C8811" s="62"/>
      <c r="D8811" s="63"/>
    </row>
    <row r="8812" spans="3:4">
      <c r="C8812" s="62"/>
      <c r="D8812" s="63"/>
    </row>
    <row r="8813" spans="3:4">
      <c r="C8813" s="62"/>
      <c r="D8813" s="63"/>
    </row>
    <row r="8814" spans="3:4">
      <c r="C8814" s="62"/>
      <c r="D8814" s="63"/>
    </row>
    <row r="8815" spans="3:4">
      <c r="C8815" s="62"/>
      <c r="D8815" s="63"/>
    </row>
    <row r="8816" spans="3:4">
      <c r="C8816" s="62"/>
      <c r="D8816" s="63"/>
    </row>
    <row r="8817" spans="3:4">
      <c r="C8817" s="62"/>
      <c r="D8817" s="63"/>
    </row>
    <row r="8818" spans="3:4">
      <c r="C8818" s="62"/>
      <c r="D8818" s="63"/>
    </row>
    <row r="8819" spans="3:4">
      <c r="C8819" s="62"/>
      <c r="D8819" s="63"/>
    </row>
    <row r="8820" spans="3:4">
      <c r="C8820" s="62"/>
      <c r="D8820" s="63"/>
    </row>
    <row r="8821" spans="3:4">
      <c r="C8821" s="62"/>
      <c r="D8821" s="63"/>
    </row>
    <row r="8822" spans="3:4">
      <c r="C8822" s="62"/>
      <c r="D8822" s="63"/>
    </row>
    <row r="8823" spans="3:4">
      <c r="C8823" s="62"/>
      <c r="D8823" s="63"/>
    </row>
    <row r="8824" spans="3:4">
      <c r="C8824" s="62"/>
      <c r="D8824" s="63"/>
    </row>
    <row r="8825" spans="3:4">
      <c r="C8825" s="62"/>
      <c r="D8825" s="63"/>
    </row>
    <row r="8826" spans="3:4">
      <c r="C8826" s="62"/>
      <c r="D8826" s="63"/>
    </row>
    <row r="8827" spans="3:4">
      <c r="C8827" s="62"/>
      <c r="D8827" s="63"/>
    </row>
    <row r="8828" spans="3:4">
      <c r="C8828" s="62"/>
      <c r="D8828" s="63"/>
    </row>
    <row r="8829" spans="3:4">
      <c r="C8829" s="62"/>
      <c r="D8829" s="63"/>
    </row>
    <row r="8830" spans="3:4">
      <c r="C8830" s="62"/>
      <c r="D8830" s="63"/>
    </row>
    <row r="8831" spans="3:4">
      <c r="C8831" s="62"/>
      <c r="D8831" s="63"/>
    </row>
    <row r="8832" spans="3:4">
      <c r="C8832" s="62"/>
      <c r="D8832" s="63"/>
    </row>
    <row r="8833" spans="3:4">
      <c r="C8833" s="62"/>
      <c r="D8833" s="63"/>
    </row>
    <row r="8834" spans="3:4">
      <c r="C8834" s="62"/>
      <c r="D8834" s="63"/>
    </row>
    <row r="8835" spans="3:4">
      <c r="C8835" s="62"/>
      <c r="D8835" s="63"/>
    </row>
    <row r="8836" spans="3:4">
      <c r="C8836" s="62"/>
      <c r="D8836" s="63"/>
    </row>
    <row r="8837" spans="3:4">
      <c r="C8837" s="62"/>
      <c r="D8837" s="63"/>
    </row>
    <row r="8838" spans="3:4">
      <c r="C8838" s="62"/>
      <c r="D8838" s="63"/>
    </row>
    <row r="8839" spans="3:4">
      <c r="C8839" s="62"/>
      <c r="D8839" s="63"/>
    </row>
    <row r="8840" spans="3:4">
      <c r="C8840" s="62"/>
      <c r="D8840" s="63"/>
    </row>
    <row r="8841" spans="3:4">
      <c r="C8841" s="62"/>
      <c r="D8841" s="63"/>
    </row>
    <row r="8842" spans="3:4">
      <c r="C8842" s="62"/>
      <c r="D8842" s="63"/>
    </row>
    <row r="8843" spans="3:4">
      <c r="C8843" s="62"/>
      <c r="D8843" s="63"/>
    </row>
    <row r="8844" spans="3:4">
      <c r="C8844" s="62"/>
      <c r="D8844" s="63"/>
    </row>
    <row r="8845" spans="3:4">
      <c r="C8845" s="62"/>
      <c r="D8845" s="63"/>
    </row>
    <row r="8846" spans="3:4">
      <c r="C8846" s="62"/>
      <c r="D8846" s="63"/>
    </row>
    <row r="8847" spans="3:4">
      <c r="C8847" s="62"/>
      <c r="D8847" s="63"/>
    </row>
    <row r="8848" spans="3:4">
      <c r="C8848" s="62"/>
      <c r="D8848" s="63"/>
    </row>
    <row r="8849" spans="3:4">
      <c r="C8849" s="62"/>
      <c r="D8849" s="63"/>
    </row>
    <row r="8850" spans="3:4">
      <c r="C8850" s="62"/>
      <c r="D8850" s="63"/>
    </row>
    <row r="8851" spans="3:4">
      <c r="C8851" s="62"/>
      <c r="D8851" s="63"/>
    </row>
    <row r="8852" spans="3:4">
      <c r="C8852" s="62"/>
      <c r="D8852" s="63"/>
    </row>
    <row r="8853" spans="3:4">
      <c r="C8853" s="62"/>
      <c r="D8853" s="63"/>
    </row>
    <row r="8854" spans="3:4">
      <c r="C8854" s="62"/>
      <c r="D8854" s="63"/>
    </row>
    <row r="8855" spans="3:4">
      <c r="C8855" s="62"/>
      <c r="D8855" s="63"/>
    </row>
    <row r="8856" spans="3:4">
      <c r="C8856" s="62"/>
      <c r="D8856" s="63"/>
    </row>
    <row r="8857" spans="3:4">
      <c r="C8857" s="62"/>
      <c r="D8857" s="63"/>
    </row>
    <row r="8858" spans="3:4">
      <c r="C8858" s="62"/>
      <c r="D8858" s="63"/>
    </row>
    <row r="8859" spans="3:4">
      <c r="C8859" s="62"/>
      <c r="D8859" s="63"/>
    </row>
    <row r="8860" spans="3:4">
      <c r="C8860" s="62"/>
      <c r="D8860" s="63"/>
    </row>
    <row r="8861" spans="3:4">
      <c r="C8861" s="62"/>
      <c r="D8861" s="63"/>
    </row>
    <row r="8862" spans="3:4">
      <c r="C8862" s="62"/>
      <c r="D8862" s="63"/>
    </row>
    <row r="8863" spans="3:4">
      <c r="C8863" s="62"/>
      <c r="D8863" s="63"/>
    </row>
    <row r="8864" spans="3:4">
      <c r="C8864" s="62"/>
      <c r="D8864" s="63"/>
    </row>
    <row r="8865" spans="3:4">
      <c r="C8865" s="62"/>
      <c r="D8865" s="63"/>
    </row>
    <row r="8866" spans="3:4">
      <c r="C8866" s="62"/>
      <c r="D8866" s="63"/>
    </row>
    <row r="8867" spans="3:4">
      <c r="C8867" s="62"/>
      <c r="D8867" s="63"/>
    </row>
    <row r="8868" spans="3:4">
      <c r="C8868" s="62"/>
      <c r="D8868" s="63"/>
    </row>
    <row r="8869" spans="3:4">
      <c r="C8869" s="62"/>
      <c r="D8869" s="63"/>
    </row>
    <row r="8870" spans="3:4">
      <c r="C8870" s="62"/>
      <c r="D8870" s="63"/>
    </row>
    <row r="8871" spans="3:4">
      <c r="C8871" s="62"/>
      <c r="D8871" s="63"/>
    </row>
    <row r="8872" spans="3:4">
      <c r="C8872" s="62"/>
      <c r="D8872" s="63"/>
    </row>
    <row r="8873" spans="3:4">
      <c r="C8873" s="62"/>
      <c r="D8873" s="63"/>
    </row>
    <row r="8874" spans="3:4">
      <c r="C8874" s="62"/>
      <c r="D8874" s="63"/>
    </row>
    <row r="8875" spans="3:4">
      <c r="C8875" s="62"/>
      <c r="D8875" s="63"/>
    </row>
    <row r="8876" spans="3:4">
      <c r="C8876" s="62"/>
      <c r="D8876" s="63"/>
    </row>
    <row r="8877" spans="3:4">
      <c r="C8877" s="62"/>
      <c r="D8877" s="63"/>
    </row>
    <row r="8878" spans="3:4">
      <c r="C8878" s="62"/>
      <c r="D8878" s="63"/>
    </row>
    <row r="8879" spans="3:4">
      <c r="C8879" s="62"/>
      <c r="D8879" s="63"/>
    </row>
    <row r="8880" spans="3:4">
      <c r="C8880" s="62"/>
      <c r="D8880" s="63"/>
    </row>
    <row r="8881" spans="3:4">
      <c r="C8881" s="62"/>
      <c r="D8881" s="63"/>
    </row>
    <row r="8882" spans="3:4">
      <c r="C8882" s="62"/>
      <c r="D8882" s="63"/>
    </row>
    <row r="8883" spans="3:4">
      <c r="C8883" s="62"/>
      <c r="D8883" s="63"/>
    </row>
    <row r="8884" spans="3:4">
      <c r="C8884" s="62"/>
      <c r="D8884" s="63"/>
    </row>
    <row r="8885" spans="3:4">
      <c r="C8885" s="62"/>
      <c r="D8885" s="63"/>
    </row>
    <row r="8886" spans="3:4">
      <c r="C8886" s="62"/>
      <c r="D8886" s="63"/>
    </row>
    <row r="8887" spans="3:4">
      <c r="C8887" s="62"/>
      <c r="D8887" s="63"/>
    </row>
    <row r="8888" spans="3:4">
      <c r="C8888" s="62"/>
      <c r="D8888" s="63"/>
    </row>
    <row r="8889" spans="3:4">
      <c r="C8889" s="62"/>
      <c r="D8889" s="63"/>
    </row>
    <row r="8890" spans="3:4">
      <c r="C8890" s="62"/>
      <c r="D8890" s="63"/>
    </row>
    <row r="8891" spans="3:4">
      <c r="C8891" s="62"/>
      <c r="D8891" s="63"/>
    </row>
    <row r="8892" spans="3:4">
      <c r="C8892" s="62"/>
      <c r="D8892" s="63"/>
    </row>
    <row r="8893" spans="3:4">
      <c r="C8893" s="62"/>
      <c r="D8893" s="63"/>
    </row>
    <row r="8894" spans="3:4">
      <c r="C8894" s="62"/>
      <c r="D8894" s="63"/>
    </row>
    <row r="8895" spans="3:4">
      <c r="C8895" s="62"/>
      <c r="D8895" s="63"/>
    </row>
    <row r="8896" spans="3:4">
      <c r="C8896" s="62"/>
      <c r="D8896" s="63"/>
    </row>
    <row r="8897" spans="3:4">
      <c r="C8897" s="62"/>
      <c r="D8897" s="63"/>
    </row>
    <row r="8898" spans="3:4">
      <c r="C8898" s="62"/>
      <c r="D8898" s="63"/>
    </row>
    <row r="8899" spans="3:4">
      <c r="C8899" s="62"/>
      <c r="D8899" s="63"/>
    </row>
    <row r="8900" spans="3:4">
      <c r="C8900" s="62"/>
      <c r="D8900" s="63"/>
    </row>
    <row r="8901" spans="3:4">
      <c r="C8901" s="62"/>
      <c r="D8901" s="63"/>
    </row>
    <row r="8902" spans="3:4">
      <c r="C8902" s="62"/>
      <c r="D8902" s="63"/>
    </row>
    <row r="8903" spans="3:4">
      <c r="C8903" s="62"/>
      <c r="D8903" s="63"/>
    </row>
    <row r="8904" spans="3:4">
      <c r="C8904" s="62"/>
      <c r="D8904" s="63"/>
    </row>
    <row r="8905" spans="3:4">
      <c r="C8905" s="62"/>
      <c r="D8905" s="63"/>
    </row>
    <row r="8906" spans="3:4">
      <c r="C8906" s="62"/>
      <c r="D8906" s="63"/>
    </row>
    <row r="8907" spans="3:4">
      <c r="C8907" s="62"/>
      <c r="D8907" s="63"/>
    </row>
    <row r="8908" spans="3:4">
      <c r="C8908" s="62"/>
      <c r="D8908" s="63"/>
    </row>
    <row r="8909" spans="3:4">
      <c r="C8909" s="62"/>
      <c r="D8909" s="63"/>
    </row>
    <row r="8910" spans="3:4">
      <c r="C8910" s="62"/>
      <c r="D8910" s="63"/>
    </row>
    <row r="8911" spans="3:4">
      <c r="C8911" s="62"/>
      <c r="D8911" s="63"/>
    </row>
    <row r="8912" spans="3:4">
      <c r="C8912" s="62"/>
      <c r="D8912" s="63"/>
    </row>
    <row r="8913" spans="3:4">
      <c r="C8913" s="62"/>
      <c r="D8913" s="63"/>
    </row>
    <row r="8914" spans="3:4">
      <c r="C8914" s="62"/>
      <c r="D8914" s="63"/>
    </row>
    <row r="8915" spans="3:4">
      <c r="C8915" s="62"/>
      <c r="D8915" s="63"/>
    </row>
    <row r="8916" spans="3:4">
      <c r="C8916" s="62"/>
      <c r="D8916" s="63"/>
    </row>
    <row r="8917" spans="3:4">
      <c r="C8917" s="62"/>
      <c r="D8917" s="63"/>
    </row>
    <row r="8918" spans="3:4">
      <c r="C8918" s="62"/>
      <c r="D8918" s="63"/>
    </row>
    <row r="8919" spans="3:4">
      <c r="C8919" s="62"/>
      <c r="D8919" s="63"/>
    </row>
    <row r="8920" spans="3:4">
      <c r="C8920" s="62"/>
      <c r="D8920" s="63"/>
    </row>
    <row r="8921" spans="3:4">
      <c r="C8921" s="62"/>
      <c r="D8921" s="63"/>
    </row>
    <row r="8922" spans="3:4">
      <c r="C8922" s="62"/>
      <c r="D8922" s="63"/>
    </row>
    <row r="8923" spans="3:4">
      <c r="C8923" s="62"/>
      <c r="D8923" s="63"/>
    </row>
    <row r="8924" spans="3:4">
      <c r="C8924" s="62"/>
      <c r="D8924" s="63"/>
    </row>
    <row r="8925" spans="3:4">
      <c r="C8925" s="62"/>
      <c r="D8925" s="63"/>
    </row>
    <row r="8926" spans="3:4">
      <c r="C8926" s="62"/>
      <c r="D8926" s="63"/>
    </row>
    <row r="8927" spans="3:4">
      <c r="C8927" s="62"/>
      <c r="D8927" s="63"/>
    </row>
    <row r="8928" spans="3:4">
      <c r="C8928" s="62"/>
      <c r="D8928" s="63"/>
    </row>
    <row r="8929" spans="3:4">
      <c r="C8929" s="62"/>
      <c r="D8929" s="63"/>
    </row>
    <row r="8930" spans="3:4">
      <c r="C8930" s="62"/>
      <c r="D8930" s="63"/>
    </row>
    <row r="8931" spans="3:4">
      <c r="C8931" s="62"/>
      <c r="D8931" s="63"/>
    </row>
    <row r="8932" spans="3:4">
      <c r="C8932" s="62"/>
      <c r="D8932" s="63"/>
    </row>
    <row r="8933" spans="3:4">
      <c r="C8933" s="62"/>
      <c r="D8933" s="63"/>
    </row>
    <row r="8934" spans="3:4">
      <c r="C8934" s="62"/>
      <c r="D8934" s="63"/>
    </row>
    <row r="8935" spans="3:4">
      <c r="C8935" s="62"/>
      <c r="D8935" s="63"/>
    </row>
    <row r="8936" spans="3:4">
      <c r="C8936" s="62"/>
      <c r="D8936" s="63"/>
    </row>
    <row r="8937" spans="3:4">
      <c r="C8937" s="62"/>
      <c r="D8937" s="63"/>
    </row>
    <row r="8938" spans="3:4">
      <c r="C8938" s="62"/>
      <c r="D8938" s="63"/>
    </row>
    <row r="8939" spans="3:4">
      <c r="C8939" s="62"/>
      <c r="D8939" s="63"/>
    </row>
    <row r="8940" spans="3:4">
      <c r="C8940" s="62"/>
      <c r="D8940" s="63"/>
    </row>
    <row r="8941" spans="3:4">
      <c r="C8941" s="62"/>
      <c r="D8941" s="63"/>
    </row>
    <row r="8942" spans="3:4">
      <c r="C8942" s="62"/>
      <c r="D8942" s="63"/>
    </row>
    <row r="8943" spans="3:4">
      <c r="C8943" s="62"/>
      <c r="D8943" s="63"/>
    </row>
    <row r="8944" spans="3:4">
      <c r="C8944" s="62"/>
      <c r="D8944" s="63"/>
    </row>
    <row r="8945" spans="3:4">
      <c r="C8945" s="62"/>
      <c r="D8945" s="63"/>
    </row>
    <row r="8946" spans="3:4">
      <c r="C8946" s="62"/>
      <c r="D8946" s="63"/>
    </row>
    <row r="8947" spans="3:4">
      <c r="C8947" s="62"/>
      <c r="D8947" s="63"/>
    </row>
    <row r="8948" spans="3:4">
      <c r="C8948" s="62"/>
      <c r="D8948" s="63"/>
    </row>
    <row r="8949" spans="3:4">
      <c r="C8949" s="62"/>
      <c r="D8949" s="63"/>
    </row>
    <row r="8950" spans="3:4">
      <c r="C8950" s="62"/>
      <c r="D8950" s="63"/>
    </row>
    <row r="8951" spans="3:4">
      <c r="C8951" s="62"/>
      <c r="D8951" s="63"/>
    </row>
    <row r="8952" spans="3:4">
      <c r="C8952" s="62"/>
      <c r="D8952" s="63"/>
    </row>
    <row r="8953" spans="3:4">
      <c r="C8953" s="62"/>
      <c r="D8953" s="63"/>
    </row>
    <row r="8954" spans="3:4">
      <c r="C8954" s="62"/>
      <c r="D8954" s="63"/>
    </row>
    <row r="8955" spans="3:4">
      <c r="C8955" s="62"/>
      <c r="D8955" s="63"/>
    </row>
    <row r="8956" spans="3:4">
      <c r="C8956" s="62"/>
      <c r="D8956" s="63"/>
    </row>
    <row r="8957" spans="3:4">
      <c r="C8957" s="62"/>
      <c r="D8957" s="63"/>
    </row>
    <row r="8958" spans="3:4">
      <c r="C8958" s="62"/>
      <c r="D8958" s="63"/>
    </row>
    <row r="8959" spans="3:4">
      <c r="C8959" s="62"/>
      <c r="D8959" s="63"/>
    </row>
    <row r="8960" spans="3:4">
      <c r="C8960" s="62"/>
      <c r="D8960" s="63"/>
    </row>
    <row r="8961" spans="3:4">
      <c r="C8961" s="62"/>
      <c r="D8961" s="63"/>
    </row>
    <row r="8962" spans="3:4">
      <c r="C8962" s="62"/>
      <c r="D8962" s="63"/>
    </row>
    <row r="8963" spans="3:4">
      <c r="C8963" s="62"/>
      <c r="D8963" s="63"/>
    </row>
    <row r="8964" spans="3:4">
      <c r="C8964" s="62"/>
      <c r="D8964" s="63"/>
    </row>
    <row r="8965" spans="3:4">
      <c r="C8965" s="62"/>
      <c r="D8965" s="63"/>
    </row>
    <row r="8966" spans="3:4">
      <c r="C8966" s="62"/>
      <c r="D8966" s="63"/>
    </row>
    <row r="8967" spans="3:4">
      <c r="C8967" s="62"/>
      <c r="D8967" s="63"/>
    </row>
    <row r="8968" spans="3:4">
      <c r="C8968" s="62"/>
      <c r="D8968" s="63"/>
    </row>
    <row r="8969" spans="3:4">
      <c r="C8969" s="62"/>
      <c r="D8969" s="63"/>
    </row>
  </sheetData>
  <mergeCells count="1626">
    <mergeCell ref="A195:A200"/>
    <mergeCell ref="B195:B200"/>
    <mergeCell ref="C195:C200"/>
    <mergeCell ref="D195:D200"/>
    <mergeCell ref="E195:E196"/>
    <mergeCell ref="F195:F196"/>
    <mergeCell ref="G195:G196"/>
    <mergeCell ref="E197:E200"/>
    <mergeCell ref="F197:F200"/>
    <mergeCell ref="G197:G200"/>
    <mergeCell ref="C183:C188"/>
    <mergeCell ref="D183:D188"/>
    <mergeCell ref="E183:E184"/>
    <mergeCell ref="F183:F184"/>
    <mergeCell ref="G183:G184"/>
    <mergeCell ref="E185:E188"/>
    <mergeCell ref="F185:F188"/>
    <mergeCell ref="G185:G188"/>
    <mergeCell ref="A189:A194"/>
    <mergeCell ref="B189:B194"/>
    <mergeCell ref="C189:C194"/>
    <mergeCell ref="D189:D194"/>
    <mergeCell ref="E189:E190"/>
    <mergeCell ref="F189:F190"/>
    <mergeCell ref="G189:G190"/>
    <mergeCell ref="E191:E194"/>
    <mergeCell ref="F191:F194"/>
    <mergeCell ref="G191:G194"/>
    <mergeCell ref="E167:E170"/>
    <mergeCell ref="F167:F170"/>
    <mergeCell ref="G167:G170"/>
    <mergeCell ref="A171:A176"/>
    <mergeCell ref="B171:B176"/>
    <mergeCell ref="C171:C176"/>
    <mergeCell ref="D171:D176"/>
    <mergeCell ref="E171:E172"/>
    <mergeCell ref="F171:F172"/>
    <mergeCell ref="G171:G172"/>
    <mergeCell ref="E173:E176"/>
    <mergeCell ref="F173:F176"/>
    <mergeCell ref="G173:G176"/>
    <mergeCell ref="A177:A182"/>
    <mergeCell ref="B177:B182"/>
    <mergeCell ref="C177:C182"/>
    <mergeCell ref="D177:D182"/>
    <mergeCell ref="E177:E178"/>
    <mergeCell ref="F177:F178"/>
    <mergeCell ref="G177:G178"/>
    <mergeCell ref="E179:E182"/>
    <mergeCell ref="F179:F182"/>
    <mergeCell ref="G179:G182"/>
    <mergeCell ref="E1352:E1357"/>
    <mergeCell ref="F1352:F1357"/>
    <mergeCell ref="G1352:G1357"/>
    <mergeCell ref="A238:A243"/>
    <mergeCell ref="B238:B243"/>
    <mergeCell ref="C238:C243"/>
    <mergeCell ref="D238:D243"/>
    <mergeCell ref="E238:E239"/>
    <mergeCell ref="E240:E243"/>
    <mergeCell ref="F238:F239"/>
    <mergeCell ref="F240:F243"/>
    <mergeCell ref="G238:G239"/>
    <mergeCell ref="G240:G243"/>
    <mergeCell ref="A1346:A1351"/>
    <mergeCell ref="B1346:B1351"/>
    <mergeCell ref="C1346:C1351"/>
    <mergeCell ref="D1346:D1351"/>
    <mergeCell ref="B1310:G1310"/>
    <mergeCell ref="B1317:G1317"/>
    <mergeCell ref="B1324:G1324"/>
    <mergeCell ref="B1331:G1331"/>
    <mergeCell ref="B1338:G1338"/>
    <mergeCell ref="B1339:G1339"/>
    <mergeCell ref="A1352:A1357"/>
    <mergeCell ref="B1352:B1357"/>
    <mergeCell ref="C1352:C1357"/>
    <mergeCell ref="D1352:D1357"/>
    <mergeCell ref="E1340:E1345"/>
    <mergeCell ref="F1340:F1345"/>
    <mergeCell ref="G1340:G1345"/>
    <mergeCell ref="E1346:E1351"/>
    <mergeCell ref="F1346:F1351"/>
    <mergeCell ref="G1346:G1351"/>
    <mergeCell ref="A1332:A1337"/>
    <mergeCell ref="B1332:B1337"/>
    <mergeCell ref="C1332:C1337"/>
    <mergeCell ref="D1332:D1337"/>
    <mergeCell ref="E1332:E1334"/>
    <mergeCell ref="F1332:F1334"/>
    <mergeCell ref="G1332:G1334"/>
    <mergeCell ref="E1335:E1337"/>
    <mergeCell ref="F1335:F1337"/>
    <mergeCell ref="G1335:G1337"/>
    <mergeCell ref="A1340:A1345"/>
    <mergeCell ref="B1340:B1345"/>
    <mergeCell ref="C1340:C1345"/>
    <mergeCell ref="D1340:D1345"/>
    <mergeCell ref="A1318:A1323"/>
    <mergeCell ref="B1318:B1323"/>
    <mergeCell ref="C1318:C1323"/>
    <mergeCell ref="D1318:D1323"/>
    <mergeCell ref="E1318:E1320"/>
    <mergeCell ref="F1318:F1320"/>
    <mergeCell ref="G1318:G1320"/>
    <mergeCell ref="E1321:E1323"/>
    <mergeCell ref="F1321:F1323"/>
    <mergeCell ref="G1321:G1323"/>
    <mergeCell ref="A1325:A1330"/>
    <mergeCell ref="B1325:B1330"/>
    <mergeCell ref="C1325:C1330"/>
    <mergeCell ref="D1325:D1330"/>
    <mergeCell ref="E1325:E1327"/>
    <mergeCell ref="F1325:F1327"/>
    <mergeCell ref="G1325:G1327"/>
    <mergeCell ref="E1328:E1330"/>
    <mergeCell ref="F1328:F1330"/>
    <mergeCell ref="G1328:G1330"/>
    <mergeCell ref="A1304:A1309"/>
    <mergeCell ref="B1304:B1309"/>
    <mergeCell ref="C1304:C1309"/>
    <mergeCell ref="D1304:D1309"/>
    <mergeCell ref="E1304:E1306"/>
    <mergeCell ref="F1304:F1306"/>
    <mergeCell ref="G1304:G1306"/>
    <mergeCell ref="E1307:E1309"/>
    <mergeCell ref="F1307:F1309"/>
    <mergeCell ref="G1307:G1309"/>
    <mergeCell ref="A1311:A1316"/>
    <mergeCell ref="B1311:B1316"/>
    <mergeCell ref="C1311:C1316"/>
    <mergeCell ref="D1311:D1316"/>
    <mergeCell ref="E1311:E1313"/>
    <mergeCell ref="F1311:F1313"/>
    <mergeCell ref="G1311:G1313"/>
    <mergeCell ref="E1314:E1316"/>
    <mergeCell ref="F1314:F1316"/>
    <mergeCell ref="G1314:G1316"/>
    <mergeCell ref="B1254:G1254"/>
    <mergeCell ref="B1261:G1261"/>
    <mergeCell ref="A1292:A1297"/>
    <mergeCell ref="B1292:B1297"/>
    <mergeCell ref="C1292:C1297"/>
    <mergeCell ref="D1292:D1297"/>
    <mergeCell ref="E1292:E1294"/>
    <mergeCell ref="F1292:F1294"/>
    <mergeCell ref="G1292:G1294"/>
    <mergeCell ref="E1295:E1297"/>
    <mergeCell ref="F1295:F1297"/>
    <mergeCell ref="G1295:G1297"/>
    <mergeCell ref="A1298:A1303"/>
    <mergeCell ref="B1298:B1303"/>
    <mergeCell ref="C1298:C1303"/>
    <mergeCell ref="D1298:D1303"/>
    <mergeCell ref="E1298:E1300"/>
    <mergeCell ref="F1298:F1300"/>
    <mergeCell ref="G1298:G1300"/>
    <mergeCell ref="E1301:E1303"/>
    <mergeCell ref="F1301:F1303"/>
    <mergeCell ref="G1301:G1303"/>
    <mergeCell ref="A1255:A1260"/>
    <mergeCell ref="B1255:B1260"/>
    <mergeCell ref="C1255:C1260"/>
    <mergeCell ref="D1255:D1260"/>
    <mergeCell ref="E1255:E1257"/>
    <mergeCell ref="F1255:F1257"/>
    <mergeCell ref="G1255:G1257"/>
    <mergeCell ref="E1258:E1260"/>
    <mergeCell ref="F1258:F1260"/>
    <mergeCell ref="G1258:G1260"/>
    <mergeCell ref="F905:F912"/>
    <mergeCell ref="F913:F923"/>
    <mergeCell ref="G905:G912"/>
    <mergeCell ref="G913:G923"/>
    <mergeCell ref="D777:D786"/>
    <mergeCell ref="D787:D800"/>
    <mergeCell ref="D801:D811"/>
    <mergeCell ref="D812:D822"/>
    <mergeCell ref="E823:E824"/>
    <mergeCell ref="F823:F824"/>
    <mergeCell ref="G823:G824"/>
    <mergeCell ref="D823:D825"/>
    <mergeCell ref="D826:D835"/>
    <mergeCell ref="G783:G786"/>
    <mergeCell ref="F826:F830"/>
    <mergeCell ref="G826:G830"/>
    <mergeCell ref="B1050:G1050"/>
    <mergeCell ref="B956:G956"/>
    <mergeCell ref="D957:D965"/>
    <mergeCell ref="D966:D974"/>
    <mergeCell ref="B975:G975"/>
    <mergeCell ref="B976:G976"/>
    <mergeCell ref="B977:G977"/>
    <mergeCell ref="D978:D986"/>
    <mergeCell ref="B987:G987"/>
    <mergeCell ref="D988:D997"/>
    <mergeCell ref="B966:B974"/>
    <mergeCell ref="C966:C974"/>
    <mergeCell ref="E966:E970"/>
    <mergeCell ref="F957:F961"/>
    <mergeCell ref="G957:G961"/>
    <mergeCell ref="E962:E965"/>
    <mergeCell ref="D732:D744"/>
    <mergeCell ref="B745:G745"/>
    <mergeCell ref="D746:D754"/>
    <mergeCell ref="B630:G630"/>
    <mergeCell ref="D643:D652"/>
    <mergeCell ref="B653:G653"/>
    <mergeCell ref="D654:D663"/>
    <mergeCell ref="D664:D673"/>
    <mergeCell ref="B674:G674"/>
    <mergeCell ref="D675:D684"/>
    <mergeCell ref="D685:D694"/>
    <mergeCell ref="B695:G695"/>
    <mergeCell ref="F643:F648"/>
    <mergeCell ref="G643:G648"/>
    <mergeCell ref="E649:E652"/>
    <mergeCell ref="F649:F652"/>
    <mergeCell ref="G649:G652"/>
    <mergeCell ref="F675:F680"/>
    <mergeCell ref="G675:G680"/>
    <mergeCell ref="E681:E684"/>
    <mergeCell ref="F681:F684"/>
    <mergeCell ref="G681:G684"/>
    <mergeCell ref="F732:F738"/>
    <mergeCell ref="G732:G738"/>
    <mergeCell ref="F746:F750"/>
    <mergeCell ref="F727:F731"/>
    <mergeCell ref="D706:D708"/>
    <mergeCell ref="D709:D719"/>
    <mergeCell ref="D720:D731"/>
    <mergeCell ref="B598:G598"/>
    <mergeCell ref="D599:D609"/>
    <mergeCell ref="D610:D619"/>
    <mergeCell ref="E257:E261"/>
    <mergeCell ref="F257:F261"/>
    <mergeCell ref="G257:G261"/>
    <mergeCell ref="E262:E266"/>
    <mergeCell ref="F262:F266"/>
    <mergeCell ref="G262:G266"/>
    <mergeCell ref="D257:D266"/>
    <mergeCell ref="D267:D268"/>
    <mergeCell ref="C321:C330"/>
    <mergeCell ref="E321:E325"/>
    <mergeCell ref="D321:D330"/>
    <mergeCell ref="G279:G281"/>
    <mergeCell ref="G273:G275"/>
    <mergeCell ref="G270:G272"/>
    <mergeCell ref="G282:G286"/>
    <mergeCell ref="G287:G290"/>
    <mergeCell ref="D273:D278"/>
    <mergeCell ref="D269:D272"/>
    <mergeCell ref="D279:D286"/>
    <mergeCell ref="D287:D294"/>
    <mergeCell ref="D295:D303"/>
    <mergeCell ref="D304:D310"/>
    <mergeCell ref="D311:D320"/>
    <mergeCell ref="B519:G519"/>
    <mergeCell ref="D520:D530"/>
    <mergeCell ref="D531:D542"/>
    <mergeCell ref="B543:G543"/>
    <mergeCell ref="F349:F353"/>
    <mergeCell ref="G349:G353"/>
    <mergeCell ref="A321:A330"/>
    <mergeCell ref="B321:B330"/>
    <mergeCell ref="C304:C310"/>
    <mergeCell ref="E304:E306"/>
    <mergeCell ref="F304:F306"/>
    <mergeCell ref="G304:G306"/>
    <mergeCell ref="E307:E310"/>
    <mergeCell ref="B560:G560"/>
    <mergeCell ref="D561:D566"/>
    <mergeCell ref="D567:D576"/>
    <mergeCell ref="B577:G577"/>
    <mergeCell ref="D578:D587"/>
    <mergeCell ref="D588:D597"/>
    <mergeCell ref="A287:A294"/>
    <mergeCell ref="B287:B294"/>
    <mergeCell ref="A311:A320"/>
    <mergeCell ref="B311:B320"/>
    <mergeCell ref="A295:A303"/>
    <mergeCell ref="B295:B303"/>
    <mergeCell ref="A304:A310"/>
    <mergeCell ref="B304:B310"/>
    <mergeCell ref="B437:G437"/>
    <mergeCell ref="D438:D448"/>
    <mergeCell ref="D449:D459"/>
    <mergeCell ref="D460:D471"/>
    <mergeCell ref="D472:D482"/>
    <mergeCell ref="B483:G483"/>
    <mergeCell ref="D484:D494"/>
    <mergeCell ref="B495:G495"/>
    <mergeCell ref="D496:D506"/>
    <mergeCell ref="C311:C320"/>
    <mergeCell ref="F311:F320"/>
    <mergeCell ref="A29:A36"/>
    <mergeCell ref="B29:B36"/>
    <mergeCell ref="C29:C36"/>
    <mergeCell ref="A37:A44"/>
    <mergeCell ref="B37:B44"/>
    <mergeCell ref="A45:A54"/>
    <mergeCell ref="A257:A266"/>
    <mergeCell ref="B257:B266"/>
    <mergeCell ref="C87:C96"/>
    <mergeCell ref="C66:C75"/>
    <mergeCell ref="A77:A86"/>
    <mergeCell ref="A55:A64"/>
    <mergeCell ref="E66:E75"/>
    <mergeCell ref="A66:A75"/>
    <mergeCell ref="B66:B75"/>
    <mergeCell ref="C137:C146"/>
    <mergeCell ref="A137:A146"/>
    <mergeCell ref="B45:B54"/>
    <mergeCell ref="B157:G157"/>
    <mergeCell ref="B158:G158"/>
    <mergeCell ref="A159:A164"/>
    <mergeCell ref="B159:B164"/>
    <mergeCell ref="C159:C164"/>
    <mergeCell ref="D159:D164"/>
    <mergeCell ref="E159:E160"/>
    <mergeCell ref="F159:F160"/>
    <mergeCell ref="G159:G160"/>
    <mergeCell ref="E161:E164"/>
    <mergeCell ref="F161:F164"/>
    <mergeCell ref="G161:G164"/>
    <mergeCell ref="A165:A170"/>
    <mergeCell ref="B165:B170"/>
    <mergeCell ref="C37:C44"/>
    <mergeCell ref="B28:G28"/>
    <mergeCell ref="E37:E39"/>
    <mergeCell ref="F37:F39"/>
    <mergeCell ref="G37:G39"/>
    <mergeCell ref="E40:E44"/>
    <mergeCell ref="F40:F44"/>
    <mergeCell ref="G40:G44"/>
    <mergeCell ref="D37:D44"/>
    <mergeCell ref="F14:F15"/>
    <mergeCell ref="G14:G15"/>
    <mergeCell ref="D16:D17"/>
    <mergeCell ref="D18:D22"/>
    <mergeCell ref="E18:E22"/>
    <mergeCell ref="E29:E31"/>
    <mergeCell ref="E32:E36"/>
    <mergeCell ref="F29:F31"/>
    <mergeCell ref="F32:F36"/>
    <mergeCell ref="G29:G31"/>
    <mergeCell ref="G32:G36"/>
    <mergeCell ref="D29:D36"/>
    <mergeCell ref="E1:G1"/>
    <mergeCell ref="E8:E9"/>
    <mergeCell ref="F8:G8"/>
    <mergeCell ref="A8:A9"/>
    <mergeCell ref="B8:B9"/>
    <mergeCell ref="C8:C9"/>
    <mergeCell ref="D8:D9"/>
    <mergeCell ref="C23:C27"/>
    <mergeCell ref="A23:A27"/>
    <mergeCell ref="C18:C22"/>
    <mergeCell ref="A18:A22"/>
    <mergeCell ref="B18:B22"/>
    <mergeCell ref="B23:B27"/>
    <mergeCell ref="B13:G13"/>
    <mergeCell ref="D3:E3"/>
    <mergeCell ref="A16:A17"/>
    <mergeCell ref="A14:A15"/>
    <mergeCell ref="B12:G12"/>
    <mergeCell ref="D14:D15"/>
    <mergeCell ref="E14:E15"/>
    <mergeCell ref="F18:F22"/>
    <mergeCell ref="G18:G22"/>
    <mergeCell ref="D23:D27"/>
    <mergeCell ref="E23:E27"/>
    <mergeCell ref="F23:F27"/>
    <mergeCell ref="G23:G27"/>
    <mergeCell ref="B11:G11"/>
    <mergeCell ref="B14:B15"/>
    <mergeCell ref="C14:C15"/>
    <mergeCell ref="B16:B17"/>
    <mergeCell ref="C16:C17"/>
    <mergeCell ref="A5:G7"/>
    <mergeCell ref="B77:B86"/>
    <mergeCell ref="C77:C86"/>
    <mergeCell ref="B55:B64"/>
    <mergeCell ref="B246:B255"/>
    <mergeCell ref="C246:C255"/>
    <mergeCell ref="B244:G244"/>
    <mergeCell ref="B245:G245"/>
    <mergeCell ref="E246:E250"/>
    <mergeCell ref="F246:F250"/>
    <mergeCell ref="B117:B126"/>
    <mergeCell ref="C117:C126"/>
    <mergeCell ref="D45:D54"/>
    <mergeCell ref="D55:D64"/>
    <mergeCell ref="E55:E57"/>
    <mergeCell ref="F55:F57"/>
    <mergeCell ref="G55:G57"/>
    <mergeCell ref="E58:E64"/>
    <mergeCell ref="F58:F64"/>
    <mergeCell ref="G58:G64"/>
    <mergeCell ref="D117:D126"/>
    <mergeCell ref="E117:E121"/>
    <mergeCell ref="F117:F121"/>
    <mergeCell ref="G117:G121"/>
    <mergeCell ref="E122:E126"/>
    <mergeCell ref="F122:F126"/>
    <mergeCell ref="G122:G126"/>
    <mergeCell ref="E147:E152"/>
    <mergeCell ref="E153:E156"/>
    <mergeCell ref="F147:F152"/>
    <mergeCell ref="F153:F156"/>
    <mergeCell ref="G147:G152"/>
    <mergeCell ref="G153:G156"/>
    <mergeCell ref="A269:A272"/>
    <mergeCell ref="B269:B272"/>
    <mergeCell ref="A87:A96"/>
    <mergeCell ref="B87:B96"/>
    <mergeCell ref="A107:A116"/>
    <mergeCell ref="B107:B116"/>
    <mergeCell ref="C107:C116"/>
    <mergeCell ref="A117:A126"/>
    <mergeCell ref="A97:A106"/>
    <mergeCell ref="B97:B106"/>
    <mergeCell ref="C97:C106"/>
    <mergeCell ref="A127:A136"/>
    <mergeCell ref="C127:C136"/>
    <mergeCell ref="A147:A156"/>
    <mergeCell ref="B147:B156"/>
    <mergeCell ref="C147:C156"/>
    <mergeCell ref="A279:A286"/>
    <mergeCell ref="B279:B286"/>
    <mergeCell ref="B127:B136"/>
    <mergeCell ref="C279:C286"/>
    <mergeCell ref="C273:C278"/>
    <mergeCell ref="A267:A268"/>
    <mergeCell ref="B137:B146"/>
    <mergeCell ref="B267:B268"/>
    <mergeCell ref="C267:C268"/>
    <mergeCell ref="A273:A278"/>
    <mergeCell ref="B273:B278"/>
    <mergeCell ref="C257:C266"/>
    <mergeCell ref="A246:A255"/>
    <mergeCell ref="C165:C170"/>
    <mergeCell ref="A183:A188"/>
    <mergeCell ref="B183:B188"/>
    <mergeCell ref="D66:D75"/>
    <mergeCell ref="E45:E49"/>
    <mergeCell ref="F45:F49"/>
    <mergeCell ref="G45:G49"/>
    <mergeCell ref="E50:E54"/>
    <mergeCell ref="F50:F54"/>
    <mergeCell ref="G50:G54"/>
    <mergeCell ref="F321:F325"/>
    <mergeCell ref="G321:G325"/>
    <mergeCell ref="G66:G75"/>
    <mergeCell ref="F66:F75"/>
    <mergeCell ref="F291:F294"/>
    <mergeCell ref="G276:G278"/>
    <mergeCell ref="E276:E278"/>
    <mergeCell ref="F299:F303"/>
    <mergeCell ref="G299:G303"/>
    <mergeCell ref="E299:E303"/>
    <mergeCell ref="E291:E294"/>
    <mergeCell ref="G246:G250"/>
    <mergeCell ref="E251:E255"/>
    <mergeCell ref="F251:F255"/>
    <mergeCell ref="E295:E298"/>
    <mergeCell ref="F287:F290"/>
    <mergeCell ref="F307:F310"/>
    <mergeCell ref="G307:G310"/>
    <mergeCell ref="E287:E290"/>
    <mergeCell ref="G107:G111"/>
    <mergeCell ref="E112:E116"/>
    <mergeCell ref="F112:F116"/>
    <mergeCell ref="G112:G116"/>
    <mergeCell ref="E311:E320"/>
    <mergeCell ref="D165:D170"/>
    <mergeCell ref="C287:C294"/>
    <mergeCell ref="C295:C303"/>
    <mergeCell ref="G251:G255"/>
    <mergeCell ref="D246:D255"/>
    <mergeCell ref="B256:G256"/>
    <mergeCell ref="F368:F370"/>
    <mergeCell ref="G368:G370"/>
    <mergeCell ref="G291:G294"/>
    <mergeCell ref="F338:F342"/>
    <mergeCell ref="G338:G342"/>
    <mergeCell ref="F365:F367"/>
    <mergeCell ref="G365:G367"/>
    <mergeCell ref="G343:G348"/>
    <mergeCell ref="F331:F333"/>
    <mergeCell ref="G331:G333"/>
    <mergeCell ref="G326:G330"/>
    <mergeCell ref="F295:F298"/>
    <mergeCell ref="G295:G298"/>
    <mergeCell ref="F343:F348"/>
    <mergeCell ref="F334:F337"/>
    <mergeCell ref="G334:G337"/>
    <mergeCell ref="G311:G320"/>
    <mergeCell ref="E270:E272"/>
    <mergeCell ref="G362:G364"/>
    <mergeCell ref="F279:F281"/>
    <mergeCell ref="E282:E286"/>
    <mergeCell ref="F273:F275"/>
    <mergeCell ref="E273:E275"/>
    <mergeCell ref="F276:F278"/>
    <mergeCell ref="F270:F272"/>
    <mergeCell ref="C269:C272"/>
    <mergeCell ref="E279:E281"/>
    <mergeCell ref="A331:A337"/>
    <mergeCell ref="B331:B337"/>
    <mergeCell ref="C331:C337"/>
    <mergeCell ref="E331:E333"/>
    <mergeCell ref="A359:A364"/>
    <mergeCell ref="E343:E348"/>
    <mergeCell ref="C338:C348"/>
    <mergeCell ref="E334:E337"/>
    <mergeCell ref="E362:E364"/>
    <mergeCell ref="E338:E342"/>
    <mergeCell ref="D349:D358"/>
    <mergeCell ref="D359:D364"/>
    <mergeCell ref="D365:D370"/>
    <mergeCell ref="E349:E353"/>
    <mergeCell ref="A349:A358"/>
    <mergeCell ref="A338:A348"/>
    <mergeCell ref="B338:B348"/>
    <mergeCell ref="D331:D337"/>
    <mergeCell ref="D338:D348"/>
    <mergeCell ref="E354:E358"/>
    <mergeCell ref="B349:B358"/>
    <mergeCell ref="C349:C358"/>
    <mergeCell ref="B359:B364"/>
    <mergeCell ref="C359:C364"/>
    <mergeCell ref="E359:E361"/>
    <mergeCell ref="B377:B382"/>
    <mergeCell ref="C377:C382"/>
    <mergeCell ref="E387:E389"/>
    <mergeCell ref="D377:D382"/>
    <mergeCell ref="E377:E379"/>
    <mergeCell ref="E380:E382"/>
    <mergeCell ref="F384:F386"/>
    <mergeCell ref="A377:A382"/>
    <mergeCell ref="E371:E373"/>
    <mergeCell ref="D371:D376"/>
    <mergeCell ref="E374:E376"/>
    <mergeCell ref="F371:F373"/>
    <mergeCell ref="F374:F376"/>
    <mergeCell ref="A365:A370"/>
    <mergeCell ref="B365:B370"/>
    <mergeCell ref="C365:C370"/>
    <mergeCell ref="E365:E367"/>
    <mergeCell ref="E368:E370"/>
    <mergeCell ref="B383:G383"/>
    <mergeCell ref="D384:D389"/>
    <mergeCell ref="C371:C376"/>
    <mergeCell ref="A390:A394"/>
    <mergeCell ref="B390:B394"/>
    <mergeCell ref="C390:C394"/>
    <mergeCell ref="E390:E392"/>
    <mergeCell ref="E393:E394"/>
    <mergeCell ref="A371:A376"/>
    <mergeCell ref="B371:B376"/>
    <mergeCell ref="A384:A389"/>
    <mergeCell ref="B384:B389"/>
    <mergeCell ref="C384:C389"/>
    <mergeCell ref="G426:G432"/>
    <mergeCell ref="E433:E436"/>
    <mergeCell ref="F433:F436"/>
    <mergeCell ref="G433:G436"/>
    <mergeCell ref="D426:D436"/>
    <mergeCell ref="A404:A413"/>
    <mergeCell ref="B404:B413"/>
    <mergeCell ref="C404:C413"/>
    <mergeCell ref="E404:E408"/>
    <mergeCell ref="F415:F421"/>
    <mergeCell ref="G415:G421"/>
    <mergeCell ref="B414:G414"/>
    <mergeCell ref="F404:F408"/>
    <mergeCell ref="G404:G408"/>
    <mergeCell ref="E409:E413"/>
    <mergeCell ref="F409:F413"/>
    <mergeCell ref="G409:G413"/>
    <mergeCell ref="A395:A403"/>
    <mergeCell ref="B395:B403"/>
    <mergeCell ref="C395:C403"/>
    <mergeCell ref="E395:E399"/>
    <mergeCell ref="E400:E403"/>
    <mergeCell ref="A415:A425"/>
    <mergeCell ref="B415:B425"/>
    <mergeCell ref="C415:C425"/>
    <mergeCell ref="E415:E421"/>
    <mergeCell ref="A426:A436"/>
    <mergeCell ref="B426:B436"/>
    <mergeCell ref="C426:C436"/>
    <mergeCell ref="E426:E432"/>
    <mergeCell ref="F426:F432"/>
    <mergeCell ref="A438:A448"/>
    <mergeCell ref="B438:B448"/>
    <mergeCell ref="C438:C448"/>
    <mergeCell ref="E438:E444"/>
    <mergeCell ref="F438:F444"/>
    <mergeCell ref="G438:G444"/>
    <mergeCell ref="E445:E448"/>
    <mergeCell ref="F445:F448"/>
    <mergeCell ref="G445:G448"/>
    <mergeCell ref="F449:F455"/>
    <mergeCell ref="G449:G455"/>
    <mergeCell ref="E456:E459"/>
    <mergeCell ref="F456:F459"/>
    <mergeCell ref="G456:G459"/>
    <mergeCell ref="A449:A459"/>
    <mergeCell ref="B449:B459"/>
    <mergeCell ref="C449:C459"/>
    <mergeCell ref="E449:E455"/>
    <mergeCell ref="F460:F467"/>
    <mergeCell ref="G460:G467"/>
    <mergeCell ref="E468:E471"/>
    <mergeCell ref="F468:F471"/>
    <mergeCell ref="G468:G471"/>
    <mergeCell ref="A460:A471"/>
    <mergeCell ref="B460:B471"/>
    <mergeCell ref="C460:C471"/>
    <mergeCell ref="E460:E467"/>
    <mergeCell ref="F472:F477"/>
    <mergeCell ref="G472:G477"/>
    <mergeCell ref="E478:E482"/>
    <mergeCell ref="F478:F482"/>
    <mergeCell ref="G478:G482"/>
    <mergeCell ref="A472:A482"/>
    <mergeCell ref="B472:B482"/>
    <mergeCell ref="C472:C482"/>
    <mergeCell ref="E472:E477"/>
    <mergeCell ref="F484:F490"/>
    <mergeCell ref="G484:G490"/>
    <mergeCell ref="E491:E494"/>
    <mergeCell ref="F491:F494"/>
    <mergeCell ref="G491:G494"/>
    <mergeCell ref="A484:A494"/>
    <mergeCell ref="B484:B494"/>
    <mergeCell ref="C484:C494"/>
    <mergeCell ref="E484:E490"/>
    <mergeCell ref="F496:F502"/>
    <mergeCell ref="G496:G502"/>
    <mergeCell ref="E503:E506"/>
    <mergeCell ref="F503:F506"/>
    <mergeCell ref="G503:G506"/>
    <mergeCell ref="A496:A506"/>
    <mergeCell ref="B496:B506"/>
    <mergeCell ref="C496:C506"/>
    <mergeCell ref="E496:E502"/>
    <mergeCell ref="F507:F514"/>
    <mergeCell ref="G507:G514"/>
    <mergeCell ref="E515:E518"/>
    <mergeCell ref="F515:F518"/>
    <mergeCell ref="G515:G518"/>
    <mergeCell ref="A507:A518"/>
    <mergeCell ref="B507:B518"/>
    <mergeCell ref="C507:C518"/>
    <mergeCell ref="E507:E514"/>
    <mergeCell ref="D507:D518"/>
    <mergeCell ref="F520:F526"/>
    <mergeCell ref="G520:G526"/>
    <mergeCell ref="E527:E530"/>
    <mergeCell ref="F527:F530"/>
    <mergeCell ref="G527:G530"/>
    <mergeCell ref="A520:A530"/>
    <mergeCell ref="B520:B530"/>
    <mergeCell ref="C520:C530"/>
    <mergeCell ref="E520:E526"/>
    <mergeCell ref="F531:F538"/>
    <mergeCell ref="G531:G538"/>
    <mergeCell ref="E539:E542"/>
    <mergeCell ref="F539:F542"/>
    <mergeCell ref="G539:G542"/>
    <mergeCell ref="A531:A542"/>
    <mergeCell ref="B531:B542"/>
    <mergeCell ref="C531:C542"/>
    <mergeCell ref="E531:E538"/>
    <mergeCell ref="F544:F549"/>
    <mergeCell ref="G544:G549"/>
    <mergeCell ref="E550:E553"/>
    <mergeCell ref="F550:F553"/>
    <mergeCell ref="G550:G553"/>
    <mergeCell ref="A544:A553"/>
    <mergeCell ref="B544:B553"/>
    <mergeCell ref="C544:C553"/>
    <mergeCell ref="E544:E549"/>
    <mergeCell ref="D544:D553"/>
    <mergeCell ref="F554:F556"/>
    <mergeCell ref="G554:G556"/>
    <mergeCell ref="E557:E559"/>
    <mergeCell ref="F557:F559"/>
    <mergeCell ref="G557:G559"/>
    <mergeCell ref="A554:A559"/>
    <mergeCell ref="B554:B559"/>
    <mergeCell ref="C554:C559"/>
    <mergeCell ref="E554:E556"/>
    <mergeCell ref="D554:D559"/>
    <mergeCell ref="F561:F563"/>
    <mergeCell ref="G561:G563"/>
    <mergeCell ref="E564:E566"/>
    <mergeCell ref="F564:F566"/>
    <mergeCell ref="G564:G566"/>
    <mergeCell ref="A561:A566"/>
    <mergeCell ref="B561:B566"/>
    <mergeCell ref="C561:C566"/>
    <mergeCell ref="E561:E563"/>
    <mergeCell ref="F567:F572"/>
    <mergeCell ref="G567:G572"/>
    <mergeCell ref="E573:E576"/>
    <mergeCell ref="F573:F576"/>
    <mergeCell ref="G573:G576"/>
    <mergeCell ref="A567:A576"/>
    <mergeCell ref="B567:B576"/>
    <mergeCell ref="C567:C576"/>
    <mergeCell ref="E567:E572"/>
    <mergeCell ref="F578:F583"/>
    <mergeCell ref="G578:G583"/>
    <mergeCell ref="E584:E587"/>
    <mergeCell ref="F584:F587"/>
    <mergeCell ref="G584:G587"/>
    <mergeCell ref="A578:A587"/>
    <mergeCell ref="B578:B587"/>
    <mergeCell ref="C578:C587"/>
    <mergeCell ref="E578:E583"/>
    <mergeCell ref="F588:F593"/>
    <mergeCell ref="G588:G593"/>
    <mergeCell ref="E594:E597"/>
    <mergeCell ref="F594:F597"/>
    <mergeCell ref="G594:G597"/>
    <mergeCell ref="A588:A597"/>
    <mergeCell ref="B588:B597"/>
    <mergeCell ref="C588:C597"/>
    <mergeCell ref="E588:E593"/>
    <mergeCell ref="F599:F605"/>
    <mergeCell ref="G599:G605"/>
    <mergeCell ref="E606:E609"/>
    <mergeCell ref="F606:F609"/>
    <mergeCell ref="G606:G609"/>
    <mergeCell ref="A599:A609"/>
    <mergeCell ref="B599:B609"/>
    <mergeCell ref="C599:C609"/>
    <mergeCell ref="E599:E605"/>
    <mergeCell ref="F610:F615"/>
    <mergeCell ref="G610:G615"/>
    <mergeCell ref="E616:E619"/>
    <mergeCell ref="F616:F619"/>
    <mergeCell ref="G616:G619"/>
    <mergeCell ref="A610:A619"/>
    <mergeCell ref="B610:B619"/>
    <mergeCell ref="C610:C619"/>
    <mergeCell ref="E610:E615"/>
    <mergeCell ref="F620:F623"/>
    <mergeCell ref="G620:G623"/>
    <mergeCell ref="E624:E629"/>
    <mergeCell ref="F624:F629"/>
    <mergeCell ref="G624:G629"/>
    <mergeCell ref="A620:A629"/>
    <mergeCell ref="B620:B629"/>
    <mergeCell ref="C620:C629"/>
    <mergeCell ref="E620:E623"/>
    <mergeCell ref="D620:D629"/>
    <mergeCell ref="F631:F637"/>
    <mergeCell ref="G631:G637"/>
    <mergeCell ref="E638:E642"/>
    <mergeCell ref="F638:F642"/>
    <mergeCell ref="G638:G642"/>
    <mergeCell ref="A631:A642"/>
    <mergeCell ref="B631:B642"/>
    <mergeCell ref="C631:C642"/>
    <mergeCell ref="E631:E637"/>
    <mergeCell ref="D631:D642"/>
    <mergeCell ref="A643:A652"/>
    <mergeCell ref="B643:B652"/>
    <mergeCell ref="C643:C652"/>
    <mergeCell ref="E643:E648"/>
    <mergeCell ref="F654:F659"/>
    <mergeCell ref="G654:G659"/>
    <mergeCell ref="E660:E663"/>
    <mergeCell ref="F660:F663"/>
    <mergeCell ref="G660:G663"/>
    <mergeCell ref="A654:A663"/>
    <mergeCell ref="B654:B663"/>
    <mergeCell ref="C654:C663"/>
    <mergeCell ref="E654:E659"/>
    <mergeCell ref="F664:F669"/>
    <mergeCell ref="G664:G669"/>
    <mergeCell ref="E670:E673"/>
    <mergeCell ref="F670:F673"/>
    <mergeCell ref="G670:G673"/>
    <mergeCell ref="A664:A673"/>
    <mergeCell ref="B664:B673"/>
    <mergeCell ref="C664:C673"/>
    <mergeCell ref="E664:E669"/>
    <mergeCell ref="A675:A684"/>
    <mergeCell ref="B675:B684"/>
    <mergeCell ref="C675:C684"/>
    <mergeCell ref="E675:E680"/>
    <mergeCell ref="F685:F690"/>
    <mergeCell ref="G685:G690"/>
    <mergeCell ref="E691:E694"/>
    <mergeCell ref="F691:F694"/>
    <mergeCell ref="G691:G694"/>
    <mergeCell ref="A685:A694"/>
    <mergeCell ref="B685:B694"/>
    <mergeCell ref="C685:C694"/>
    <mergeCell ref="E685:E690"/>
    <mergeCell ref="F696:F701"/>
    <mergeCell ref="G696:G701"/>
    <mergeCell ref="E702:E705"/>
    <mergeCell ref="F702:F705"/>
    <mergeCell ref="G702:G705"/>
    <mergeCell ref="A696:A705"/>
    <mergeCell ref="B696:B705"/>
    <mergeCell ref="C696:C705"/>
    <mergeCell ref="E696:E701"/>
    <mergeCell ref="D696:D705"/>
    <mergeCell ref="A732:A744"/>
    <mergeCell ref="B732:B744"/>
    <mergeCell ref="C732:C744"/>
    <mergeCell ref="E732:E738"/>
    <mergeCell ref="A706:A708"/>
    <mergeCell ref="B706:B708"/>
    <mergeCell ref="C706:C708"/>
    <mergeCell ref="F768:F772"/>
    <mergeCell ref="G768:G772"/>
    <mergeCell ref="E739:E744"/>
    <mergeCell ref="F739:F744"/>
    <mergeCell ref="G739:G744"/>
    <mergeCell ref="C709:C719"/>
    <mergeCell ref="E709:E715"/>
    <mergeCell ref="F709:F715"/>
    <mergeCell ref="G709:G715"/>
    <mergeCell ref="E716:E719"/>
    <mergeCell ref="F762:F766"/>
    <mergeCell ref="G762:G766"/>
    <mergeCell ref="G716:G719"/>
    <mergeCell ref="F720:F726"/>
    <mergeCell ref="G720:G726"/>
    <mergeCell ref="F755:F761"/>
    <mergeCell ref="A709:A719"/>
    <mergeCell ref="F716:F719"/>
    <mergeCell ref="E727:E731"/>
    <mergeCell ref="C720:C731"/>
    <mergeCell ref="B709:B719"/>
    <mergeCell ref="B720:B731"/>
    <mergeCell ref="A720:A731"/>
    <mergeCell ref="E720:E726"/>
    <mergeCell ref="G727:G731"/>
    <mergeCell ref="A777:A786"/>
    <mergeCell ref="B777:B786"/>
    <mergeCell ref="C777:C786"/>
    <mergeCell ref="E777:E782"/>
    <mergeCell ref="G746:G750"/>
    <mergeCell ref="E751:E754"/>
    <mergeCell ref="F751:F754"/>
    <mergeCell ref="G751:G754"/>
    <mergeCell ref="F777:F782"/>
    <mergeCell ref="G755:G761"/>
    <mergeCell ref="E755:E761"/>
    <mergeCell ref="E746:E750"/>
    <mergeCell ref="E783:E786"/>
    <mergeCell ref="F783:F786"/>
    <mergeCell ref="G777:G782"/>
    <mergeCell ref="F773:F776"/>
    <mergeCell ref="G773:G776"/>
    <mergeCell ref="E773:E776"/>
    <mergeCell ref="A755:A766"/>
    <mergeCell ref="A768:A776"/>
    <mergeCell ref="B768:B776"/>
    <mergeCell ref="C768:C776"/>
    <mergeCell ref="E768:E772"/>
    <mergeCell ref="B755:B766"/>
    <mergeCell ref="C755:C766"/>
    <mergeCell ref="E762:E766"/>
    <mergeCell ref="D755:D766"/>
    <mergeCell ref="B767:G767"/>
    <mergeCell ref="D768:D776"/>
    <mergeCell ref="A746:A754"/>
    <mergeCell ref="B746:B754"/>
    <mergeCell ref="C746:C754"/>
    <mergeCell ref="A801:A811"/>
    <mergeCell ref="B801:B811"/>
    <mergeCell ref="C801:C811"/>
    <mergeCell ref="E801:E807"/>
    <mergeCell ref="F801:F807"/>
    <mergeCell ref="G801:G807"/>
    <mergeCell ref="A787:A800"/>
    <mergeCell ref="B787:B800"/>
    <mergeCell ref="C787:C800"/>
    <mergeCell ref="E787:E795"/>
    <mergeCell ref="E808:E811"/>
    <mergeCell ref="F808:F811"/>
    <mergeCell ref="G808:G811"/>
    <mergeCell ref="F787:F795"/>
    <mergeCell ref="G787:G795"/>
    <mergeCell ref="E796:E800"/>
    <mergeCell ref="F796:F800"/>
    <mergeCell ref="G796:G800"/>
    <mergeCell ref="A812:A822"/>
    <mergeCell ref="B812:B822"/>
    <mergeCell ref="C812:C822"/>
    <mergeCell ref="E812:E818"/>
    <mergeCell ref="F812:F818"/>
    <mergeCell ref="A826:A835"/>
    <mergeCell ref="B826:B835"/>
    <mergeCell ref="C826:C835"/>
    <mergeCell ref="E826:E830"/>
    <mergeCell ref="A823:A825"/>
    <mergeCell ref="B823:B825"/>
    <mergeCell ref="C823:C825"/>
    <mergeCell ref="G812:G818"/>
    <mergeCell ref="E819:E822"/>
    <mergeCell ref="F819:F822"/>
    <mergeCell ref="G819:G822"/>
    <mergeCell ref="B836:B847"/>
    <mergeCell ref="C836:C847"/>
    <mergeCell ref="E836:E843"/>
    <mergeCell ref="E831:E835"/>
    <mergeCell ref="F831:F835"/>
    <mergeCell ref="G831:G835"/>
    <mergeCell ref="A849:A858"/>
    <mergeCell ref="B849:B858"/>
    <mergeCell ref="C849:C858"/>
    <mergeCell ref="E849:E854"/>
    <mergeCell ref="F836:F843"/>
    <mergeCell ref="G836:G843"/>
    <mergeCell ref="E844:E847"/>
    <mergeCell ref="F844:F847"/>
    <mergeCell ref="G844:G847"/>
    <mergeCell ref="A836:A847"/>
    <mergeCell ref="D836:D847"/>
    <mergeCell ref="B848:G848"/>
    <mergeCell ref="D849:D858"/>
    <mergeCell ref="B859:B866"/>
    <mergeCell ref="C859:C866"/>
    <mergeCell ref="E859:E862"/>
    <mergeCell ref="F849:F854"/>
    <mergeCell ref="G849:G854"/>
    <mergeCell ref="E855:E858"/>
    <mergeCell ref="F855:F858"/>
    <mergeCell ref="G855:G858"/>
    <mergeCell ref="A868:A876"/>
    <mergeCell ref="B868:B876"/>
    <mergeCell ref="C868:C876"/>
    <mergeCell ref="E868:E872"/>
    <mergeCell ref="F859:F862"/>
    <mergeCell ref="G859:G862"/>
    <mergeCell ref="E863:E866"/>
    <mergeCell ref="F863:F866"/>
    <mergeCell ref="G863:G866"/>
    <mergeCell ref="A859:A866"/>
    <mergeCell ref="D859:D866"/>
    <mergeCell ref="B867:G867"/>
    <mergeCell ref="D868:D876"/>
    <mergeCell ref="B877:B886"/>
    <mergeCell ref="C877:C886"/>
    <mergeCell ref="E877:E882"/>
    <mergeCell ref="F868:F872"/>
    <mergeCell ref="G868:G872"/>
    <mergeCell ref="E873:E876"/>
    <mergeCell ref="F873:F876"/>
    <mergeCell ref="G873:G876"/>
    <mergeCell ref="A888:A894"/>
    <mergeCell ref="B888:B894"/>
    <mergeCell ref="C888:C894"/>
    <mergeCell ref="E888:E890"/>
    <mergeCell ref="F877:F882"/>
    <mergeCell ref="G877:G882"/>
    <mergeCell ref="E883:E886"/>
    <mergeCell ref="F883:F886"/>
    <mergeCell ref="G883:G886"/>
    <mergeCell ref="A877:A886"/>
    <mergeCell ref="D877:D886"/>
    <mergeCell ref="B887:G887"/>
    <mergeCell ref="D888:D894"/>
    <mergeCell ref="E895:E899"/>
    <mergeCell ref="F888:F890"/>
    <mergeCell ref="G888:G890"/>
    <mergeCell ref="E891:E894"/>
    <mergeCell ref="F891:F894"/>
    <mergeCell ref="G891:G894"/>
    <mergeCell ref="D895:D904"/>
    <mergeCell ref="C905:C923"/>
    <mergeCell ref="A924:A928"/>
    <mergeCell ref="B924:B928"/>
    <mergeCell ref="F895:F899"/>
    <mergeCell ref="G895:G899"/>
    <mergeCell ref="E900:E904"/>
    <mergeCell ref="F900:F904"/>
    <mergeCell ref="G900:G904"/>
    <mergeCell ref="C895:C904"/>
    <mergeCell ref="A895:A904"/>
    <mergeCell ref="B895:B904"/>
    <mergeCell ref="C924:C928"/>
    <mergeCell ref="A905:A923"/>
    <mergeCell ref="B905:B923"/>
    <mergeCell ref="G933:G938"/>
    <mergeCell ref="A929:A938"/>
    <mergeCell ref="B929:B938"/>
    <mergeCell ref="C929:C938"/>
    <mergeCell ref="E929:E932"/>
    <mergeCell ref="F929:F932"/>
    <mergeCell ref="G929:G932"/>
    <mergeCell ref="E924:E925"/>
    <mergeCell ref="E926:E928"/>
    <mergeCell ref="F924:F925"/>
    <mergeCell ref="F926:F928"/>
    <mergeCell ref="G924:G925"/>
    <mergeCell ref="G926:G928"/>
    <mergeCell ref="D924:D928"/>
    <mergeCell ref="D929:D938"/>
    <mergeCell ref="D905:D923"/>
    <mergeCell ref="E905:E912"/>
    <mergeCell ref="E913:E923"/>
    <mergeCell ref="F947:F951"/>
    <mergeCell ref="G947:G951"/>
    <mergeCell ref="E952:E955"/>
    <mergeCell ref="F952:F955"/>
    <mergeCell ref="G952:G955"/>
    <mergeCell ref="A947:A955"/>
    <mergeCell ref="E933:E938"/>
    <mergeCell ref="F933:F938"/>
    <mergeCell ref="B947:B955"/>
    <mergeCell ref="C947:C955"/>
    <mergeCell ref="E947:E951"/>
    <mergeCell ref="F939:F941"/>
    <mergeCell ref="G939:G941"/>
    <mergeCell ref="E942:E946"/>
    <mergeCell ref="F942:F946"/>
    <mergeCell ref="G942:G946"/>
    <mergeCell ref="A939:A946"/>
    <mergeCell ref="B939:B946"/>
    <mergeCell ref="C939:C946"/>
    <mergeCell ref="E939:E941"/>
    <mergeCell ref="D939:D946"/>
    <mergeCell ref="D947:D955"/>
    <mergeCell ref="C978:C986"/>
    <mergeCell ref="E978:E982"/>
    <mergeCell ref="F966:F970"/>
    <mergeCell ref="G966:G970"/>
    <mergeCell ref="E971:E974"/>
    <mergeCell ref="F971:F974"/>
    <mergeCell ref="G971:G974"/>
    <mergeCell ref="A966:A974"/>
    <mergeCell ref="A957:A965"/>
    <mergeCell ref="B957:B965"/>
    <mergeCell ref="C957:C965"/>
    <mergeCell ref="E957:E961"/>
    <mergeCell ref="B988:B997"/>
    <mergeCell ref="C988:C997"/>
    <mergeCell ref="E988:E993"/>
    <mergeCell ref="F978:F982"/>
    <mergeCell ref="G978:G982"/>
    <mergeCell ref="E983:E986"/>
    <mergeCell ref="F983:F986"/>
    <mergeCell ref="G983:G986"/>
    <mergeCell ref="F962:F965"/>
    <mergeCell ref="G962:G965"/>
    <mergeCell ref="A978:A986"/>
    <mergeCell ref="B978:B986"/>
    <mergeCell ref="A1000:A1008"/>
    <mergeCell ref="B1000:B1008"/>
    <mergeCell ref="C1000:C1008"/>
    <mergeCell ref="E1000:E1004"/>
    <mergeCell ref="F988:F993"/>
    <mergeCell ref="G988:G993"/>
    <mergeCell ref="E994:E997"/>
    <mergeCell ref="F994:F997"/>
    <mergeCell ref="G994:G997"/>
    <mergeCell ref="A988:A997"/>
    <mergeCell ref="B998:G998"/>
    <mergeCell ref="B999:G999"/>
    <mergeCell ref="D1000:D1008"/>
    <mergeCell ref="B1009:B1019"/>
    <mergeCell ref="C1009:C1019"/>
    <mergeCell ref="E1009:E1012"/>
    <mergeCell ref="F1000:F1004"/>
    <mergeCell ref="G1000:G1004"/>
    <mergeCell ref="E1005:E1008"/>
    <mergeCell ref="F1005:F1008"/>
    <mergeCell ref="G1005:G1008"/>
    <mergeCell ref="B1084:G1084"/>
    <mergeCell ref="A1021:A1026"/>
    <mergeCell ref="B1021:B1026"/>
    <mergeCell ref="C1021:C1026"/>
    <mergeCell ref="E1021:E1023"/>
    <mergeCell ref="F1009:F1012"/>
    <mergeCell ref="G1009:G1012"/>
    <mergeCell ref="E1013:E1019"/>
    <mergeCell ref="F1013:F1019"/>
    <mergeCell ref="G1013:G1019"/>
    <mergeCell ref="A1009:A1019"/>
    <mergeCell ref="D1009:D1019"/>
    <mergeCell ref="B1020:G1020"/>
    <mergeCell ref="D1021:D1026"/>
    <mergeCell ref="C1029:C1038"/>
    <mergeCell ref="E1029:E1033"/>
    <mergeCell ref="F1021:F1023"/>
    <mergeCell ref="G1021:G1023"/>
    <mergeCell ref="E1024:E1026"/>
    <mergeCell ref="F1024:F1026"/>
    <mergeCell ref="G1024:G1026"/>
    <mergeCell ref="D1051:D1057"/>
    <mergeCell ref="B1061:G1061"/>
    <mergeCell ref="A1062:A1069"/>
    <mergeCell ref="E1062:E1065"/>
    <mergeCell ref="E1066:E1069"/>
    <mergeCell ref="F1062:F1065"/>
    <mergeCell ref="F1066:F1069"/>
    <mergeCell ref="G1062:G1065"/>
    <mergeCell ref="G1066:G1069"/>
    <mergeCell ref="B1062:B1069"/>
    <mergeCell ref="C1062:C1069"/>
    <mergeCell ref="F1029:F1033"/>
    <mergeCell ref="G1029:G1033"/>
    <mergeCell ref="E1034:E1038"/>
    <mergeCell ref="F1034:F1038"/>
    <mergeCell ref="G1034:G1038"/>
    <mergeCell ref="A1029:A1038"/>
    <mergeCell ref="B1029:B1038"/>
    <mergeCell ref="B1028:G1028"/>
    <mergeCell ref="B1027:G1027"/>
    <mergeCell ref="D1029:D1038"/>
    <mergeCell ref="B1039:G1039"/>
    <mergeCell ref="D1040:D1049"/>
    <mergeCell ref="G1071:G1073"/>
    <mergeCell ref="F1074:F1076"/>
    <mergeCell ref="G1074:G1076"/>
    <mergeCell ref="B1077:G1077"/>
    <mergeCell ref="A1078:A1083"/>
    <mergeCell ref="B1078:B1083"/>
    <mergeCell ref="C1078:C1083"/>
    <mergeCell ref="D1078:D1083"/>
    <mergeCell ref="E1078:E1080"/>
    <mergeCell ref="E1081:E1083"/>
    <mergeCell ref="F1078:F1080"/>
    <mergeCell ref="G1078:G1080"/>
    <mergeCell ref="F1081:F1083"/>
    <mergeCell ref="G1081:G1083"/>
    <mergeCell ref="D1062:D1069"/>
    <mergeCell ref="F1040:F1044"/>
    <mergeCell ref="G1040:G1044"/>
    <mergeCell ref="E1045:E1049"/>
    <mergeCell ref="F1045:F1049"/>
    <mergeCell ref="G1045:G1049"/>
    <mergeCell ref="A1051:A1057"/>
    <mergeCell ref="B1051:B1057"/>
    <mergeCell ref="C1051:C1057"/>
    <mergeCell ref="E1051:E1053"/>
    <mergeCell ref="F1051:F1053"/>
    <mergeCell ref="G1051:G1053"/>
    <mergeCell ref="E1054:E1057"/>
    <mergeCell ref="F1054:F1057"/>
    <mergeCell ref="G1054:G1057"/>
    <mergeCell ref="B1070:G1070"/>
    <mergeCell ref="A1071:A1076"/>
    <mergeCell ref="B1071:B1076"/>
    <mergeCell ref="C1071:C1076"/>
    <mergeCell ref="D1071:D1076"/>
    <mergeCell ref="E1071:E1073"/>
    <mergeCell ref="E1074:E1076"/>
    <mergeCell ref="F1071:F1073"/>
    <mergeCell ref="A1059:A1060"/>
    <mergeCell ref="B1058:G1058"/>
    <mergeCell ref="B1059:B1060"/>
    <mergeCell ref="C1059:C1060"/>
    <mergeCell ref="D1059:D1060"/>
    <mergeCell ref="A1040:A1049"/>
    <mergeCell ref="B1040:B1049"/>
    <mergeCell ref="C1040:C1049"/>
    <mergeCell ref="E1040:E1044"/>
    <mergeCell ref="B65:G65"/>
    <mergeCell ref="C45:C54"/>
    <mergeCell ref="C55:C64"/>
    <mergeCell ref="B76:G76"/>
    <mergeCell ref="E77:E82"/>
    <mergeCell ref="F77:F82"/>
    <mergeCell ref="G77:G82"/>
    <mergeCell ref="E83:E86"/>
    <mergeCell ref="F83:F86"/>
    <mergeCell ref="G83:G86"/>
    <mergeCell ref="D77:D86"/>
    <mergeCell ref="D97:D106"/>
    <mergeCell ref="E97:E100"/>
    <mergeCell ref="F97:F100"/>
    <mergeCell ref="G97:G100"/>
    <mergeCell ref="E101:E106"/>
    <mergeCell ref="F101:F106"/>
    <mergeCell ref="G101:G106"/>
    <mergeCell ref="D87:D96"/>
    <mergeCell ref="E87:E91"/>
    <mergeCell ref="E92:E96"/>
    <mergeCell ref="F87:F91"/>
    <mergeCell ref="F92:F96"/>
    <mergeCell ref="G87:G91"/>
    <mergeCell ref="G92:G96"/>
    <mergeCell ref="D107:D116"/>
    <mergeCell ref="E107:E111"/>
    <mergeCell ref="F107:F111"/>
    <mergeCell ref="G132:G136"/>
    <mergeCell ref="D137:D146"/>
    <mergeCell ref="E137:E141"/>
    <mergeCell ref="F137:F141"/>
    <mergeCell ref="G137:G141"/>
    <mergeCell ref="E142:E146"/>
    <mergeCell ref="F142:F146"/>
    <mergeCell ref="G142:G146"/>
    <mergeCell ref="D147:D156"/>
    <mergeCell ref="D127:D136"/>
    <mergeCell ref="E127:E131"/>
    <mergeCell ref="F127:F131"/>
    <mergeCell ref="G127:G131"/>
    <mergeCell ref="E132:E136"/>
    <mergeCell ref="F132:F136"/>
    <mergeCell ref="G377:G379"/>
    <mergeCell ref="G380:G382"/>
    <mergeCell ref="G371:G373"/>
    <mergeCell ref="G374:G376"/>
    <mergeCell ref="F377:F379"/>
    <mergeCell ref="F380:F382"/>
    <mergeCell ref="F282:F286"/>
    <mergeCell ref="F354:F358"/>
    <mergeCell ref="G354:G358"/>
    <mergeCell ref="F359:F361"/>
    <mergeCell ref="G359:G361"/>
    <mergeCell ref="F362:F364"/>
    <mergeCell ref="E326:E330"/>
    <mergeCell ref="F326:F330"/>
    <mergeCell ref="E165:E166"/>
    <mergeCell ref="F165:F166"/>
    <mergeCell ref="G165:G166"/>
    <mergeCell ref="D390:D394"/>
    <mergeCell ref="D395:D403"/>
    <mergeCell ref="D404:D413"/>
    <mergeCell ref="D415:D425"/>
    <mergeCell ref="E422:E425"/>
    <mergeCell ref="F422:F425"/>
    <mergeCell ref="G422:G425"/>
    <mergeCell ref="G395:G399"/>
    <mergeCell ref="F395:F399"/>
    <mergeCell ref="E384:E386"/>
    <mergeCell ref="G393:G394"/>
    <mergeCell ref="G390:G392"/>
    <mergeCell ref="F393:F394"/>
    <mergeCell ref="F400:F403"/>
    <mergeCell ref="G400:G403"/>
    <mergeCell ref="G384:G386"/>
    <mergeCell ref="F387:F389"/>
    <mergeCell ref="G387:G389"/>
    <mergeCell ref="F390:F392"/>
    <mergeCell ref="A1085:A1090"/>
    <mergeCell ref="B1085:B1090"/>
    <mergeCell ref="C1085:C1090"/>
    <mergeCell ref="D1085:D1090"/>
    <mergeCell ref="E1085:E1087"/>
    <mergeCell ref="F1085:F1087"/>
    <mergeCell ref="G1085:G1087"/>
    <mergeCell ref="E1088:E1090"/>
    <mergeCell ref="F1088:F1090"/>
    <mergeCell ref="G1088:G1090"/>
    <mergeCell ref="B1091:G1091"/>
    <mergeCell ref="A1106:A1111"/>
    <mergeCell ref="B1106:B1111"/>
    <mergeCell ref="C1106:C1111"/>
    <mergeCell ref="D1106:D1111"/>
    <mergeCell ref="E1106:E1108"/>
    <mergeCell ref="E1109:E1111"/>
    <mergeCell ref="F1106:F1108"/>
    <mergeCell ref="F1109:F1111"/>
    <mergeCell ref="G1106:G1108"/>
    <mergeCell ref="G1109:G1111"/>
    <mergeCell ref="A1099:A1104"/>
    <mergeCell ref="B1099:B1104"/>
    <mergeCell ref="C1099:C1104"/>
    <mergeCell ref="D1099:D1104"/>
    <mergeCell ref="E1099:E1101"/>
    <mergeCell ref="F1099:F1101"/>
    <mergeCell ref="G1099:G1101"/>
    <mergeCell ref="E1102:E1104"/>
    <mergeCell ref="F1102:F1104"/>
    <mergeCell ref="G1102:G1104"/>
    <mergeCell ref="B1098:G1098"/>
    <mergeCell ref="B1105:G1105"/>
    <mergeCell ref="B1112:G1112"/>
    <mergeCell ref="B1113:B1118"/>
    <mergeCell ref="C1113:C1118"/>
    <mergeCell ref="E1127:E1129"/>
    <mergeCell ref="F1127:F1129"/>
    <mergeCell ref="G1127:G1129"/>
    <mergeCell ref="B1126:G1126"/>
    <mergeCell ref="A1092:A1097"/>
    <mergeCell ref="B1092:B1097"/>
    <mergeCell ref="C1092:C1097"/>
    <mergeCell ref="D1092:D1097"/>
    <mergeCell ref="E1092:E1094"/>
    <mergeCell ref="F1092:F1094"/>
    <mergeCell ref="G1092:G1094"/>
    <mergeCell ref="E1095:E1097"/>
    <mergeCell ref="F1095:F1097"/>
    <mergeCell ref="G1095:G1097"/>
    <mergeCell ref="A1113:A1118"/>
    <mergeCell ref="D1113:D1118"/>
    <mergeCell ref="E1113:E1115"/>
    <mergeCell ref="E1116:E1118"/>
    <mergeCell ref="F1113:F1115"/>
    <mergeCell ref="F1116:F1118"/>
    <mergeCell ref="G1113:G1115"/>
    <mergeCell ref="G1116:G1118"/>
    <mergeCell ref="B1119:G1119"/>
    <mergeCell ref="A1120:A1125"/>
    <mergeCell ref="B1120:B1125"/>
    <mergeCell ref="C1120:C1125"/>
    <mergeCell ref="D1120:D1125"/>
    <mergeCell ref="E1120:E1122"/>
    <mergeCell ref="E1123:E1125"/>
    <mergeCell ref="F1120:F1122"/>
    <mergeCell ref="F1123:F1125"/>
    <mergeCell ref="G1120:G1122"/>
    <mergeCell ref="G1123:G1125"/>
    <mergeCell ref="A1127:A1132"/>
    <mergeCell ref="B1127:B1132"/>
    <mergeCell ref="C1127:C1132"/>
    <mergeCell ref="D1127:D1132"/>
    <mergeCell ref="E1130:E1132"/>
    <mergeCell ref="F1130:F1132"/>
    <mergeCell ref="G1130:G1132"/>
    <mergeCell ref="B1133:G1133"/>
    <mergeCell ref="A1134:A1139"/>
    <mergeCell ref="B1134:B1139"/>
    <mergeCell ref="C1134:C1139"/>
    <mergeCell ref="D1134:D1139"/>
    <mergeCell ref="E1134:E1136"/>
    <mergeCell ref="E1137:E1139"/>
    <mergeCell ref="F1134:F1136"/>
    <mergeCell ref="F1137:F1139"/>
    <mergeCell ref="G1134:G1136"/>
    <mergeCell ref="G1137:G1139"/>
    <mergeCell ref="B1140:G1140"/>
    <mergeCell ref="A1141:A1145"/>
    <mergeCell ref="B1141:B1145"/>
    <mergeCell ref="C1141:C1145"/>
    <mergeCell ref="D1141:D1145"/>
    <mergeCell ref="E1141:E1143"/>
    <mergeCell ref="E1144:E1145"/>
    <mergeCell ref="F1141:F1143"/>
    <mergeCell ref="F1144:F1145"/>
    <mergeCell ref="G1141:G1143"/>
    <mergeCell ref="G1144:G1145"/>
    <mergeCell ref="B1146:G1146"/>
    <mergeCell ref="A1147:A1152"/>
    <mergeCell ref="B1147:B1152"/>
    <mergeCell ref="C1147:C1152"/>
    <mergeCell ref="D1147:D1152"/>
    <mergeCell ref="E1147:E1149"/>
    <mergeCell ref="E1150:E1152"/>
    <mergeCell ref="F1147:F1149"/>
    <mergeCell ref="F1150:F1152"/>
    <mergeCell ref="G1147:G1149"/>
    <mergeCell ref="G1150:G1152"/>
    <mergeCell ref="B1153:G1153"/>
    <mergeCell ref="A1154:A1159"/>
    <mergeCell ref="B1154:B1159"/>
    <mergeCell ref="C1154:C1159"/>
    <mergeCell ref="D1154:D1159"/>
    <mergeCell ref="E1154:E1156"/>
    <mergeCell ref="E1157:E1159"/>
    <mergeCell ref="F1154:F1156"/>
    <mergeCell ref="F1157:F1159"/>
    <mergeCell ref="G1154:G1156"/>
    <mergeCell ref="G1157:G1159"/>
    <mergeCell ref="B1160:G1160"/>
    <mergeCell ref="A1161:A1166"/>
    <mergeCell ref="B1161:B1166"/>
    <mergeCell ref="C1161:C1166"/>
    <mergeCell ref="D1161:D1166"/>
    <mergeCell ref="E1161:E1163"/>
    <mergeCell ref="E1164:E1166"/>
    <mergeCell ref="F1161:F1163"/>
    <mergeCell ref="F1164:F1166"/>
    <mergeCell ref="G1161:G1163"/>
    <mergeCell ref="G1164:G1166"/>
    <mergeCell ref="A1167:A1172"/>
    <mergeCell ref="A1173:A1178"/>
    <mergeCell ref="B1167:B1172"/>
    <mergeCell ref="B1173:B1178"/>
    <mergeCell ref="C1167:C1172"/>
    <mergeCell ref="C1173:C1178"/>
    <mergeCell ref="D1167:D1172"/>
    <mergeCell ref="D1173:D1178"/>
    <mergeCell ref="E1167:E1169"/>
    <mergeCell ref="F1167:F1169"/>
    <mergeCell ref="G1167:G1169"/>
    <mergeCell ref="E1170:E1172"/>
    <mergeCell ref="F1170:F1172"/>
    <mergeCell ref="G1170:G1172"/>
    <mergeCell ref="E1173:E1175"/>
    <mergeCell ref="E1176:E1178"/>
    <mergeCell ref="F1173:F1175"/>
    <mergeCell ref="F1176:F1178"/>
    <mergeCell ref="G1173:G1175"/>
    <mergeCell ref="G1176:G1178"/>
    <mergeCell ref="B1179:G1179"/>
    <mergeCell ref="A1180:A1185"/>
    <mergeCell ref="B1180:B1185"/>
    <mergeCell ref="C1180:C1185"/>
    <mergeCell ref="D1180:D1185"/>
    <mergeCell ref="E1180:E1182"/>
    <mergeCell ref="E1183:E1185"/>
    <mergeCell ref="F1180:F1182"/>
    <mergeCell ref="F1183:F1185"/>
    <mergeCell ref="G1180:G1182"/>
    <mergeCell ref="G1183:G1185"/>
    <mergeCell ref="A1186:A1191"/>
    <mergeCell ref="B1186:B1191"/>
    <mergeCell ref="C1186:C1191"/>
    <mergeCell ref="D1186:D1191"/>
    <mergeCell ref="E1186:E1188"/>
    <mergeCell ref="E1189:E1191"/>
    <mergeCell ref="F1186:F1188"/>
    <mergeCell ref="F1189:F1191"/>
    <mergeCell ref="G1186:G1188"/>
    <mergeCell ref="G1189:G1191"/>
    <mergeCell ref="A1205:A1210"/>
    <mergeCell ref="B1205:B1210"/>
    <mergeCell ref="C1205:C1210"/>
    <mergeCell ref="D1205:D1210"/>
    <mergeCell ref="E1205:E1207"/>
    <mergeCell ref="E1208:E1210"/>
    <mergeCell ref="F1205:F1207"/>
    <mergeCell ref="F1208:F1210"/>
    <mergeCell ref="G1205:G1207"/>
    <mergeCell ref="G1208:G1210"/>
    <mergeCell ref="A1192:A1197"/>
    <mergeCell ref="B1192:B1197"/>
    <mergeCell ref="C1192:C1197"/>
    <mergeCell ref="D1192:D1197"/>
    <mergeCell ref="E1192:E1194"/>
    <mergeCell ref="E1195:E1197"/>
    <mergeCell ref="F1192:F1194"/>
    <mergeCell ref="F1195:F1197"/>
    <mergeCell ref="G1192:G1194"/>
    <mergeCell ref="G1195:G1197"/>
    <mergeCell ref="B1198:G1198"/>
    <mergeCell ref="A1199:A1204"/>
    <mergeCell ref="B1199:B1204"/>
    <mergeCell ref="C1199:C1204"/>
    <mergeCell ref="D1199:D1204"/>
    <mergeCell ref="E1199:E1201"/>
    <mergeCell ref="E1202:E1204"/>
    <mergeCell ref="F1199:F1201"/>
    <mergeCell ref="F1202:F1204"/>
    <mergeCell ref="G1199:G1201"/>
    <mergeCell ref="G1202:G1204"/>
    <mergeCell ref="E1239:E1241"/>
    <mergeCell ref="F1239:F1241"/>
    <mergeCell ref="G1239:G1241"/>
    <mergeCell ref="A1224:A1229"/>
    <mergeCell ref="B1224:B1229"/>
    <mergeCell ref="C1218:C1223"/>
    <mergeCell ref="C1224:C1229"/>
    <mergeCell ref="D1218:D1223"/>
    <mergeCell ref="D1224:D1229"/>
    <mergeCell ref="E1218:E1223"/>
    <mergeCell ref="F1218:F1223"/>
    <mergeCell ref="G1218:G1223"/>
    <mergeCell ref="E1224:E1229"/>
    <mergeCell ref="F1224:F1229"/>
    <mergeCell ref="G1224:G1229"/>
    <mergeCell ref="B1211:G1211"/>
    <mergeCell ref="A1212:A1217"/>
    <mergeCell ref="B1212:B1217"/>
    <mergeCell ref="C1212:C1217"/>
    <mergeCell ref="D1212:D1217"/>
    <mergeCell ref="E1212:E1217"/>
    <mergeCell ref="F1212:F1217"/>
    <mergeCell ref="G1212:G1217"/>
    <mergeCell ref="B1218:B1223"/>
    <mergeCell ref="A1218:A1223"/>
    <mergeCell ref="F1242:F1244"/>
    <mergeCell ref="G1242:G1244"/>
    <mergeCell ref="E1245:E1247"/>
    <mergeCell ref="F1245:F1247"/>
    <mergeCell ref="G1245:G1247"/>
    <mergeCell ref="A1248:A1253"/>
    <mergeCell ref="B1248:B1253"/>
    <mergeCell ref="C1248:C1253"/>
    <mergeCell ref="D1248:D1253"/>
    <mergeCell ref="E1248:E1250"/>
    <mergeCell ref="F1248:F1250"/>
    <mergeCell ref="G1248:G1250"/>
    <mergeCell ref="E1251:E1253"/>
    <mergeCell ref="F1251:F1253"/>
    <mergeCell ref="G1251:G1253"/>
    <mergeCell ref="A1230:A1235"/>
    <mergeCell ref="B1230:B1235"/>
    <mergeCell ref="C1230:C1235"/>
    <mergeCell ref="D1230:D1235"/>
    <mergeCell ref="E1230:E1232"/>
    <mergeCell ref="F1230:F1232"/>
    <mergeCell ref="G1230:G1232"/>
    <mergeCell ref="E1233:E1235"/>
    <mergeCell ref="F1233:F1235"/>
    <mergeCell ref="G1233:G1235"/>
    <mergeCell ref="A1236:A1241"/>
    <mergeCell ref="B1236:B1241"/>
    <mergeCell ref="C1236:C1241"/>
    <mergeCell ref="D1236:D1241"/>
    <mergeCell ref="E1236:E1238"/>
    <mergeCell ref="F1236:F1238"/>
    <mergeCell ref="G1236:G1238"/>
    <mergeCell ref="A213:A218"/>
    <mergeCell ref="B213:B218"/>
    <mergeCell ref="A1274:A1279"/>
    <mergeCell ref="B1274:B1279"/>
    <mergeCell ref="C1274:C1279"/>
    <mergeCell ref="D1274:D1279"/>
    <mergeCell ref="E1274:E1276"/>
    <mergeCell ref="F1274:F1276"/>
    <mergeCell ref="G1274:G1276"/>
    <mergeCell ref="E1277:E1279"/>
    <mergeCell ref="F1277:F1279"/>
    <mergeCell ref="G1277:G1279"/>
    <mergeCell ref="A1280:A1285"/>
    <mergeCell ref="B1280:B1285"/>
    <mergeCell ref="C1280:C1285"/>
    <mergeCell ref="D1280:D1285"/>
    <mergeCell ref="E1280:E1282"/>
    <mergeCell ref="F1280:F1282"/>
    <mergeCell ref="G1280:G1282"/>
    <mergeCell ref="E1283:E1285"/>
    <mergeCell ref="F1283:F1285"/>
    <mergeCell ref="G1283:G1285"/>
    <mergeCell ref="A1262:A1267"/>
    <mergeCell ref="B1262:B1267"/>
    <mergeCell ref="C1262:C1267"/>
    <mergeCell ref="D1262:D1267"/>
    <mergeCell ref="E1262:E1264"/>
    <mergeCell ref="F1262:F1264"/>
    <mergeCell ref="G1262:G1264"/>
    <mergeCell ref="E1265:E1267"/>
    <mergeCell ref="F1265:F1267"/>
    <mergeCell ref="G1265:G1267"/>
    <mergeCell ref="A201:A206"/>
    <mergeCell ref="B201:B206"/>
    <mergeCell ref="C201:C206"/>
    <mergeCell ref="D201:D206"/>
    <mergeCell ref="E201:E202"/>
    <mergeCell ref="F201:F202"/>
    <mergeCell ref="G201:G202"/>
    <mergeCell ref="E203:E206"/>
    <mergeCell ref="F203:F206"/>
    <mergeCell ref="G203:G206"/>
    <mergeCell ref="A207:A212"/>
    <mergeCell ref="B207:B212"/>
    <mergeCell ref="C207:C212"/>
    <mergeCell ref="D207:D212"/>
    <mergeCell ref="E207:E208"/>
    <mergeCell ref="F207:F208"/>
    <mergeCell ref="G207:G208"/>
    <mergeCell ref="E209:E212"/>
    <mergeCell ref="F209:F212"/>
    <mergeCell ref="G209:G212"/>
    <mergeCell ref="D219:D224"/>
    <mergeCell ref="E219:E220"/>
    <mergeCell ref="F219:F220"/>
    <mergeCell ref="G219:G220"/>
    <mergeCell ref="E221:E224"/>
    <mergeCell ref="F221:F224"/>
    <mergeCell ref="G221:G224"/>
    <mergeCell ref="A1286:A1291"/>
    <mergeCell ref="B1286:B1291"/>
    <mergeCell ref="C1286:C1291"/>
    <mergeCell ref="D1286:D1291"/>
    <mergeCell ref="E1286:E1288"/>
    <mergeCell ref="F1286:F1288"/>
    <mergeCell ref="G1286:G1288"/>
    <mergeCell ref="E1289:E1291"/>
    <mergeCell ref="F1289:F1291"/>
    <mergeCell ref="G1289:G1291"/>
    <mergeCell ref="A1268:A1273"/>
    <mergeCell ref="B1268:B1273"/>
    <mergeCell ref="C1268:C1273"/>
    <mergeCell ref="D1268:D1273"/>
    <mergeCell ref="E1268:E1270"/>
    <mergeCell ref="F1268:F1270"/>
    <mergeCell ref="G1268:G1270"/>
    <mergeCell ref="E1271:E1273"/>
    <mergeCell ref="F1271:F1273"/>
    <mergeCell ref="G1271:G1273"/>
    <mergeCell ref="A1242:A1247"/>
    <mergeCell ref="B1242:B1247"/>
    <mergeCell ref="C1242:C1247"/>
    <mergeCell ref="D1242:D1247"/>
    <mergeCell ref="E1242:E1244"/>
    <mergeCell ref="C213:C218"/>
    <mergeCell ref="D213:D218"/>
    <mergeCell ref="E213:E214"/>
    <mergeCell ref="F213:F214"/>
    <mergeCell ref="G213:G214"/>
    <mergeCell ref="E215:E218"/>
    <mergeCell ref="F215:F218"/>
    <mergeCell ref="G215:G218"/>
    <mergeCell ref="A219:A224"/>
    <mergeCell ref="B219:B224"/>
    <mergeCell ref="A232:A237"/>
    <mergeCell ref="B232:B237"/>
    <mergeCell ref="C232:C237"/>
    <mergeCell ref="D232:D237"/>
    <mergeCell ref="E232:E233"/>
    <mergeCell ref="F232:F233"/>
    <mergeCell ref="G232:G233"/>
    <mergeCell ref="E234:E237"/>
    <mergeCell ref="F234:F237"/>
    <mergeCell ref="G234:G237"/>
    <mergeCell ref="A225:A230"/>
    <mergeCell ref="B225:B230"/>
    <mergeCell ref="C225:C230"/>
    <mergeCell ref="D225:D230"/>
    <mergeCell ref="E225:E226"/>
    <mergeCell ref="F225:F226"/>
    <mergeCell ref="G225:G226"/>
    <mergeCell ref="E227:E230"/>
    <mergeCell ref="F227:F230"/>
    <mergeCell ref="G227:G230"/>
    <mergeCell ref="B231:G231"/>
    <mergeCell ref="C219:C224"/>
  </mergeCells>
  <phoneticPr fontId="11" type="noConversion"/>
  <pageMargins left="0.74803149606299213" right="0.23622047244094491" top="0.23622047244094491" bottom="0.35433070866141736" header="0.51181102362204722" footer="0.1574803149606299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C10"/>
  <sheetViews>
    <sheetView workbookViewId="0">
      <selection activeCell="A2" sqref="A2:C2"/>
    </sheetView>
  </sheetViews>
  <sheetFormatPr defaultColWidth="9.140625" defaultRowHeight="15.75"/>
  <cols>
    <col min="1" max="1" width="9.140625" style="2"/>
    <col min="2" max="2" width="43.42578125" style="2" customWidth="1"/>
    <col min="3" max="3" width="16" style="2" customWidth="1"/>
    <col min="4" max="16384" width="9.140625" style="2"/>
  </cols>
  <sheetData>
    <row r="1" spans="1:3">
      <c r="C1" s="138" t="s">
        <v>758</v>
      </c>
    </row>
    <row r="2" spans="1:3" s="22" customFormat="1" ht="62.25" customHeight="1">
      <c r="A2" s="430" t="s">
        <v>764</v>
      </c>
      <c r="B2" s="430"/>
      <c r="C2" s="430"/>
    </row>
    <row r="3" spans="1:3" s="22" customFormat="1" ht="31.5">
      <c r="A3" s="21" t="s">
        <v>1</v>
      </c>
      <c r="B3" s="21" t="s">
        <v>35</v>
      </c>
      <c r="C3" s="8" t="s">
        <v>36</v>
      </c>
    </row>
    <row r="4" spans="1:3" ht="100.5" customHeight="1">
      <c r="A4" s="39">
        <v>1</v>
      </c>
      <c r="B4" s="5" t="s">
        <v>58</v>
      </c>
      <c r="C4" s="119">
        <v>14030.32</v>
      </c>
    </row>
    <row r="5" spans="1:3">
      <c r="A5" s="6">
        <v>2</v>
      </c>
      <c r="B5" s="7" t="s">
        <v>37</v>
      </c>
      <c r="C5" s="117">
        <v>116568.8</v>
      </c>
    </row>
    <row r="6" spans="1:3">
      <c r="A6" s="6">
        <v>3</v>
      </c>
      <c r="B6" s="7" t="s">
        <v>38</v>
      </c>
      <c r="C6" s="120">
        <v>12</v>
      </c>
    </row>
    <row r="10" spans="1:3" ht="23.25" customHeight="1"/>
  </sheetData>
  <mergeCells count="1">
    <mergeCell ref="A2:C2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C36"/>
  <sheetViews>
    <sheetView topLeftCell="A4" workbookViewId="0">
      <selection activeCell="A4" sqref="A4:C5"/>
    </sheetView>
  </sheetViews>
  <sheetFormatPr defaultColWidth="9.140625" defaultRowHeight="15.75"/>
  <cols>
    <col min="1" max="1" width="6.140625" style="23" customWidth="1"/>
    <col min="2" max="2" width="49.28515625" style="36" customWidth="1"/>
    <col min="3" max="3" width="26.140625" style="25" customWidth="1"/>
    <col min="4" max="16384" width="9.140625" style="25"/>
  </cols>
  <sheetData>
    <row r="1" spans="1:3">
      <c r="C1" s="138" t="s">
        <v>72</v>
      </c>
    </row>
    <row r="2" spans="1:3">
      <c r="B2" s="24"/>
    </row>
    <row r="3" spans="1:3" ht="27" customHeight="1">
      <c r="B3" s="24"/>
      <c r="C3" s="26"/>
    </row>
    <row r="4" spans="1:3" s="28" customFormat="1" ht="33.75" customHeight="1">
      <c r="A4" s="431" t="s">
        <v>765</v>
      </c>
      <c r="B4" s="431"/>
      <c r="C4" s="431"/>
    </row>
    <row r="5" spans="1:3" ht="26.25" customHeight="1">
      <c r="A5" s="432"/>
      <c r="B5" s="432"/>
      <c r="C5" s="432"/>
    </row>
    <row r="6" spans="1:3" ht="31.5">
      <c r="A6" s="29" t="s">
        <v>1</v>
      </c>
      <c r="B6" s="30" t="s">
        <v>2</v>
      </c>
      <c r="C6" s="29" t="s">
        <v>14</v>
      </c>
    </row>
    <row r="7" spans="1:3" ht="47.25">
      <c r="A7" s="31">
        <v>1</v>
      </c>
      <c r="B7" s="32" t="s">
        <v>70</v>
      </c>
      <c r="C7" s="34">
        <v>73147.259999999995</v>
      </c>
    </row>
    <row r="8" spans="1:3">
      <c r="A8" s="31">
        <v>2</v>
      </c>
      <c r="B8" s="32" t="s">
        <v>15</v>
      </c>
      <c r="C8" s="117">
        <v>24935.9</v>
      </c>
    </row>
    <row r="9" spans="1:3" ht="47.25">
      <c r="A9" s="33" t="s">
        <v>16</v>
      </c>
      <c r="B9" s="32" t="s">
        <v>3</v>
      </c>
      <c r="C9" s="117">
        <v>24870.07</v>
      </c>
    </row>
    <row r="10" spans="1:3" ht="47.25">
      <c r="A10" s="33" t="s">
        <v>17</v>
      </c>
      <c r="B10" s="32" t="s">
        <v>4</v>
      </c>
      <c r="C10" s="117">
        <v>65.83</v>
      </c>
    </row>
    <row r="11" spans="1:3" ht="31.5">
      <c r="A11" s="33" t="s">
        <v>52</v>
      </c>
      <c r="B11" s="32" t="s">
        <v>69</v>
      </c>
      <c r="C11" s="117"/>
    </row>
    <row r="12" spans="1:3">
      <c r="A12" s="31">
        <v>3</v>
      </c>
      <c r="B12" s="32" t="s">
        <v>73</v>
      </c>
      <c r="C12" s="34">
        <v>2399.85</v>
      </c>
    </row>
    <row r="13" spans="1:3" ht="31.5">
      <c r="A13" s="31">
        <v>4</v>
      </c>
      <c r="B13" s="32" t="s">
        <v>18</v>
      </c>
      <c r="C13" s="34">
        <v>798.2</v>
      </c>
    </row>
    <row r="14" spans="1:3">
      <c r="A14" s="31">
        <v>5</v>
      </c>
      <c r="B14" s="32" t="s">
        <v>19</v>
      </c>
      <c r="C14" s="34">
        <v>7126.54</v>
      </c>
    </row>
    <row r="15" spans="1:3">
      <c r="A15" s="31"/>
      <c r="B15" s="32" t="s">
        <v>20</v>
      </c>
      <c r="C15" s="34"/>
    </row>
    <row r="16" spans="1:3">
      <c r="A16" s="33" t="s">
        <v>21</v>
      </c>
      <c r="B16" s="32" t="s">
        <v>74</v>
      </c>
      <c r="C16" s="34">
        <v>2577.15</v>
      </c>
    </row>
    <row r="17" spans="1:3">
      <c r="A17" s="33" t="s">
        <v>22</v>
      </c>
      <c r="B17" s="32" t="s">
        <v>75</v>
      </c>
      <c r="C17" s="34">
        <v>3981.66</v>
      </c>
    </row>
    <row r="18" spans="1:3">
      <c r="A18" s="33" t="s">
        <v>23</v>
      </c>
      <c r="B18" s="32" t="s">
        <v>76</v>
      </c>
      <c r="C18" s="34">
        <v>567.73</v>
      </c>
    </row>
    <row r="19" spans="1:3" ht="31.5">
      <c r="A19" s="31">
        <v>6</v>
      </c>
      <c r="B19" s="32" t="s">
        <v>77</v>
      </c>
      <c r="C19" s="34">
        <v>1387.07</v>
      </c>
    </row>
    <row r="20" spans="1:3">
      <c r="A20" s="31">
        <v>7</v>
      </c>
      <c r="B20" s="32" t="s">
        <v>24</v>
      </c>
      <c r="C20" s="34">
        <v>6762.76</v>
      </c>
    </row>
    <row r="21" spans="1:3">
      <c r="A21" s="31">
        <v>8</v>
      </c>
      <c r="B21" s="32" t="s">
        <v>25</v>
      </c>
      <c r="C21" s="34">
        <v>3462.16</v>
      </c>
    </row>
    <row r="22" spans="1:3">
      <c r="A22" s="31">
        <v>9</v>
      </c>
      <c r="B22" s="32" t="s">
        <v>78</v>
      </c>
      <c r="C22" s="118">
        <v>1282.9100000000001</v>
      </c>
    </row>
    <row r="23" spans="1:3" ht="31.5">
      <c r="A23" s="31">
        <v>10</v>
      </c>
      <c r="B23" s="32" t="s">
        <v>79</v>
      </c>
      <c r="C23" s="34">
        <v>4261.17</v>
      </c>
    </row>
    <row r="24" spans="1:3" ht="31.5">
      <c r="A24" s="31">
        <v>11</v>
      </c>
      <c r="B24" s="32" t="s">
        <v>80</v>
      </c>
      <c r="C24" s="34">
        <v>10045.450000000001</v>
      </c>
    </row>
    <row r="25" spans="1:3" ht="31.5">
      <c r="A25" s="31">
        <v>12</v>
      </c>
      <c r="B25" s="32" t="s">
        <v>81</v>
      </c>
      <c r="C25" s="34">
        <v>8184.77</v>
      </c>
    </row>
    <row r="26" spans="1:3" ht="15.75" customHeight="1">
      <c r="A26" s="31">
        <v>13</v>
      </c>
      <c r="B26" s="32" t="s">
        <v>82</v>
      </c>
      <c r="C26" s="34"/>
    </row>
    <row r="27" spans="1:3">
      <c r="A27" s="31">
        <v>14</v>
      </c>
      <c r="B27" s="32" t="s">
        <v>26</v>
      </c>
      <c r="C27" s="34">
        <v>63.93</v>
      </c>
    </row>
    <row r="28" spans="1:3">
      <c r="A28" s="31">
        <v>15</v>
      </c>
      <c r="B28" s="32" t="s">
        <v>27</v>
      </c>
      <c r="C28" s="34">
        <v>364</v>
      </c>
    </row>
    <row r="29" spans="1:3">
      <c r="A29" s="31">
        <v>16</v>
      </c>
      <c r="B29" s="32" t="s">
        <v>5</v>
      </c>
      <c r="C29" s="34">
        <v>26990.05</v>
      </c>
    </row>
    <row r="30" spans="1:3">
      <c r="A30" s="31">
        <v>17</v>
      </c>
      <c r="B30" s="32" t="s">
        <v>8</v>
      </c>
      <c r="C30" s="34">
        <v>171212.02</v>
      </c>
    </row>
    <row r="31" spans="1:3" ht="31.5">
      <c r="A31" s="31">
        <v>18</v>
      </c>
      <c r="B31" s="32" t="s">
        <v>28</v>
      </c>
      <c r="C31" s="34">
        <v>116568.8</v>
      </c>
    </row>
    <row r="32" spans="1:3" ht="31.5">
      <c r="A32" s="31">
        <v>19</v>
      </c>
      <c r="B32" s="32" t="s">
        <v>29</v>
      </c>
      <c r="C32" s="34">
        <v>146.9</v>
      </c>
    </row>
    <row r="33" spans="1:3">
      <c r="A33" s="27"/>
      <c r="B33" s="35"/>
      <c r="C33" s="28"/>
    </row>
    <row r="35" spans="1:3">
      <c r="A35" s="37"/>
      <c r="C35" s="38"/>
    </row>
    <row r="36" spans="1:3" ht="25.5" customHeight="1">
      <c r="A36" s="37"/>
      <c r="C36" s="38"/>
    </row>
  </sheetData>
  <mergeCells count="1">
    <mergeCell ref="A4:C5"/>
  </mergeCells>
  <phoneticPr fontId="0" type="noConversion"/>
  <pageMargins left="0.75" right="0.75" top="0.21" bottom="0.22" header="0.17" footer="0.16"/>
  <pageSetup paperSize="9" scale="83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L401"/>
  <sheetViews>
    <sheetView workbookViewId="0">
      <selection activeCell="B6" sqref="B6:B7"/>
    </sheetView>
  </sheetViews>
  <sheetFormatPr defaultColWidth="9.140625" defaultRowHeight="15.75"/>
  <cols>
    <col min="1" max="1" width="12.28515625" style="59" customWidth="1"/>
    <col min="2" max="2" width="28" style="68" customWidth="1"/>
    <col min="3" max="4" width="11" style="22" customWidth="1"/>
    <col min="5" max="5" width="17.140625" style="22" customWidth="1"/>
    <col min="6" max="6" width="12.140625" style="69" customWidth="1"/>
    <col min="7" max="8" width="14.140625" style="22" customWidth="1"/>
    <col min="9" max="9" width="9.85546875" style="70" customWidth="1"/>
    <col min="10" max="10" width="9.85546875" style="22" customWidth="1"/>
    <col min="11" max="16384" width="9.140625" style="22"/>
  </cols>
  <sheetData>
    <row r="1" spans="1:11">
      <c r="G1" s="469" t="s">
        <v>759</v>
      </c>
      <c r="H1" s="469"/>
    </row>
    <row r="2" spans="1:11" s="72" customFormat="1" ht="33.75" customHeight="1">
      <c r="A2" s="473"/>
      <c r="B2" s="473"/>
      <c r="C2" s="473"/>
      <c r="D2" s="473"/>
      <c r="E2" s="473"/>
      <c r="F2" s="473"/>
      <c r="G2" s="473"/>
      <c r="H2" s="71"/>
      <c r="I2" s="70"/>
    </row>
    <row r="3" spans="1:11" s="72" customFormat="1" ht="26.25" customHeight="1">
      <c r="A3" s="478" t="s">
        <v>766</v>
      </c>
      <c r="B3" s="478"/>
      <c r="C3" s="478"/>
      <c r="D3" s="478"/>
      <c r="E3" s="478"/>
      <c r="F3" s="478"/>
      <c r="G3" s="478"/>
      <c r="H3" s="479"/>
      <c r="I3" s="70"/>
    </row>
    <row r="4" spans="1:11" s="72" customFormat="1" ht="18.75" customHeight="1">
      <c r="A4" s="479"/>
      <c r="B4" s="479"/>
      <c r="C4" s="479"/>
      <c r="D4" s="479"/>
      <c r="E4" s="479"/>
      <c r="F4" s="479"/>
      <c r="G4" s="479"/>
      <c r="H4" s="479"/>
      <c r="I4" s="70"/>
    </row>
    <row r="5" spans="1:11" ht="27" customHeight="1">
      <c r="A5" s="480"/>
      <c r="B5" s="480"/>
      <c r="C5" s="480"/>
      <c r="D5" s="480"/>
      <c r="E5" s="480"/>
      <c r="F5" s="480"/>
      <c r="G5" s="480"/>
      <c r="H5" s="480"/>
    </row>
    <row r="6" spans="1:11" ht="34.5" customHeight="1">
      <c r="A6" s="271" t="s">
        <v>1</v>
      </c>
      <c r="B6" s="244" t="s">
        <v>770</v>
      </c>
      <c r="C6" s="363" t="s">
        <v>53</v>
      </c>
      <c r="D6" s="363"/>
      <c r="E6" s="363" t="s">
        <v>772</v>
      </c>
      <c r="F6" s="470" t="s">
        <v>12</v>
      </c>
      <c r="G6" s="471" t="s">
        <v>54</v>
      </c>
      <c r="H6" s="472"/>
    </row>
    <row r="7" spans="1:11" s="67" customFormat="1" ht="70.5" customHeight="1">
      <c r="A7" s="349"/>
      <c r="B7" s="245"/>
      <c r="C7" s="220" t="s">
        <v>61</v>
      </c>
      <c r="D7" s="220" t="s">
        <v>62</v>
      </c>
      <c r="E7" s="363"/>
      <c r="F7" s="470"/>
      <c r="G7" s="220" t="s">
        <v>61</v>
      </c>
      <c r="H7" s="220" t="s">
        <v>62</v>
      </c>
      <c r="I7" s="54"/>
    </row>
    <row r="8" spans="1:11" s="67" customFormat="1" ht="16.5">
      <c r="A8" s="93">
        <v>1</v>
      </c>
      <c r="B8" s="73">
        <v>2</v>
      </c>
      <c r="C8" s="21">
        <v>3</v>
      </c>
      <c r="D8" s="21">
        <v>4</v>
      </c>
      <c r="E8" s="21">
        <v>5</v>
      </c>
      <c r="F8" s="58">
        <v>6</v>
      </c>
      <c r="G8" s="21">
        <v>7</v>
      </c>
      <c r="H8" s="21">
        <v>8</v>
      </c>
      <c r="I8" s="54"/>
    </row>
    <row r="9" spans="1:11" s="67" customFormat="1" hidden="1">
      <c r="A9" s="143"/>
      <c r="B9" s="143"/>
      <c r="C9" s="143"/>
      <c r="D9" s="143"/>
      <c r="E9" s="140"/>
      <c r="F9" s="74"/>
      <c r="G9" s="74"/>
      <c r="H9" s="158"/>
      <c r="I9" s="54"/>
      <c r="J9" s="59"/>
      <c r="K9" s="59"/>
    </row>
    <row r="10" spans="1:11" s="67" customFormat="1" ht="21" customHeight="1">
      <c r="A10" s="143" t="s">
        <v>86</v>
      </c>
      <c r="B10" s="474" t="s">
        <v>89</v>
      </c>
      <c r="C10" s="475"/>
      <c r="D10" s="475"/>
      <c r="E10" s="475"/>
      <c r="F10" s="475"/>
      <c r="G10" s="475"/>
      <c r="H10" s="476"/>
      <c r="I10" s="54"/>
      <c r="J10" s="59"/>
      <c r="K10" s="59"/>
    </row>
    <row r="11" spans="1:11" s="67" customFormat="1" ht="20.25" customHeight="1">
      <c r="A11" s="143" t="s">
        <v>87</v>
      </c>
      <c r="B11" s="474" t="s">
        <v>90</v>
      </c>
      <c r="C11" s="475"/>
      <c r="D11" s="475"/>
      <c r="E11" s="475"/>
      <c r="F11" s="475"/>
      <c r="G11" s="475"/>
      <c r="H11" s="476"/>
      <c r="I11" s="54"/>
      <c r="J11" s="59"/>
      <c r="K11" s="59"/>
    </row>
    <row r="12" spans="1:11" s="67" customFormat="1" ht="20.25" customHeight="1">
      <c r="A12" s="143" t="s">
        <v>88</v>
      </c>
      <c r="B12" s="474" t="s">
        <v>91</v>
      </c>
      <c r="C12" s="475"/>
      <c r="D12" s="475"/>
      <c r="E12" s="475"/>
      <c r="F12" s="475"/>
      <c r="G12" s="475"/>
      <c r="H12" s="476"/>
      <c r="I12" s="54"/>
      <c r="J12" s="59"/>
      <c r="K12" s="59"/>
    </row>
    <row r="13" spans="1:11" s="67" customFormat="1" ht="46.5" customHeight="1">
      <c r="A13" s="347" t="s">
        <v>92</v>
      </c>
      <c r="B13" s="433" t="s">
        <v>94</v>
      </c>
      <c r="C13" s="271">
        <v>2</v>
      </c>
      <c r="D13" s="477">
        <v>2</v>
      </c>
      <c r="E13" s="477" t="s">
        <v>48</v>
      </c>
      <c r="F13" s="254">
        <f>'зп. за 1 мин.(1)'!G11</f>
        <v>0.06</v>
      </c>
      <c r="G13" s="444">
        <f t="shared" ref="G13:G25" si="0">+C13*F13</f>
        <v>0.12</v>
      </c>
      <c r="H13" s="444">
        <f t="shared" ref="H13:H25" si="1">+D13*F13</f>
        <v>0.12</v>
      </c>
      <c r="I13" s="121">
        <f>+G13+G14</f>
        <v>0.12</v>
      </c>
      <c r="J13" s="121">
        <f>+H13+H14</f>
        <v>0.12</v>
      </c>
      <c r="K13" s="59"/>
    </row>
    <row r="14" spans="1:11" s="67" customFormat="1" ht="23.25" customHeight="1">
      <c r="A14" s="347"/>
      <c r="B14" s="434"/>
      <c r="C14" s="349"/>
      <c r="D14" s="464"/>
      <c r="E14" s="464"/>
      <c r="F14" s="468"/>
      <c r="G14" s="445"/>
      <c r="H14" s="445"/>
      <c r="I14" s="121"/>
      <c r="J14" s="159"/>
      <c r="K14" s="59"/>
    </row>
    <row r="15" spans="1:11" s="67" customFormat="1" ht="46.5" customHeight="1">
      <c r="A15" s="347" t="s">
        <v>97</v>
      </c>
      <c r="B15" s="433" t="s">
        <v>99</v>
      </c>
      <c r="C15" s="144">
        <v>4</v>
      </c>
      <c r="D15" s="144">
        <v>2</v>
      </c>
      <c r="E15" s="145" t="s">
        <v>50</v>
      </c>
      <c r="F15" s="145">
        <f>'зп. за 1 мин.(1)'!G10</f>
        <v>0.08</v>
      </c>
      <c r="G15" s="160">
        <f t="shared" si="0"/>
        <v>0.32</v>
      </c>
      <c r="H15" s="160">
        <f t="shared" si="1"/>
        <v>0.16</v>
      </c>
      <c r="I15" s="121">
        <f>+G15+G16</f>
        <v>0.56000000000000005</v>
      </c>
      <c r="J15" s="121">
        <f>+H15+H16</f>
        <v>0.28000000000000003</v>
      </c>
      <c r="K15" s="59"/>
    </row>
    <row r="16" spans="1:11" s="67" customFormat="1" ht="36.75" customHeight="1">
      <c r="A16" s="347"/>
      <c r="B16" s="434"/>
      <c r="C16" s="144">
        <v>4</v>
      </c>
      <c r="D16" s="144">
        <v>2</v>
      </c>
      <c r="E16" s="144" t="s">
        <v>48</v>
      </c>
      <c r="F16" s="160">
        <f>'зп. за 1 мин.(1)'!G11</f>
        <v>0.06</v>
      </c>
      <c r="G16" s="160">
        <f t="shared" si="0"/>
        <v>0.24</v>
      </c>
      <c r="H16" s="160">
        <f t="shared" si="1"/>
        <v>0.12</v>
      </c>
      <c r="I16" s="121"/>
      <c r="J16" s="159"/>
      <c r="K16" s="59"/>
    </row>
    <row r="17" spans="1:12" s="67" customFormat="1" ht="46.5" customHeight="1">
      <c r="A17" s="347" t="s">
        <v>102</v>
      </c>
      <c r="B17" s="433" t="s">
        <v>103</v>
      </c>
      <c r="C17" s="271">
        <v>1.5</v>
      </c>
      <c r="D17" s="271">
        <v>1.5</v>
      </c>
      <c r="E17" s="271" t="s">
        <v>48</v>
      </c>
      <c r="F17" s="254">
        <f>'зп. за 1 мин.(1)'!G11</f>
        <v>0.06</v>
      </c>
      <c r="G17" s="444">
        <f t="shared" si="0"/>
        <v>0.09</v>
      </c>
      <c r="H17" s="444">
        <f t="shared" si="1"/>
        <v>0.09</v>
      </c>
      <c r="I17" s="121">
        <f>+G17+G18</f>
        <v>0.09</v>
      </c>
      <c r="J17" s="121">
        <f>+H17+H18</f>
        <v>0.09</v>
      </c>
      <c r="K17" s="59"/>
    </row>
    <row r="18" spans="1:12" s="67" customFormat="1" ht="18" customHeight="1">
      <c r="A18" s="347"/>
      <c r="B18" s="434"/>
      <c r="C18" s="349"/>
      <c r="D18" s="349"/>
      <c r="E18" s="349"/>
      <c r="F18" s="468"/>
      <c r="G18" s="468"/>
      <c r="H18" s="468"/>
      <c r="I18" s="75"/>
      <c r="J18" s="59"/>
      <c r="K18" s="59"/>
    </row>
    <row r="19" spans="1:12" s="67" customFormat="1" ht="46.5" customHeight="1">
      <c r="A19" s="347" t="s">
        <v>105</v>
      </c>
      <c r="B19" s="433" t="s">
        <v>106</v>
      </c>
      <c r="C19" s="271">
        <v>20</v>
      </c>
      <c r="D19" s="271">
        <v>5</v>
      </c>
      <c r="E19" s="271" t="s">
        <v>48</v>
      </c>
      <c r="F19" s="254">
        <f>'зп. за 1 мин.(1)'!G11</f>
        <v>0.06</v>
      </c>
      <c r="G19" s="444">
        <f t="shared" si="0"/>
        <v>1.2</v>
      </c>
      <c r="H19" s="444">
        <f t="shared" si="1"/>
        <v>0.3</v>
      </c>
      <c r="I19" s="121">
        <f>+G19+G20</f>
        <v>1.2</v>
      </c>
      <c r="J19" s="121">
        <f>+H19+H20</f>
        <v>0.3</v>
      </c>
      <c r="K19" s="59"/>
    </row>
    <row r="20" spans="1:12" s="67" customFormat="1" ht="14.25" customHeight="1">
      <c r="A20" s="347"/>
      <c r="B20" s="434"/>
      <c r="C20" s="349"/>
      <c r="D20" s="349"/>
      <c r="E20" s="464"/>
      <c r="F20" s="468"/>
      <c r="G20" s="445"/>
      <c r="H20" s="445"/>
      <c r="I20" s="121"/>
      <c r="J20" s="159"/>
      <c r="K20" s="59"/>
    </row>
    <row r="21" spans="1:12" s="67" customFormat="1" ht="22.5" customHeight="1">
      <c r="A21" s="145" t="s">
        <v>108</v>
      </c>
      <c r="B21" s="435" t="s">
        <v>109</v>
      </c>
      <c r="C21" s="462"/>
      <c r="D21" s="462"/>
      <c r="E21" s="462"/>
      <c r="F21" s="462"/>
      <c r="G21" s="462"/>
      <c r="H21" s="463"/>
      <c r="I21" s="75"/>
      <c r="J21" s="59"/>
      <c r="K21" s="59"/>
    </row>
    <row r="22" spans="1:12" s="67" customFormat="1" ht="46.5" customHeight="1">
      <c r="A22" s="347" t="s">
        <v>110</v>
      </c>
      <c r="B22" s="433" t="s">
        <v>111</v>
      </c>
      <c r="C22" s="144">
        <v>12</v>
      </c>
      <c r="D22" s="144">
        <v>12</v>
      </c>
      <c r="E22" s="144" t="s">
        <v>96</v>
      </c>
      <c r="F22" s="145">
        <f>'зп. за 1 мин.(1)'!G10</f>
        <v>0.08</v>
      </c>
      <c r="G22" s="160">
        <f t="shared" si="0"/>
        <v>0.96</v>
      </c>
      <c r="H22" s="160">
        <f t="shared" si="1"/>
        <v>0.96</v>
      </c>
      <c r="I22" s="121">
        <f>+G22+G23</f>
        <v>1.8</v>
      </c>
      <c r="J22" s="121">
        <f>+H22+H23</f>
        <v>1.8</v>
      </c>
      <c r="K22" s="59"/>
    </row>
    <row r="23" spans="1:12" s="67" customFormat="1" ht="61.5" customHeight="1">
      <c r="A23" s="347"/>
      <c r="B23" s="434"/>
      <c r="C23" s="144">
        <v>14</v>
      </c>
      <c r="D23" s="144">
        <v>14</v>
      </c>
      <c r="E23" s="144" t="s">
        <v>48</v>
      </c>
      <c r="F23" s="160">
        <f>'зп. за 1 мин.(1)'!G11</f>
        <v>0.06</v>
      </c>
      <c r="G23" s="160">
        <f t="shared" si="0"/>
        <v>0.84</v>
      </c>
      <c r="H23" s="160">
        <f t="shared" si="1"/>
        <v>0.84</v>
      </c>
      <c r="I23" s="121"/>
      <c r="J23" s="159"/>
      <c r="K23" s="59"/>
    </row>
    <row r="24" spans="1:12" s="67" customFormat="1" ht="46.5" customHeight="1">
      <c r="A24" s="347" t="s">
        <v>114</v>
      </c>
      <c r="B24" s="433" t="s">
        <v>115</v>
      </c>
      <c r="C24" s="144">
        <v>5</v>
      </c>
      <c r="D24" s="144">
        <v>5</v>
      </c>
      <c r="E24" s="145" t="s">
        <v>639</v>
      </c>
      <c r="F24" s="145">
        <f>'зп. за 1 мин.(1)'!G10</f>
        <v>0.08</v>
      </c>
      <c r="G24" s="160">
        <f t="shared" si="0"/>
        <v>0.4</v>
      </c>
      <c r="H24" s="160">
        <f t="shared" si="1"/>
        <v>0.4</v>
      </c>
      <c r="I24" s="121">
        <f>+G24+G25</f>
        <v>0.57999999999999996</v>
      </c>
      <c r="J24" s="121">
        <f>+H24+H25</f>
        <v>0.57999999999999996</v>
      </c>
      <c r="K24" s="59"/>
    </row>
    <row r="25" spans="1:12" s="67" customFormat="1" ht="45" customHeight="1">
      <c r="A25" s="347"/>
      <c r="B25" s="434"/>
      <c r="C25" s="144">
        <v>3</v>
      </c>
      <c r="D25" s="144">
        <v>3</v>
      </c>
      <c r="E25" s="144" t="s">
        <v>48</v>
      </c>
      <c r="F25" s="160">
        <f>'зп. за 1 мин.(1)'!G11</f>
        <v>0.06</v>
      </c>
      <c r="G25" s="160">
        <f t="shared" si="0"/>
        <v>0.18</v>
      </c>
      <c r="H25" s="160">
        <f t="shared" si="1"/>
        <v>0.18</v>
      </c>
      <c r="I25" s="121"/>
      <c r="J25" s="121"/>
      <c r="K25" s="59"/>
    </row>
    <row r="26" spans="1:12" ht="46.5" customHeight="1">
      <c r="A26" s="347" t="s">
        <v>117</v>
      </c>
      <c r="B26" s="433" t="s">
        <v>119</v>
      </c>
      <c r="C26" s="144">
        <v>5</v>
      </c>
      <c r="D26" s="144">
        <v>5</v>
      </c>
      <c r="E26" s="145" t="s">
        <v>50</v>
      </c>
      <c r="F26" s="145">
        <f>'зп. за 1 мин.(1)'!G10</f>
        <v>0.08</v>
      </c>
      <c r="G26" s="160">
        <f t="shared" ref="G26:G67" si="2">+C26*F26</f>
        <v>0.4</v>
      </c>
      <c r="H26" s="160">
        <f t="shared" ref="H26:H67" si="3">+D26*F26</f>
        <v>0.4</v>
      </c>
      <c r="I26" s="121">
        <f>+G26+G27</f>
        <v>0.57999999999999996</v>
      </c>
      <c r="J26" s="121">
        <f>+H26+H27</f>
        <v>0.57999999999999996</v>
      </c>
      <c r="K26" s="69"/>
    </row>
    <row r="27" spans="1:12" ht="75" customHeight="1">
      <c r="A27" s="347"/>
      <c r="B27" s="434"/>
      <c r="C27" s="144">
        <v>3</v>
      </c>
      <c r="D27" s="144">
        <v>3</v>
      </c>
      <c r="E27" s="144" t="s">
        <v>48</v>
      </c>
      <c r="F27" s="145">
        <f>'зп. за 1 мин.(1)'!G11</f>
        <v>0.06</v>
      </c>
      <c r="G27" s="160">
        <f t="shared" si="2"/>
        <v>0.18</v>
      </c>
      <c r="H27" s="160">
        <f t="shared" si="3"/>
        <v>0.18</v>
      </c>
      <c r="I27" s="121"/>
      <c r="J27" s="121"/>
      <c r="K27" s="69"/>
    </row>
    <row r="28" spans="1:12" ht="46.5" customHeight="1">
      <c r="A28" s="347" t="s">
        <v>640</v>
      </c>
      <c r="B28" s="433" t="s">
        <v>121</v>
      </c>
      <c r="C28" s="144">
        <v>3</v>
      </c>
      <c r="D28" s="144">
        <v>3</v>
      </c>
      <c r="E28" s="145" t="s">
        <v>50</v>
      </c>
      <c r="F28" s="145">
        <f>'зп. за 1 мин.(1)'!G10</f>
        <v>0.08</v>
      </c>
      <c r="G28" s="160">
        <f t="shared" si="2"/>
        <v>0.24</v>
      </c>
      <c r="H28" s="160">
        <f t="shared" si="3"/>
        <v>0.24</v>
      </c>
      <c r="I28" s="121">
        <f>+G28+G29</f>
        <v>0.9</v>
      </c>
      <c r="J28" s="121">
        <f>+H28+H29</f>
        <v>0.9</v>
      </c>
      <c r="K28" s="161"/>
      <c r="L28" s="83"/>
    </row>
    <row r="29" spans="1:12" ht="91.5" customHeight="1">
      <c r="A29" s="347"/>
      <c r="B29" s="434"/>
      <c r="C29" s="144">
        <v>11</v>
      </c>
      <c r="D29" s="144">
        <v>11</v>
      </c>
      <c r="E29" s="144" t="s">
        <v>48</v>
      </c>
      <c r="F29" s="145">
        <f>'зп. за 1 мин.(1)'!G11</f>
        <v>0.06</v>
      </c>
      <c r="G29" s="160">
        <f t="shared" si="2"/>
        <v>0.66</v>
      </c>
      <c r="H29" s="160">
        <f t="shared" si="3"/>
        <v>0.66</v>
      </c>
      <c r="I29" s="121"/>
      <c r="J29" s="121"/>
      <c r="K29" s="161"/>
      <c r="L29" s="83"/>
    </row>
    <row r="30" spans="1:12" ht="25.15" customHeight="1">
      <c r="A30" s="144" t="s">
        <v>124</v>
      </c>
      <c r="B30" s="435" t="s">
        <v>123</v>
      </c>
      <c r="C30" s="436"/>
      <c r="D30" s="436"/>
      <c r="E30" s="436"/>
      <c r="F30" s="436"/>
      <c r="G30" s="436"/>
      <c r="H30" s="437"/>
      <c r="I30" s="75"/>
      <c r="J30" s="75"/>
      <c r="K30" s="161"/>
      <c r="L30" s="83"/>
    </row>
    <row r="31" spans="1:12" ht="75" customHeight="1">
      <c r="A31" s="347" t="s">
        <v>125</v>
      </c>
      <c r="B31" s="433" t="s">
        <v>126</v>
      </c>
      <c r="C31" s="271">
        <v>10</v>
      </c>
      <c r="D31" s="271">
        <v>8</v>
      </c>
      <c r="E31" s="271" t="s">
        <v>128</v>
      </c>
      <c r="F31" s="254">
        <f>'зп. за 1 мин.(1)'!G10</f>
        <v>0.08</v>
      </c>
      <c r="G31" s="444">
        <f t="shared" si="2"/>
        <v>0.8</v>
      </c>
      <c r="H31" s="444">
        <f t="shared" si="3"/>
        <v>0.64</v>
      </c>
      <c r="I31" s="121">
        <f>+G31+G32</f>
        <v>0.8</v>
      </c>
      <c r="J31" s="121">
        <f>+H31+H32</f>
        <v>0.64</v>
      </c>
      <c r="K31" s="161"/>
      <c r="L31" s="83"/>
    </row>
    <row r="32" spans="1:12" ht="91.5" customHeight="1">
      <c r="A32" s="347"/>
      <c r="B32" s="434"/>
      <c r="C32" s="349"/>
      <c r="D32" s="349"/>
      <c r="E32" s="464"/>
      <c r="F32" s="256"/>
      <c r="G32" s="445"/>
      <c r="H32" s="445"/>
      <c r="I32" s="121"/>
      <c r="J32" s="121"/>
      <c r="K32" s="161"/>
      <c r="L32" s="83"/>
    </row>
    <row r="33" spans="1:12" ht="42" customHeight="1">
      <c r="A33" s="144" t="s">
        <v>129</v>
      </c>
      <c r="B33" s="435" t="s">
        <v>130</v>
      </c>
      <c r="C33" s="436"/>
      <c r="D33" s="436"/>
      <c r="E33" s="436"/>
      <c r="F33" s="436"/>
      <c r="G33" s="436"/>
      <c r="H33" s="437"/>
      <c r="I33" s="75"/>
      <c r="J33" s="75"/>
      <c r="K33" s="161"/>
      <c r="L33" s="83"/>
    </row>
    <row r="34" spans="1:12" ht="46.5" customHeight="1">
      <c r="A34" s="347" t="s">
        <v>131</v>
      </c>
      <c r="B34" s="433" t="s">
        <v>132</v>
      </c>
      <c r="C34" s="144">
        <v>20</v>
      </c>
      <c r="D34" s="144">
        <v>20</v>
      </c>
      <c r="E34" s="144" t="s">
        <v>96</v>
      </c>
      <c r="F34" s="145">
        <f>'зп. за 1 мин.(1)'!G10</f>
        <v>0.08</v>
      </c>
      <c r="G34" s="160">
        <f t="shared" si="2"/>
        <v>1.6</v>
      </c>
      <c r="H34" s="160">
        <f t="shared" si="3"/>
        <v>1.6</v>
      </c>
      <c r="I34" s="121">
        <f>+G34+G35</f>
        <v>2.2000000000000002</v>
      </c>
      <c r="J34" s="121">
        <f>+H34+H35</f>
        <v>2.2000000000000002</v>
      </c>
      <c r="K34" s="161"/>
      <c r="L34" s="83"/>
    </row>
    <row r="35" spans="1:12" ht="90.75" customHeight="1">
      <c r="A35" s="347"/>
      <c r="B35" s="434"/>
      <c r="C35" s="144">
        <v>10</v>
      </c>
      <c r="D35" s="144">
        <v>10</v>
      </c>
      <c r="E35" s="144" t="s">
        <v>48</v>
      </c>
      <c r="F35" s="145">
        <f>'зп. за 1 мин.(1)'!G11</f>
        <v>0.06</v>
      </c>
      <c r="G35" s="160">
        <f t="shared" si="2"/>
        <v>0.6</v>
      </c>
      <c r="H35" s="160">
        <f t="shared" si="3"/>
        <v>0.6</v>
      </c>
      <c r="I35" s="121"/>
      <c r="J35" s="121"/>
      <c r="K35" s="163"/>
      <c r="L35" s="83"/>
    </row>
    <row r="36" spans="1:12" ht="46.5" customHeight="1">
      <c r="A36" s="347" t="s">
        <v>134</v>
      </c>
      <c r="B36" s="433" t="s">
        <v>135</v>
      </c>
      <c r="C36" s="144">
        <v>30</v>
      </c>
      <c r="D36" s="144">
        <v>20</v>
      </c>
      <c r="E36" s="144" t="s">
        <v>96</v>
      </c>
      <c r="F36" s="145">
        <f>'зп. за 1 мин.(1)'!G10</f>
        <v>0.08</v>
      </c>
      <c r="G36" s="160">
        <f t="shared" si="2"/>
        <v>2.4</v>
      </c>
      <c r="H36" s="160">
        <f t="shared" si="3"/>
        <v>1.6</v>
      </c>
      <c r="I36" s="121">
        <f>+G36+G37</f>
        <v>3.3</v>
      </c>
      <c r="J36" s="121">
        <f>+H36+H37</f>
        <v>2.2000000000000002</v>
      </c>
      <c r="K36" s="69"/>
    </row>
    <row r="37" spans="1:12" ht="92.25" customHeight="1">
      <c r="A37" s="347"/>
      <c r="B37" s="434"/>
      <c r="C37" s="144">
        <v>15</v>
      </c>
      <c r="D37" s="144">
        <v>10</v>
      </c>
      <c r="E37" s="144" t="s">
        <v>48</v>
      </c>
      <c r="F37" s="145">
        <f>'зп. за 1 мин.(1)'!G11</f>
        <v>0.06</v>
      </c>
      <c r="G37" s="160">
        <f t="shared" si="2"/>
        <v>0.9</v>
      </c>
      <c r="H37" s="160">
        <f t="shared" si="3"/>
        <v>0.6</v>
      </c>
      <c r="I37" s="121"/>
      <c r="J37" s="121"/>
      <c r="K37" s="69"/>
    </row>
    <row r="38" spans="1:12" ht="46.5" customHeight="1">
      <c r="A38" s="347" t="s">
        <v>641</v>
      </c>
      <c r="B38" s="433" t="s">
        <v>137</v>
      </c>
      <c r="C38" s="144">
        <v>20</v>
      </c>
      <c r="D38" s="144">
        <v>20</v>
      </c>
      <c r="E38" s="144" t="s">
        <v>96</v>
      </c>
      <c r="F38" s="145">
        <f>'зп. за 1 мин.(1)'!G10</f>
        <v>0.08</v>
      </c>
      <c r="G38" s="160">
        <f t="shared" si="2"/>
        <v>1.6</v>
      </c>
      <c r="H38" s="160">
        <f t="shared" si="3"/>
        <v>1.6</v>
      </c>
      <c r="I38" s="121">
        <f>+G38+G39</f>
        <v>2.2000000000000002</v>
      </c>
      <c r="J38" s="121">
        <f>+H38+H39</f>
        <v>2.2000000000000002</v>
      </c>
      <c r="K38" s="69"/>
    </row>
    <row r="39" spans="1:12" ht="62.25" customHeight="1">
      <c r="A39" s="347"/>
      <c r="B39" s="434"/>
      <c r="C39" s="144">
        <v>10</v>
      </c>
      <c r="D39" s="144">
        <v>10</v>
      </c>
      <c r="E39" s="144" t="s">
        <v>48</v>
      </c>
      <c r="F39" s="145">
        <f>'зп. за 1 мин.(1)'!G11</f>
        <v>0.06</v>
      </c>
      <c r="G39" s="160">
        <f t="shared" si="2"/>
        <v>0.6</v>
      </c>
      <c r="H39" s="160">
        <f t="shared" si="3"/>
        <v>0.6</v>
      </c>
      <c r="I39" s="121"/>
      <c r="J39" s="121"/>
      <c r="K39" s="69"/>
    </row>
    <row r="40" spans="1:12" ht="46.5" customHeight="1">
      <c r="A40" s="347" t="s">
        <v>642</v>
      </c>
      <c r="B40" s="433" t="s">
        <v>143</v>
      </c>
      <c r="C40" s="144">
        <v>20</v>
      </c>
      <c r="D40" s="144">
        <v>20</v>
      </c>
      <c r="E40" s="144" t="s">
        <v>96</v>
      </c>
      <c r="F40" s="145">
        <f>'зп. за 1 мин.(1)'!G10</f>
        <v>0.08</v>
      </c>
      <c r="G40" s="160">
        <f t="shared" si="2"/>
        <v>1.6</v>
      </c>
      <c r="H40" s="160">
        <f t="shared" si="3"/>
        <v>1.6</v>
      </c>
      <c r="I40" s="121">
        <f>+G40+G41</f>
        <v>2.2000000000000002</v>
      </c>
      <c r="J40" s="121">
        <f>+H40+H41</f>
        <v>2.2000000000000002</v>
      </c>
      <c r="K40" s="69"/>
    </row>
    <row r="41" spans="1:12" ht="46.5" customHeight="1">
      <c r="A41" s="347"/>
      <c r="B41" s="434"/>
      <c r="C41" s="144">
        <v>10</v>
      </c>
      <c r="D41" s="144">
        <v>10</v>
      </c>
      <c r="E41" s="144" t="s">
        <v>48</v>
      </c>
      <c r="F41" s="145">
        <f>'зп. за 1 мин.(1)'!G11</f>
        <v>0.06</v>
      </c>
      <c r="G41" s="160">
        <f t="shared" si="2"/>
        <v>0.6</v>
      </c>
      <c r="H41" s="160">
        <f t="shared" si="3"/>
        <v>0.6</v>
      </c>
      <c r="I41" s="121"/>
      <c r="J41" s="121"/>
      <c r="K41" s="69"/>
    </row>
    <row r="42" spans="1:12" ht="46.5" customHeight="1">
      <c r="A42" s="347" t="s">
        <v>139</v>
      </c>
      <c r="B42" s="433" t="s">
        <v>145</v>
      </c>
      <c r="C42" s="144">
        <v>20</v>
      </c>
      <c r="D42" s="144">
        <v>20</v>
      </c>
      <c r="E42" s="145" t="s">
        <v>50</v>
      </c>
      <c r="F42" s="145">
        <f>'зп. за 1 мин.(1)'!G10</f>
        <v>0.08</v>
      </c>
      <c r="G42" s="160">
        <f t="shared" si="2"/>
        <v>1.6</v>
      </c>
      <c r="H42" s="160">
        <f t="shared" si="3"/>
        <v>1.6</v>
      </c>
      <c r="I42" s="121">
        <f>+G42+G43</f>
        <v>2.2000000000000002</v>
      </c>
      <c r="J42" s="121">
        <f>+H42+H43</f>
        <v>2.2000000000000002</v>
      </c>
      <c r="K42" s="69"/>
    </row>
    <row r="43" spans="1:12" ht="96" customHeight="1">
      <c r="A43" s="347"/>
      <c r="B43" s="434"/>
      <c r="C43" s="144">
        <v>10</v>
      </c>
      <c r="D43" s="144">
        <v>10</v>
      </c>
      <c r="E43" s="144" t="s">
        <v>48</v>
      </c>
      <c r="F43" s="145">
        <f>'зп. за 1 мин.(1)'!G11</f>
        <v>0.06</v>
      </c>
      <c r="G43" s="160">
        <f t="shared" si="2"/>
        <v>0.6</v>
      </c>
      <c r="H43" s="160">
        <f t="shared" si="3"/>
        <v>0.6</v>
      </c>
      <c r="I43" s="121"/>
      <c r="J43" s="121"/>
      <c r="K43" s="69"/>
    </row>
    <row r="44" spans="1:12" ht="46.5" customHeight="1">
      <c r="A44" s="347" t="s">
        <v>140</v>
      </c>
      <c r="B44" s="433" t="s">
        <v>147</v>
      </c>
      <c r="C44" s="144">
        <v>10</v>
      </c>
      <c r="D44" s="144">
        <v>10</v>
      </c>
      <c r="E44" s="144" t="s">
        <v>96</v>
      </c>
      <c r="F44" s="145">
        <f>'зп. за 1 мин.(1)'!G10</f>
        <v>0.08</v>
      </c>
      <c r="G44" s="160">
        <f t="shared" si="2"/>
        <v>0.8</v>
      </c>
      <c r="H44" s="160">
        <f t="shared" si="3"/>
        <v>0.8</v>
      </c>
      <c r="I44" s="121">
        <f>+G44+G45</f>
        <v>4.4000000000000004</v>
      </c>
      <c r="J44" s="121">
        <f>+H44+H45</f>
        <v>4.4000000000000004</v>
      </c>
      <c r="K44" s="69"/>
    </row>
    <row r="45" spans="1:12" ht="46.5" customHeight="1">
      <c r="A45" s="347"/>
      <c r="B45" s="434"/>
      <c r="C45" s="144">
        <v>60</v>
      </c>
      <c r="D45" s="144">
        <v>60</v>
      </c>
      <c r="E45" s="144" t="s">
        <v>48</v>
      </c>
      <c r="F45" s="145">
        <f>'зп. за 1 мин.(1)'!G11</f>
        <v>0.06</v>
      </c>
      <c r="G45" s="160">
        <f t="shared" si="2"/>
        <v>3.6</v>
      </c>
      <c r="H45" s="160">
        <f t="shared" si="3"/>
        <v>3.6</v>
      </c>
      <c r="I45" s="121"/>
      <c r="J45" s="121"/>
      <c r="K45" s="69"/>
    </row>
    <row r="46" spans="1:12" ht="46.5" customHeight="1">
      <c r="A46" s="347" t="s">
        <v>141</v>
      </c>
      <c r="B46" s="433" t="s">
        <v>149</v>
      </c>
      <c r="C46" s="144">
        <v>10</v>
      </c>
      <c r="D46" s="144">
        <v>10</v>
      </c>
      <c r="E46" s="144" t="s">
        <v>96</v>
      </c>
      <c r="F46" s="145">
        <f>'зп. за 1 мин.(1)'!G10</f>
        <v>0.08</v>
      </c>
      <c r="G46" s="160">
        <f t="shared" si="2"/>
        <v>0.8</v>
      </c>
      <c r="H46" s="160">
        <f t="shared" si="3"/>
        <v>0.8</v>
      </c>
      <c r="I46" s="121">
        <f>+G46+G47</f>
        <v>4.4000000000000004</v>
      </c>
      <c r="J46" s="121">
        <f>+H46+H47</f>
        <v>4.4000000000000004</v>
      </c>
      <c r="K46" s="69"/>
    </row>
    <row r="47" spans="1:12" ht="62.25" customHeight="1">
      <c r="A47" s="347"/>
      <c r="B47" s="434"/>
      <c r="C47" s="144">
        <v>60</v>
      </c>
      <c r="D47" s="144">
        <v>60</v>
      </c>
      <c r="E47" s="144" t="s">
        <v>48</v>
      </c>
      <c r="F47" s="145">
        <f>'зп. за 1 мин.(1)'!G11</f>
        <v>0.06</v>
      </c>
      <c r="G47" s="160">
        <f t="shared" si="2"/>
        <v>3.6</v>
      </c>
      <c r="H47" s="160">
        <f t="shared" si="3"/>
        <v>3.6</v>
      </c>
      <c r="I47" s="121"/>
      <c r="J47" s="121"/>
      <c r="K47" s="69"/>
    </row>
    <row r="48" spans="1:12" ht="46.5" customHeight="1">
      <c r="A48" s="347" t="s">
        <v>142</v>
      </c>
      <c r="B48" s="433" t="s">
        <v>151</v>
      </c>
      <c r="C48" s="144">
        <v>10</v>
      </c>
      <c r="D48" s="144">
        <v>10</v>
      </c>
      <c r="E48" s="144" t="s">
        <v>96</v>
      </c>
      <c r="F48" s="145">
        <f>'зп. за 1 мин.(1)'!G10</f>
        <v>0.08</v>
      </c>
      <c r="G48" s="160">
        <f t="shared" si="2"/>
        <v>0.8</v>
      </c>
      <c r="H48" s="160">
        <f t="shared" si="3"/>
        <v>0.8</v>
      </c>
      <c r="I48" s="121">
        <f>+G48+G49</f>
        <v>4.4000000000000004</v>
      </c>
      <c r="J48" s="121">
        <f>+H48+H49</f>
        <v>4.4000000000000004</v>
      </c>
      <c r="K48" s="69"/>
    </row>
    <row r="49" spans="1:11" ht="82.5" customHeight="1">
      <c r="A49" s="347"/>
      <c r="B49" s="434"/>
      <c r="C49" s="144">
        <v>60</v>
      </c>
      <c r="D49" s="144">
        <v>60</v>
      </c>
      <c r="E49" s="144" t="s">
        <v>48</v>
      </c>
      <c r="F49" s="145">
        <f>'зп. за 1 мин.(1)'!G11</f>
        <v>0.06</v>
      </c>
      <c r="G49" s="160">
        <f t="shared" si="2"/>
        <v>3.6</v>
      </c>
      <c r="H49" s="160">
        <f t="shared" si="3"/>
        <v>3.6</v>
      </c>
      <c r="I49" s="121"/>
      <c r="J49" s="121"/>
      <c r="K49" s="69"/>
    </row>
    <row r="50" spans="1:11" ht="27.6" customHeight="1">
      <c r="A50" s="144" t="s">
        <v>591</v>
      </c>
      <c r="B50" s="438" t="s">
        <v>593</v>
      </c>
      <c r="C50" s="439"/>
      <c r="D50" s="439"/>
      <c r="E50" s="439"/>
      <c r="F50" s="439"/>
      <c r="G50" s="439"/>
      <c r="H50" s="440"/>
      <c r="I50" s="75"/>
      <c r="J50" s="75"/>
      <c r="K50" s="69"/>
    </row>
    <row r="51" spans="1:11" ht="23.45" customHeight="1">
      <c r="A51" s="144" t="s">
        <v>592</v>
      </c>
      <c r="B51" s="441" t="s">
        <v>594</v>
      </c>
      <c r="C51" s="442"/>
      <c r="D51" s="442"/>
      <c r="E51" s="442"/>
      <c r="F51" s="442"/>
      <c r="G51" s="442"/>
      <c r="H51" s="443"/>
      <c r="I51" s="75"/>
      <c r="J51" s="75"/>
      <c r="K51" s="69"/>
    </row>
    <row r="52" spans="1:11" ht="46.5" customHeight="1">
      <c r="A52" s="347" t="s">
        <v>595</v>
      </c>
      <c r="B52" s="433" t="s">
        <v>596</v>
      </c>
      <c r="C52" s="144">
        <v>50</v>
      </c>
      <c r="D52" s="144">
        <v>50</v>
      </c>
      <c r="E52" s="144" t="s">
        <v>96</v>
      </c>
      <c r="F52" s="145">
        <f>'зп. за 1 мин.(1)'!G10</f>
        <v>0.08</v>
      </c>
      <c r="G52" s="160">
        <f t="shared" si="2"/>
        <v>4</v>
      </c>
      <c r="H52" s="160">
        <f t="shared" si="3"/>
        <v>4</v>
      </c>
      <c r="I52" s="121">
        <f>+G52+G53</f>
        <v>7.6</v>
      </c>
      <c r="J52" s="121">
        <f>+H52+H53</f>
        <v>7.6</v>
      </c>
      <c r="K52" s="69"/>
    </row>
    <row r="53" spans="1:11" ht="80.25" customHeight="1">
      <c r="A53" s="347"/>
      <c r="B53" s="434"/>
      <c r="C53" s="144">
        <v>60</v>
      </c>
      <c r="D53" s="144">
        <v>60</v>
      </c>
      <c r="E53" s="144" t="s">
        <v>48</v>
      </c>
      <c r="F53" s="145">
        <f>'зп. за 1 мин.(1)'!G11</f>
        <v>0.06</v>
      </c>
      <c r="G53" s="160">
        <f t="shared" si="2"/>
        <v>3.6</v>
      </c>
      <c r="H53" s="160">
        <f t="shared" si="3"/>
        <v>3.6</v>
      </c>
      <c r="I53" s="121"/>
      <c r="J53" s="121"/>
      <c r="K53" s="69"/>
    </row>
    <row r="54" spans="1:11" ht="46.5" customHeight="1">
      <c r="A54" s="347" t="s">
        <v>598</v>
      </c>
      <c r="B54" s="433" t="s">
        <v>599</v>
      </c>
      <c r="C54" s="144">
        <v>15</v>
      </c>
      <c r="D54" s="144">
        <v>15</v>
      </c>
      <c r="E54" s="144" t="s">
        <v>96</v>
      </c>
      <c r="F54" s="145">
        <f>'зп. за 1 мин.(1)'!G10</f>
        <v>0.08</v>
      </c>
      <c r="G54" s="160">
        <f t="shared" si="2"/>
        <v>1.2</v>
      </c>
      <c r="H54" s="160">
        <f t="shared" si="3"/>
        <v>1.2</v>
      </c>
      <c r="I54" s="121">
        <f>+G54+G55</f>
        <v>2.1</v>
      </c>
      <c r="J54" s="121">
        <f>+H54+H55</f>
        <v>2.1</v>
      </c>
      <c r="K54" s="69"/>
    </row>
    <row r="55" spans="1:11" ht="63.75" customHeight="1">
      <c r="A55" s="347"/>
      <c r="B55" s="434"/>
      <c r="C55" s="144">
        <v>15</v>
      </c>
      <c r="D55" s="144">
        <v>15</v>
      </c>
      <c r="E55" s="144" t="s">
        <v>48</v>
      </c>
      <c r="F55" s="145">
        <f>'зп. за 1 мин.(1)'!G11</f>
        <v>0.06</v>
      </c>
      <c r="G55" s="160">
        <f t="shared" si="2"/>
        <v>0.9</v>
      </c>
      <c r="H55" s="160">
        <f t="shared" si="3"/>
        <v>0.9</v>
      </c>
      <c r="I55" s="121"/>
      <c r="J55" s="121"/>
      <c r="K55" s="69"/>
    </row>
    <row r="56" spans="1:11" s="100" customFormat="1" ht="60.75" customHeight="1">
      <c r="A56" s="347" t="s">
        <v>601</v>
      </c>
      <c r="B56" s="467" t="s">
        <v>602</v>
      </c>
      <c r="C56" s="144">
        <v>35</v>
      </c>
      <c r="D56" s="144">
        <v>35</v>
      </c>
      <c r="E56" s="144" t="s">
        <v>96</v>
      </c>
      <c r="F56" s="145">
        <f>'зп. за 1 мин.(1)'!G10</f>
        <v>0.08</v>
      </c>
      <c r="G56" s="160">
        <f>+C56*F56</f>
        <v>2.8</v>
      </c>
      <c r="H56" s="160">
        <f>+D56*F56</f>
        <v>2.8</v>
      </c>
      <c r="I56" s="121">
        <f>+G56+G57</f>
        <v>4.9000000000000004</v>
      </c>
      <c r="J56" s="121">
        <f>+H56+H57</f>
        <v>4.9000000000000004</v>
      </c>
      <c r="K56" s="69"/>
    </row>
    <row r="57" spans="1:11" s="100" customFormat="1" ht="78" customHeight="1">
      <c r="A57" s="347"/>
      <c r="B57" s="467"/>
      <c r="C57" s="144">
        <v>35</v>
      </c>
      <c r="D57" s="144">
        <v>35</v>
      </c>
      <c r="E57" s="144" t="s">
        <v>48</v>
      </c>
      <c r="F57" s="145">
        <f>'зп. за 1 мин.(1)'!G11</f>
        <v>0.06</v>
      </c>
      <c r="G57" s="160">
        <f>+C57*F57</f>
        <v>2.1</v>
      </c>
      <c r="H57" s="160">
        <f>+D57*F57</f>
        <v>2.1</v>
      </c>
      <c r="I57" s="121"/>
      <c r="J57" s="121"/>
      <c r="K57" s="69"/>
    </row>
    <row r="58" spans="1:11" s="100" customFormat="1" ht="46.5" customHeight="1">
      <c r="A58" s="347" t="s">
        <v>643</v>
      </c>
      <c r="B58" s="467" t="s">
        <v>605</v>
      </c>
      <c r="C58" s="144">
        <v>8</v>
      </c>
      <c r="D58" s="144">
        <v>8</v>
      </c>
      <c r="E58" s="144" t="s">
        <v>96</v>
      </c>
      <c r="F58" s="145">
        <f>'зп. за 1 мин.(1)'!G10</f>
        <v>0.08</v>
      </c>
      <c r="G58" s="160">
        <f>+C58*F58</f>
        <v>0.64</v>
      </c>
      <c r="H58" s="160">
        <f>+D58*F58</f>
        <v>0.64</v>
      </c>
      <c r="I58" s="121">
        <f>+G58+G59</f>
        <v>1.84</v>
      </c>
      <c r="J58" s="121">
        <f>+H58+H59</f>
        <v>1.84</v>
      </c>
      <c r="K58" s="69"/>
    </row>
    <row r="59" spans="1:11" s="100" customFormat="1" ht="63.75" customHeight="1">
      <c r="A59" s="347"/>
      <c r="B59" s="467"/>
      <c r="C59" s="144">
        <v>20</v>
      </c>
      <c r="D59" s="144">
        <v>20</v>
      </c>
      <c r="E59" s="144" t="s">
        <v>48</v>
      </c>
      <c r="F59" s="145">
        <f>'зп. за 1 мин.(1)'!G11</f>
        <v>0.06</v>
      </c>
      <c r="G59" s="158">
        <f>+C59*F59</f>
        <v>1.2</v>
      </c>
      <c r="H59" s="158">
        <f>+D59*F59</f>
        <v>1.2</v>
      </c>
      <c r="I59" s="75"/>
      <c r="J59" s="75"/>
      <c r="K59" s="69"/>
    </row>
    <row r="60" spans="1:11" ht="69" customHeight="1">
      <c r="A60" s="347" t="s">
        <v>607</v>
      </c>
      <c r="B60" s="433" t="s">
        <v>608</v>
      </c>
      <c r="C60" s="144">
        <v>7</v>
      </c>
      <c r="D60" s="144">
        <v>7</v>
      </c>
      <c r="E60" s="144" t="s">
        <v>96</v>
      </c>
      <c r="F60" s="145">
        <f>'зп. за 1 мин.(1)'!G10</f>
        <v>0.08</v>
      </c>
      <c r="G60" s="160">
        <f t="shared" si="2"/>
        <v>0.56000000000000005</v>
      </c>
      <c r="H60" s="160">
        <f t="shared" si="3"/>
        <v>0.56000000000000005</v>
      </c>
      <c r="I60" s="121">
        <f>+G60+G61</f>
        <v>0.98</v>
      </c>
      <c r="J60" s="121">
        <f>+H60+H61</f>
        <v>0.98</v>
      </c>
      <c r="K60" s="69"/>
    </row>
    <row r="61" spans="1:11" ht="42" customHeight="1">
      <c r="A61" s="347"/>
      <c r="B61" s="434"/>
      <c r="C61" s="144">
        <v>7</v>
      </c>
      <c r="D61" s="144">
        <v>7</v>
      </c>
      <c r="E61" s="144" t="s">
        <v>48</v>
      </c>
      <c r="F61" s="145">
        <f>'зп. за 1 мин.(1)'!G11</f>
        <v>0.06</v>
      </c>
      <c r="G61" s="160">
        <f t="shared" si="2"/>
        <v>0.42</v>
      </c>
      <c r="H61" s="160">
        <f t="shared" si="3"/>
        <v>0.42</v>
      </c>
      <c r="I61" s="121"/>
      <c r="J61" s="121"/>
      <c r="K61" s="69"/>
    </row>
    <row r="62" spans="1:11" ht="68.45" customHeight="1">
      <c r="A62" s="347" t="s">
        <v>610</v>
      </c>
      <c r="B62" s="433" t="s">
        <v>611</v>
      </c>
      <c r="C62" s="144">
        <v>15</v>
      </c>
      <c r="D62" s="144">
        <v>15</v>
      </c>
      <c r="E62" s="144" t="s">
        <v>96</v>
      </c>
      <c r="F62" s="145">
        <f>'зп. за 1 мин.(1)'!G10</f>
        <v>0.08</v>
      </c>
      <c r="G62" s="160">
        <f t="shared" si="2"/>
        <v>1.2</v>
      </c>
      <c r="H62" s="160">
        <f t="shared" si="3"/>
        <v>1.2</v>
      </c>
      <c r="I62" s="121">
        <f>+G62+G63</f>
        <v>3.6</v>
      </c>
      <c r="J62" s="121">
        <f>+H62+H63</f>
        <v>3.6</v>
      </c>
      <c r="K62" s="69"/>
    </row>
    <row r="63" spans="1:11" ht="60.75" customHeight="1">
      <c r="A63" s="347"/>
      <c r="B63" s="434"/>
      <c r="C63" s="144">
        <v>40</v>
      </c>
      <c r="D63" s="144">
        <v>40</v>
      </c>
      <c r="E63" s="144" t="s">
        <v>48</v>
      </c>
      <c r="F63" s="145">
        <f>'зп. за 1 мин.(1)'!G11</f>
        <v>0.06</v>
      </c>
      <c r="G63" s="160">
        <f t="shared" si="2"/>
        <v>2.4</v>
      </c>
      <c r="H63" s="160">
        <f t="shared" si="3"/>
        <v>2.4</v>
      </c>
      <c r="I63" s="121"/>
      <c r="J63" s="121"/>
      <c r="K63" s="69"/>
    </row>
    <row r="64" spans="1:11" ht="76.5" customHeight="1">
      <c r="A64" s="347" t="s">
        <v>613</v>
      </c>
      <c r="B64" s="433" t="s">
        <v>615</v>
      </c>
      <c r="C64" s="144">
        <v>15</v>
      </c>
      <c r="D64" s="144">
        <v>15</v>
      </c>
      <c r="E64" s="144" t="s">
        <v>96</v>
      </c>
      <c r="F64" s="145">
        <f>'зп. за 1 мин.(1)'!G10</f>
        <v>0.08</v>
      </c>
      <c r="G64" s="160">
        <f t="shared" si="2"/>
        <v>1.2</v>
      </c>
      <c r="H64" s="160">
        <f t="shared" si="3"/>
        <v>1.2</v>
      </c>
      <c r="I64" s="121">
        <f>+G64+G65</f>
        <v>3.6</v>
      </c>
      <c r="J64" s="121">
        <f>+H64+H65</f>
        <v>3.6</v>
      </c>
      <c r="K64" s="69"/>
    </row>
    <row r="65" spans="1:11" ht="94.9" customHeight="1">
      <c r="A65" s="347"/>
      <c r="B65" s="434"/>
      <c r="C65" s="144">
        <v>40</v>
      </c>
      <c r="D65" s="144">
        <v>40</v>
      </c>
      <c r="E65" s="144" t="s">
        <v>48</v>
      </c>
      <c r="F65" s="145">
        <f>'зп. за 1 мин.(1)'!G11</f>
        <v>0.06</v>
      </c>
      <c r="G65" s="160">
        <f t="shared" si="2"/>
        <v>2.4</v>
      </c>
      <c r="H65" s="160">
        <f t="shared" si="3"/>
        <v>2.4</v>
      </c>
      <c r="I65" s="121"/>
      <c r="J65" s="121"/>
      <c r="K65" s="69"/>
    </row>
    <row r="66" spans="1:11" ht="70.150000000000006" customHeight="1">
      <c r="A66" s="347" t="s">
        <v>644</v>
      </c>
      <c r="B66" s="433" t="s">
        <v>617</v>
      </c>
      <c r="C66" s="144">
        <v>15</v>
      </c>
      <c r="D66" s="144">
        <v>15</v>
      </c>
      <c r="E66" s="144" t="s">
        <v>96</v>
      </c>
      <c r="F66" s="145">
        <f>'зп. за 1 мин.(1)'!$G$10</f>
        <v>0.08</v>
      </c>
      <c r="G66" s="160">
        <f t="shared" si="2"/>
        <v>1.2</v>
      </c>
      <c r="H66" s="160">
        <f t="shared" si="3"/>
        <v>1.2</v>
      </c>
      <c r="I66" s="121">
        <f>+G66+G67</f>
        <v>3.9</v>
      </c>
      <c r="J66" s="121">
        <f>+H66+H67</f>
        <v>3.9</v>
      </c>
      <c r="K66" s="69"/>
    </row>
    <row r="67" spans="1:11" ht="65.25" customHeight="1">
      <c r="A67" s="347"/>
      <c r="B67" s="434"/>
      <c r="C67" s="144">
        <v>45</v>
      </c>
      <c r="D67" s="144">
        <v>45</v>
      </c>
      <c r="E67" s="144" t="s">
        <v>48</v>
      </c>
      <c r="F67" s="145">
        <f>'зп. за 1 мин.(1)'!$G$11</f>
        <v>0.06</v>
      </c>
      <c r="G67" s="160">
        <f t="shared" si="2"/>
        <v>2.7</v>
      </c>
      <c r="H67" s="160">
        <f t="shared" si="3"/>
        <v>2.7</v>
      </c>
      <c r="I67" s="121"/>
      <c r="J67" s="162"/>
      <c r="K67" s="69"/>
    </row>
    <row r="68" spans="1:11" ht="65.45" customHeight="1">
      <c r="A68" s="347" t="s">
        <v>645</v>
      </c>
      <c r="B68" s="433" t="s">
        <v>626</v>
      </c>
      <c r="C68" s="144">
        <v>15</v>
      </c>
      <c r="D68" s="144">
        <v>15</v>
      </c>
      <c r="E68" s="144" t="s">
        <v>96</v>
      </c>
      <c r="F68" s="145">
        <f>'зп. за 1 мин.(1)'!$G$10</f>
        <v>0.08</v>
      </c>
      <c r="G68" s="160">
        <f t="shared" ref="G68:G138" si="4">+C68*F68</f>
        <v>1.2</v>
      </c>
      <c r="H68" s="160">
        <f t="shared" ref="H68:H138" si="5">+D68*F68</f>
        <v>1.2</v>
      </c>
      <c r="I68" s="121">
        <f>+G68+G69</f>
        <v>3.6</v>
      </c>
      <c r="J68" s="121">
        <f>+H68+H69</f>
        <v>3.6</v>
      </c>
      <c r="K68" s="69"/>
    </row>
    <row r="69" spans="1:11" ht="93.75" customHeight="1">
      <c r="A69" s="347"/>
      <c r="B69" s="434"/>
      <c r="C69" s="144">
        <v>40</v>
      </c>
      <c r="D69" s="144">
        <v>40</v>
      </c>
      <c r="E69" s="144" t="s">
        <v>48</v>
      </c>
      <c r="F69" s="145">
        <f>'зп. за 1 мин.(1)'!$G$11</f>
        <v>0.06</v>
      </c>
      <c r="G69" s="160">
        <f t="shared" si="4"/>
        <v>2.4</v>
      </c>
      <c r="H69" s="160">
        <f t="shared" si="5"/>
        <v>2.4</v>
      </c>
      <c r="I69" s="121"/>
      <c r="J69" s="162"/>
      <c r="K69" s="69"/>
    </row>
    <row r="70" spans="1:11" ht="46.5" customHeight="1">
      <c r="A70" s="347" t="s">
        <v>646</v>
      </c>
      <c r="B70" s="433" t="s">
        <v>628</v>
      </c>
      <c r="C70" s="144">
        <v>15</v>
      </c>
      <c r="D70" s="144">
        <v>15</v>
      </c>
      <c r="E70" s="144" t="s">
        <v>96</v>
      </c>
      <c r="F70" s="145">
        <f>'зп. за 1 мин.(1)'!$G$10</f>
        <v>0.08</v>
      </c>
      <c r="G70" s="160">
        <f t="shared" si="4"/>
        <v>1.2</v>
      </c>
      <c r="H70" s="160">
        <f t="shared" si="5"/>
        <v>1.2</v>
      </c>
      <c r="I70" s="121">
        <f>+G70+G71</f>
        <v>2.7</v>
      </c>
      <c r="J70" s="121">
        <f>+H70+H71</f>
        <v>2.7</v>
      </c>
      <c r="K70" s="69"/>
    </row>
    <row r="71" spans="1:11" ht="46.5" customHeight="1">
      <c r="A71" s="347"/>
      <c r="B71" s="434"/>
      <c r="C71" s="144">
        <v>25</v>
      </c>
      <c r="D71" s="144">
        <v>25</v>
      </c>
      <c r="E71" s="144" t="s">
        <v>48</v>
      </c>
      <c r="F71" s="145">
        <f>'зп. за 1 мин.(1)'!$G$11</f>
        <v>0.06</v>
      </c>
      <c r="G71" s="160">
        <f t="shared" si="4"/>
        <v>1.5</v>
      </c>
      <c r="H71" s="160">
        <f t="shared" si="5"/>
        <v>1.5</v>
      </c>
      <c r="I71" s="121"/>
      <c r="J71" s="162"/>
      <c r="K71" s="69"/>
    </row>
    <row r="72" spans="1:11" ht="46.5" customHeight="1">
      <c r="A72" s="347" t="s">
        <v>621</v>
      </c>
      <c r="B72" s="433" t="s">
        <v>630</v>
      </c>
      <c r="C72" s="144">
        <v>20</v>
      </c>
      <c r="D72" s="144">
        <v>20</v>
      </c>
      <c r="E72" s="144" t="s">
        <v>96</v>
      </c>
      <c r="F72" s="145">
        <f>'зп. за 1 мин.(1)'!$G$10</f>
        <v>0.08</v>
      </c>
      <c r="G72" s="160">
        <f t="shared" si="4"/>
        <v>1.6</v>
      </c>
      <c r="H72" s="160">
        <f t="shared" si="5"/>
        <v>1.6</v>
      </c>
      <c r="I72" s="121">
        <f>+G72+G73</f>
        <v>4</v>
      </c>
      <c r="J72" s="121">
        <f>+H72+H73</f>
        <v>4</v>
      </c>
      <c r="K72" s="69"/>
    </row>
    <row r="73" spans="1:11" ht="46.5" customHeight="1">
      <c r="A73" s="347"/>
      <c r="B73" s="434"/>
      <c r="C73" s="144">
        <v>40</v>
      </c>
      <c r="D73" s="144">
        <v>40</v>
      </c>
      <c r="E73" s="144" t="s">
        <v>48</v>
      </c>
      <c r="F73" s="145">
        <f>'зп. за 1 мин.(1)'!$G$11</f>
        <v>0.06</v>
      </c>
      <c r="G73" s="160">
        <f t="shared" si="4"/>
        <v>2.4</v>
      </c>
      <c r="H73" s="160">
        <f t="shared" si="5"/>
        <v>2.4</v>
      </c>
      <c r="I73" s="121"/>
      <c r="J73" s="162"/>
      <c r="K73" s="69"/>
    </row>
    <row r="74" spans="1:11" ht="46.5" customHeight="1">
      <c r="A74" s="347" t="s">
        <v>622</v>
      </c>
      <c r="B74" s="433" t="s">
        <v>632</v>
      </c>
      <c r="C74" s="144">
        <v>5</v>
      </c>
      <c r="D74" s="144">
        <v>5</v>
      </c>
      <c r="E74" s="144" t="s">
        <v>96</v>
      </c>
      <c r="F74" s="145">
        <f>'зп. за 1 мин.(1)'!$G$10</f>
        <v>0.08</v>
      </c>
      <c r="G74" s="160">
        <f t="shared" si="4"/>
        <v>0.4</v>
      </c>
      <c r="H74" s="160">
        <f t="shared" si="5"/>
        <v>0.4</v>
      </c>
      <c r="I74" s="121">
        <f>+G74+G75</f>
        <v>1</v>
      </c>
      <c r="J74" s="121">
        <f>+H74+H75</f>
        <v>1</v>
      </c>
      <c r="K74" s="69"/>
    </row>
    <row r="75" spans="1:11" ht="46.5" customHeight="1">
      <c r="A75" s="347"/>
      <c r="B75" s="434"/>
      <c r="C75" s="144">
        <v>10</v>
      </c>
      <c r="D75" s="144">
        <v>10</v>
      </c>
      <c r="E75" s="144" t="s">
        <v>48</v>
      </c>
      <c r="F75" s="145">
        <f>'зп. за 1 мин.(1)'!$G$11</f>
        <v>0.06</v>
      </c>
      <c r="G75" s="160">
        <f t="shared" si="4"/>
        <v>0.6</v>
      </c>
      <c r="H75" s="160">
        <f t="shared" si="5"/>
        <v>0.6</v>
      </c>
      <c r="I75" s="121"/>
      <c r="J75" s="162"/>
      <c r="K75" s="69"/>
    </row>
    <row r="76" spans="1:11" ht="28.9" customHeight="1">
      <c r="A76" s="144" t="s">
        <v>623</v>
      </c>
      <c r="B76" s="435" t="s">
        <v>634</v>
      </c>
      <c r="C76" s="436"/>
      <c r="D76" s="436"/>
      <c r="E76" s="436"/>
      <c r="F76" s="436"/>
      <c r="G76" s="436"/>
      <c r="H76" s="437"/>
      <c r="I76" s="75"/>
      <c r="J76" s="69"/>
      <c r="K76" s="69"/>
    </row>
    <row r="77" spans="1:11" ht="46.5" customHeight="1">
      <c r="A77" s="347" t="s">
        <v>624</v>
      </c>
      <c r="B77" s="433" t="s">
        <v>635</v>
      </c>
      <c r="C77" s="144">
        <v>20</v>
      </c>
      <c r="D77" s="144">
        <v>20</v>
      </c>
      <c r="E77" s="144" t="s">
        <v>96</v>
      </c>
      <c r="F77" s="145">
        <f>'зп. за 1 мин.(1)'!$G$10</f>
        <v>0.08</v>
      </c>
      <c r="G77" s="160">
        <f t="shared" si="4"/>
        <v>1.6</v>
      </c>
      <c r="H77" s="160">
        <f t="shared" si="5"/>
        <v>1.6</v>
      </c>
      <c r="I77" s="121">
        <f>+G77+G78</f>
        <v>2.5</v>
      </c>
      <c r="J77" s="121">
        <f>+H77+H78</f>
        <v>2.5</v>
      </c>
      <c r="K77" s="69"/>
    </row>
    <row r="78" spans="1:11" ht="46.5" customHeight="1">
      <c r="A78" s="347"/>
      <c r="B78" s="434"/>
      <c r="C78" s="144">
        <v>15</v>
      </c>
      <c r="D78" s="144">
        <v>15</v>
      </c>
      <c r="E78" s="144" t="s">
        <v>48</v>
      </c>
      <c r="F78" s="145">
        <f>'зп. за 1 мин.(1)'!$G$11</f>
        <v>0.06</v>
      </c>
      <c r="G78" s="160">
        <f t="shared" si="4"/>
        <v>0.9</v>
      </c>
      <c r="H78" s="160">
        <f t="shared" si="5"/>
        <v>0.9</v>
      </c>
      <c r="I78" s="121"/>
      <c r="J78" s="162"/>
      <c r="K78" s="69"/>
    </row>
    <row r="79" spans="1:11" ht="46.5" customHeight="1">
      <c r="A79" s="347" t="s">
        <v>625</v>
      </c>
      <c r="B79" s="433" t="s">
        <v>637</v>
      </c>
      <c r="C79" s="144">
        <v>15</v>
      </c>
      <c r="D79" s="144">
        <v>15</v>
      </c>
      <c r="E79" s="144" t="s">
        <v>96</v>
      </c>
      <c r="F79" s="145">
        <f>'зп. за 1 мин.(1)'!$G$10</f>
        <v>0.08</v>
      </c>
      <c r="G79" s="160">
        <f t="shared" si="4"/>
        <v>1.2</v>
      </c>
      <c r="H79" s="160">
        <f t="shared" si="5"/>
        <v>1.2</v>
      </c>
      <c r="I79" s="121">
        <f>+G79+G80</f>
        <v>3.3</v>
      </c>
      <c r="J79" s="121">
        <f>+H79+H80</f>
        <v>3.3</v>
      </c>
      <c r="K79" s="69"/>
    </row>
    <row r="80" spans="1:11" ht="46.5" customHeight="1">
      <c r="A80" s="347"/>
      <c r="B80" s="434"/>
      <c r="C80" s="144">
        <v>35</v>
      </c>
      <c r="D80" s="144">
        <v>35</v>
      </c>
      <c r="E80" s="144" t="s">
        <v>48</v>
      </c>
      <c r="F80" s="145">
        <f>'зп. за 1 мин.(1)'!$G$11</f>
        <v>0.06</v>
      </c>
      <c r="G80" s="160">
        <f t="shared" si="4"/>
        <v>2.1</v>
      </c>
      <c r="H80" s="160">
        <f t="shared" si="5"/>
        <v>2.1</v>
      </c>
      <c r="I80" s="121"/>
      <c r="J80" s="162"/>
      <c r="K80" s="69"/>
    </row>
    <row r="81" spans="1:11" ht="29.45" customHeight="1">
      <c r="A81" s="144" t="s">
        <v>154</v>
      </c>
      <c r="B81" s="435" t="s">
        <v>153</v>
      </c>
      <c r="C81" s="436"/>
      <c r="D81" s="436"/>
      <c r="E81" s="436"/>
      <c r="F81" s="436"/>
      <c r="G81" s="436"/>
      <c r="H81" s="437"/>
      <c r="I81" s="75"/>
      <c r="J81" s="69"/>
      <c r="K81" s="69"/>
    </row>
    <row r="82" spans="1:11" ht="18.75" customHeight="1">
      <c r="A82" s="144" t="s">
        <v>155</v>
      </c>
      <c r="B82" s="435" t="s">
        <v>156</v>
      </c>
      <c r="C82" s="462"/>
      <c r="D82" s="462"/>
      <c r="E82" s="462"/>
      <c r="F82" s="462"/>
      <c r="G82" s="462"/>
      <c r="H82" s="463"/>
      <c r="I82" s="75"/>
      <c r="J82" s="69"/>
      <c r="K82" s="69"/>
    </row>
    <row r="83" spans="1:11" ht="46.5" customHeight="1">
      <c r="A83" s="347" t="s">
        <v>157</v>
      </c>
      <c r="B83" s="433" t="s">
        <v>158</v>
      </c>
      <c r="C83" s="144">
        <v>10</v>
      </c>
      <c r="D83" s="144">
        <v>6</v>
      </c>
      <c r="E83" s="144" t="s">
        <v>96</v>
      </c>
      <c r="F83" s="145">
        <f>'зп. за 1 мин.(1)'!$G$10</f>
        <v>0.08</v>
      </c>
      <c r="G83" s="160">
        <f t="shared" si="4"/>
        <v>0.8</v>
      </c>
      <c r="H83" s="160">
        <f t="shared" si="5"/>
        <v>0.48</v>
      </c>
      <c r="I83" s="121">
        <f>+G83+G84</f>
        <v>1.7</v>
      </c>
      <c r="J83" s="121">
        <f>+H83+H84</f>
        <v>1.02</v>
      </c>
      <c r="K83" s="69"/>
    </row>
    <row r="84" spans="1:11" ht="46.5" customHeight="1">
      <c r="A84" s="347"/>
      <c r="B84" s="434"/>
      <c r="C84" s="144">
        <v>15</v>
      </c>
      <c r="D84" s="144">
        <v>9</v>
      </c>
      <c r="E84" s="144" t="s">
        <v>48</v>
      </c>
      <c r="F84" s="145">
        <f>'зп. за 1 мин.(1)'!$G$11</f>
        <v>0.06</v>
      </c>
      <c r="G84" s="160">
        <f t="shared" si="4"/>
        <v>0.9</v>
      </c>
      <c r="H84" s="160">
        <f t="shared" si="5"/>
        <v>0.54</v>
      </c>
      <c r="I84" s="121"/>
      <c r="J84" s="162"/>
      <c r="K84" s="69"/>
    </row>
    <row r="85" spans="1:11" ht="31.9" customHeight="1">
      <c r="A85" s="144" t="s">
        <v>160</v>
      </c>
      <c r="B85" s="435" t="s">
        <v>161</v>
      </c>
      <c r="C85" s="457"/>
      <c r="D85" s="457"/>
      <c r="E85" s="457"/>
      <c r="F85" s="457"/>
      <c r="G85" s="457"/>
      <c r="H85" s="458"/>
      <c r="I85" s="75"/>
      <c r="J85" s="69"/>
      <c r="K85" s="69"/>
    </row>
    <row r="86" spans="1:11" ht="46.5" customHeight="1">
      <c r="A86" s="347" t="s">
        <v>162</v>
      </c>
      <c r="B86" s="433" t="s">
        <v>163</v>
      </c>
      <c r="C86" s="144">
        <v>15</v>
      </c>
      <c r="D86" s="144">
        <v>9</v>
      </c>
      <c r="E86" s="144" t="s">
        <v>96</v>
      </c>
      <c r="F86" s="145">
        <f>'зп. за 1 мин.(1)'!$G$10</f>
        <v>0.08</v>
      </c>
      <c r="G86" s="160">
        <f t="shared" si="4"/>
        <v>1.2</v>
      </c>
      <c r="H86" s="160">
        <f t="shared" si="5"/>
        <v>0.72</v>
      </c>
      <c r="I86" s="121">
        <f>+G86+G87</f>
        <v>2.4</v>
      </c>
      <c r="J86" s="121">
        <f>+H86+H87</f>
        <v>1.44</v>
      </c>
      <c r="K86" s="69"/>
    </row>
    <row r="87" spans="1:11" ht="46.5" customHeight="1">
      <c r="A87" s="347"/>
      <c r="B87" s="434"/>
      <c r="C87" s="144">
        <v>20</v>
      </c>
      <c r="D87" s="144">
        <v>12</v>
      </c>
      <c r="E87" s="144" t="s">
        <v>48</v>
      </c>
      <c r="F87" s="145">
        <f>'зп. за 1 мин.(1)'!$G$11</f>
        <v>0.06</v>
      </c>
      <c r="G87" s="160">
        <f t="shared" si="4"/>
        <v>1.2</v>
      </c>
      <c r="H87" s="160">
        <f t="shared" si="5"/>
        <v>0.72</v>
      </c>
      <c r="I87" s="121"/>
      <c r="J87" s="162"/>
      <c r="K87" s="69"/>
    </row>
    <row r="88" spans="1:11" ht="46.5" customHeight="1">
      <c r="A88" s="347" t="s">
        <v>166</v>
      </c>
      <c r="B88" s="433" t="s">
        <v>167</v>
      </c>
      <c r="C88" s="144">
        <v>20</v>
      </c>
      <c r="D88" s="144">
        <v>12</v>
      </c>
      <c r="E88" s="144" t="s">
        <v>96</v>
      </c>
      <c r="F88" s="145">
        <f>'зп. за 1 мин.(1)'!$G$10</f>
        <v>0.08</v>
      </c>
      <c r="G88" s="160">
        <f t="shared" si="4"/>
        <v>1.6</v>
      </c>
      <c r="H88" s="160">
        <f t="shared" si="5"/>
        <v>0.96</v>
      </c>
      <c r="I88" s="121">
        <f>+G88+G89</f>
        <v>3.1</v>
      </c>
      <c r="J88" s="121">
        <f>+H88+H89</f>
        <v>1.86</v>
      </c>
      <c r="K88" s="69"/>
    </row>
    <row r="89" spans="1:11" ht="46.5" customHeight="1">
      <c r="A89" s="347"/>
      <c r="B89" s="434"/>
      <c r="C89" s="144">
        <v>25</v>
      </c>
      <c r="D89" s="144">
        <v>15</v>
      </c>
      <c r="E89" s="144" t="s">
        <v>48</v>
      </c>
      <c r="F89" s="145">
        <f>'зп. за 1 мин.(1)'!$G$11</f>
        <v>0.06</v>
      </c>
      <c r="G89" s="160">
        <f t="shared" si="4"/>
        <v>1.5</v>
      </c>
      <c r="H89" s="160">
        <f t="shared" si="5"/>
        <v>0.9</v>
      </c>
      <c r="I89" s="121"/>
      <c r="J89" s="162"/>
      <c r="K89" s="69"/>
    </row>
    <row r="90" spans="1:11" ht="46.5" customHeight="1">
      <c r="A90" s="347" t="s">
        <v>169</v>
      </c>
      <c r="B90" s="433" t="s">
        <v>168</v>
      </c>
      <c r="C90" s="144">
        <v>15</v>
      </c>
      <c r="D90" s="144">
        <v>9</v>
      </c>
      <c r="E90" s="145" t="s">
        <v>50</v>
      </c>
      <c r="F90" s="145">
        <f>'зп. за 1 мин.(1)'!$G$10</f>
        <v>0.08</v>
      </c>
      <c r="G90" s="160">
        <f t="shared" si="4"/>
        <v>1.2</v>
      </c>
      <c r="H90" s="160">
        <f t="shared" si="5"/>
        <v>0.72</v>
      </c>
      <c r="I90" s="121">
        <f>+G90+G91</f>
        <v>2.4</v>
      </c>
      <c r="J90" s="121">
        <f>+H90+H91</f>
        <v>1.44</v>
      </c>
      <c r="K90" s="69"/>
    </row>
    <row r="91" spans="1:11" ht="46.5" customHeight="1">
      <c r="A91" s="347"/>
      <c r="B91" s="434"/>
      <c r="C91" s="144">
        <v>20</v>
      </c>
      <c r="D91" s="144">
        <v>12</v>
      </c>
      <c r="E91" s="144" t="s">
        <v>48</v>
      </c>
      <c r="F91" s="145">
        <f>'зп. за 1 мин.(1)'!$G$11</f>
        <v>0.06</v>
      </c>
      <c r="G91" s="160">
        <f t="shared" si="4"/>
        <v>1.2</v>
      </c>
      <c r="H91" s="160">
        <f t="shared" si="5"/>
        <v>0.72</v>
      </c>
      <c r="I91" s="121"/>
      <c r="J91" s="162"/>
      <c r="K91" s="69"/>
    </row>
    <row r="92" spans="1:11" ht="46.5" customHeight="1">
      <c r="A92" s="347" t="s">
        <v>170</v>
      </c>
      <c r="B92" s="433" t="s">
        <v>172</v>
      </c>
      <c r="C92" s="144">
        <v>15</v>
      </c>
      <c r="D92" s="144">
        <v>9</v>
      </c>
      <c r="E92" s="144" t="s">
        <v>96</v>
      </c>
      <c r="F92" s="145">
        <f>'зп. за 1 мин.(1)'!$G$10</f>
        <v>0.08</v>
      </c>
      <c r="G92" s="160">
        <f t="shared" si="4"/>
        <v>1.2</v>
      </c>
      <c r="H92" s="160">
        <f t="shared" si="5"/>
        <v>0.72</v>
      </c>
      <c r="I92" s="121">
        <f>+G92+G93</f>
        <v>2.4</v>
      </c>
      <c r="J92" s="121">
        <f>+H92+H93</f>
        <v>1.44</v>
      </c>
      <c r="K92" s="69"/>
    </row>
    <row r="93" spans="1:11" ht="46.5" customHeight="1">
      <c r="A93" s="347"/>
      <c r="B93" s="434"/>
      <c r="C93" s="144">
        <v>20</v>
      </c>
      <c r="D93" s="144">
        <v>12</v>
      </c>
      <c r="E93" s="144" t="s">
        <v>48</v>
      </c>
      <c r="F93" s="145">
        <f>'зп. за 1 мин.(1)'!$G$11</f>
        <v>0.06</v>
      </c>
      <c r="G93" s="160">
        <f t="shared" si="4"/>
        <v>1.2</v>
      </c>
      <c r="H93" s="160">
        <f t="shared" si="5"/>
        <v>0.72</v>
      </c>
      <c r="I93" s="121"/>
      <c r="J93" s="162"/>
      <c r="K93" s="69"/>
    </row>
    <row r="94" spans="1:11" ht="46.5" customHeight="1">
      <c r="A94" s="347" t="s">
        <v>174</v>
      </c>
      <c r="B94" s="433" t="s">
        <v>175</v>
      </c>
      <c r="C94" s="144">
        <v>15</v>
      </c>
      <c r="D94" s="144">
        <v>9</v>
      </c>
      <c r="E94" s="144" t="s">
        <v>96</v>
      </c>
      <c r="F94" s="145">
        <f>'зп. за 1 мин.(1)'!$G$10</f>
        <v>0.08</v>
      </c>
      <c r="G94" s="160">
        <f t="shared" si="4"/>
        <v>1.2</v>
      </c>
      <c r="H94" s="160">
        <f t="shared" si="5"/>
        <v>0.72</v>
      </c>
      <c r="I94" s="121">
        <f>+G94+G95</f>
        <v>2.4</v>
      </c>
      <c r="J94" s="121">
        <f>+H94+H95</f>
        <v>1.44</v>
      </c>
      <c r="K94" s="69"/>
    </row>
    <row r="95" spans="1:11" ht="46.5" customHeight="1">
      <c r="A95" s="347"/>
      <c r="B95" s="434"/>
      <c r="C95" s="144">
        <v>20</v>
      </c>
      <c r="D95" s="144">
        <v>12</v>
      </c>
      <c r="E95" s="144" t="s">
        <v>48</v>
      </c>
      <c r="F95" s="145">
        <f>'зп. за 1 мин.(1)'!$G$11</f>
        <v>0.06</v>
      </c>
      <c r="G95" s="160">
        <f t="shared" si="4"/>
        <v>1.2</v>
      </c>
      <c r="H95" s="160">
        <f t="shared" si="5"/>
        <v>0.72</v>
      </c>
      <c r="I95" s="121"/>
      <c r="J95" s="162"/>
      <c r="K95" s="69"/>
    </row>
    <row r="96" spans="1:11" ht="69.75" customHeight="1">
      <c r="A96" s="347" t="s">
        <v>177</v>
      </c>
      <c r="B96" s="433" t="s">
        <v>178</v>
      </c>
      <c r="C96" s="144">
        <v>15</v>
      </c>
      <c r="D96" s="144">
        <v>9</v>
      </c>
      <c r="E96" s="144" t="s">
        <v>96</v>
      </c>
      <c r="F96" s="145">
        <f>'зп. за 1 мин.(1)'!$G$10</f>
        <v>0.08</v>
      </c>
      <c r="G96" s="160">
        <f t="shared" si="4"/>
        <v>1.2</v>
      </c>
      <c r="H96" s="160">
        <f t="shared" si="5"/>
        <v>0.72</v>
      </c>
      <c r="I96" s="121">
        <f>+G96+G97</f>
        <v>2.4</v>
      </c>
      <c r="J96" s="121">
        <f>+H96+H97</f>
        <v>1.44</v>
      </c>
      <c r="K96" s="69"/>
    </row>
    <row r="97" spans="1:11" ht="86.25" customHeight="1">
      <c r="A97" s="347"/>
      <c r="B97" s="434"/>
      <c r="C97" s="144">
        <v>20</v>
      </c>
      <c r="D97" s="144">
        <v>12</v>
      </c>
      <c r="E97" s="144" t="s">
        <v>48</v>
      </c>
      <c r="F97" s="145">
        <f>'зп. за 1 мин.(1)'!$G$11</f>
        <v>0.06</v>
      </c>
      <c r="G97" s="160">
        <f t="shared" si="4"/>
        <v>1.2</v>
      </c>
      <c r="H97" s="160">
        <f t="shared" si="5"/>
        <v>0.72</v>
      </c>
      <c r="I97" s="121"/>
      <c r="J97" s="69"/>
      <c r="K97" s="69"/>
    </row>
    <row r="98" spans="1:11" ht="46.5" customHeight="1">
      <c r="A98" s="347" t="s">
        <v>180</v>
      </c>
      <c r="B98" s="433" t="s">
        <v>181</v>
      </c>
      <c r="C98" s="144">
        <v>10</v>
      </c>
      <c r="D98" s="144">
        <v>6</v>
      </c>
      <c r="E98" s="144" t="s">
        <v>96</v>
      </c>
      <c r="F98" s="145">
        <f>'зп. за 1 мин.(1)'!$G$10</f>
        <v>0.08</v>
      </c>
      <c r="G98" s="160">
        <f t="shared" si="4"/>
        <v>0.8</v>
      </c>
      <c r="H98" s="160">
        <f t="shared" si="5"/>
        <v>0.48</v>
      </c>
      <c r="I98" s="121">
        <f>+G98+G99</f>
        <v>1.7</v>
      </c>
      <c r="J98" s="121">
        <f>+H98+H99</f>
        <v>1.02</v>
      </c>
      <c r="K98" s="69"/>
    </row>
    <row r="99" spans="1:11" ht="76.5" customHeight="1">
      <c r="A99" s="347"/>
      <c r="B99" s="434"/>
      <c r="C99" s="144">
        <v>15</v>
      </c>
      <c r="D99" s="144">
        <v>9</v>
      </c>
      <c r="E99" s="144" t="s">
        <v>48</v>
      </c>
      <c r="F99" s="145">
        <f>'зп. за 1 мин.(1)'!$G$11</f>
        <v>0.06</v>
      </c>
      <c r="G99" s="160">
        <f t="shared" si="4"/>
        <v>0.9</v>
      </c>
      <c r="H99" s="160">
        <f t="shared" si="5"/>
        <v>0.54</v>
      </c>
      <c r="I99" s="121"/>
      <c r="J99" s="162"/>
      <c r="K99" s="69"/>
    </row>
    <row r="100" spans="1:11" ht="46.5" customHeight="1">
      <c r="A100" s="347" t="s">
        <v>183</v>
      </c>
      <c r="B100" s="433" t="s">
        <v>184</v>
      </c>
      <c r="C100" s="144">
        <v>15</v>
      </c>
      <c r="D100" s="144">
        <v>9</v>
      </c>
      <c r="E100" s="144" t="s">
        <v>96</v>
      </c>
      <c r="F100" s="145">
        <f>'зп. за 1 мин.(1)'!$G$10</f>
        <v>0.08</v>
      </c>
      <c r="G100" s="160">
        <f t="shared" si="4"/>
        <v>1.2</v>
      </c>
      <c r="H100" s="160">
        <f t="shared" si="5"/>
        <v>0.72</v>
      </c>
      <c r="I100" s="121">
        <f>+G100+G101</f>
        <v>2.7</v>
      </c>
      <c r="J100" s="121">
        <f>+H100+H101</f>
        <v>1.62</v>
      </c>
      <c r="K100" s="69"/>
    </row>
    <row r="101" spans="1:11" ht="46.5" customHeight="1">
      <c r="A101" s="347"/>
      <c r="B101" s="434"/>
      <c r="C101" s="144">
        <v>25</v>
      </c>
      <c r="D101" s="144">
        <v>15</v>
      </c>
      <c r="E101" s="144" t="s">
        <v>48</v>
      </c>
      <c r="F101" s="145">
        <f>'зп. за 1 мин.(1)'!$G$11</f>
        <v>0.06</v>
      </c>
      <c r="G101" s="160">
        <f t="shared" si="4"/>
        <v>1.5</v>
      </c>
      <c r="H101" s="160">
        <f t="shared" si="5"/>
        <v>0.9</v>
      </c>
      <c r="I101" s="121"/>
      <c r="J101" s="162"/>
      <c r="K101" s="69"/>
    </row>
    <row r="102" spans="1:11" ht="46.5" customHeight="1">
      <c r="A102" s="347" t="s">
        <v>647</v>
      </c>
      <c r="B102" s="433" t="s">
        <v>187</v>
      </c>
      <c r="C102" s="271">
        <v>10</v>
      </c>
      <c r="D102" s="271">
        <v>6</v>
      </c>
      <c r="E102" s="271" t="s">
        <v>48</v>
      </c>
      <c r="F102" s="254">
        <f>'зп. за 1 мин.(1)'!$G$11</f>
        <v>0.06</v>
      </c>
      <c r="G102" s="444">
        <f>+C102*F102</f>
        <v>0.6</v>
      </c>
      <c r="H102" s="444">
        <f>+D102*F102</f>
        <v>0.36</v>
      </c>
      <c r="I102" s="121">
        <f>G102</f>
        <v>0.6</v>
      </c>
      <c r="J102" s="121">
        <f>H102</f>
        <v>0.36</v>
      </c>
      <c r="K102" s="69"/>
    </row>
    <row r="103" spans="1:11" ht="46.5" customHeight="1">
      <c r="A103" s="347"/>
      <c r="B103" s="434"/>
      <c r="C103" s="349"/>
      <c r="D103" s="349"/>
      <c r="E103" s="464"/>
      <c r="F103" s="256"/>
      <c r="G103" s="445"/>
      <c r="H103" s="445"/>
      <c r="I103" s="121"/>
      <c r="J103" s="69"/>
      <c r="K103" s="69"/>
    </row>
    <row r="104" spans="1:11" ht="60.6" customHeight="1">
      <c r="A104" s="347" t="s">
        <v>189</v>
      </c>
      <c r="B104" s="433" t="s">
        <v>190</v>
      </c>
      <c r="C104" s="144">
        <v>35</v>
      </c>
      <c r="D104" s="144">
        <v>21</v>
      </c>
      <c r="E104" s="144" t="s">
        <v>96</v>
      </c>
      <c r="F104" s="145">
        <f>'зп. за 1 мин.(1)'!$G$10</f>
        <v>0.08</v>
      </c>
      <c r="G104" s="160">
        <f t="shared" si="4"/>
        <v>2.8</v>
      </c>
      <c r="H104" s="160">
        <f t="shared" si="5"/>
        <v>1.68</v>
      </c>
      <c r="I104" s="121">
        <f>+G104+G105</f>
        <v>4.3</v>
      </c>
      <c r="J104" s="121">
        <f>+H104+H105</f>
        <v>2.58</v>
      </c>
      <c r="K104" s="69"/>
    </row>
    <row r="105" spans="1:11" ht="46.5" customHeight="1">
      <c r="A105" s="347"/>
      <c r="B105" s="434"/>
      <c r="C105" s="144">
        <v>25</v>
      </c>
      <c r="D105" s="144">
        <v>15</v>
      </c>
      <c r="E105" s="144" t="s">
        <v>48</v>
      </c>
      <c r="F105" s="145">
        <f>'зп. за 1 мин.(1)'!$G$11</f>
        <v>0.06</v>
      </c>
      <c r="G105" s="160">
        <f t="shared" si="4"/>
        <v>1.5</v>
      </c>
      <c r="H105" s="160">
        <f t="shared" si="5"/>
        <v>0.9</v>
      </c>
      <c r="I105" s="121"/>
      <c r="J105" s="162"/>
      <c r="K105" s="69"/>
    </row>
    <row r="106" spans="1:11" ht="46.5" customHeight="1">
      <c r="A106" s="347" t="s">
        <v>192</v>
      </c>
      <c r="B106" s="433" t="s">
        <v>193</v>
      </c>
      <c r="C106" s="144">
        <v>7</v>
      </c>
      <c r="D106" s="144">
        <v>4</v>
      </c>
      <c r="E106" s="144" t="s">
        <v>96</v>
      </c>
      <c r="F106" s="145">
        <f>'зп. за 1 мин.(1)'!$G$10</f>
        <v>0.08</v>
      </c>
      <c r="G106" s="160">
        <f t="shared" si="4"/>
        <v>0.56000000000000005</v>
      </c>
      <c r="H106" s="160">
        <f t="shared" si="5"/>
        <v>0.32</v>
      </c>
      <c r="I106" s="121">
        <f>+G106+G107</f>
        <v>1.1599999999999999</v>
      </c>
      <c r="J106" s="121">
        <f>+H106+H107</f>
        <v>0.68</v>
      </c>
      <c r="K106" s="69"/>
    </row>
    <row r="107" spans="1:11" ht="46.5" customHeight="1">
      <c r="A107" s="347"/>
      <c r="B107" s="434"/>
      <c r="C107" s="144">
        <v>10</v>
      </c>
      <c r="D107" s="144">
        <v>6</v>
      </c>
      <c r="E107" s="144" t="s">
        <v>48</v>
      </c>
      <c r="F107" s="145">
        <f>'зп. за 1 мин.(1)'!$G$11</f>
        <v>0.06</v>
      </c>
      <c r="G107" s="160">
        <f t="shared" si="4"/>
        <v>0.6</v>
      </c>
      <c r="H107" s="160">
        <f t="shared" si="5"/>
        <v>0.36</v>
      </c>
      <c r="I107" s="121"/>
      <c r="J107" s="162"/>
      <c r="K107" s="69"/>
    </row>
    <row r="108" spans="1:11" ht="46.5" customHeight="1">
      <c r="A108" s="347" t="s">
        <v>195</v>
      </c>
      <c r="B108" s="433" t="s">
        <v>196</v>
      </c>
      <c r="C108" s="144">
        <v>10</v>
      </c>
      <c r="D108" s="144">
        <v>6</v>
      </c>
      <c r="E108" s="144" t="s">
        <v>96</v>
      </c>
      <c r="F108" s="145">
        <f>'зп. за 1 мин.(1)'!$G$10</f>
        <v>0.08</v>
      </c>
      <c r="G108" s="160">
        <f t="shared" si="4"/>
        <v>0.8</v>
      </c>
      <c r="H108" s="160">
        <f t="shared" si="5"/>
        <v>0.48</v>
      </c>
      <c r="I108" s="121">
        <f>+G108+G109</f>
        <v>2</v>
      </c>
      <c r="J108" s="121">
        <f>+H108+H109</f>
        <v>1.2</v>
      </c>
      <c r="K108" s="69"/>
    </row>
    <row r="109" spans="1:11" ht="46.5" customHeight="1">
      <c r="A109" s="347"/>
      <c r="B109" s="434"/>
      <c r="C109" s="144">
        <v>20</v>
      </c>
      <c r="D109" s="144">
        <v>12</v>
      </c>
      <c r="E109" s="144" t="s">
        <v>48</v>
      </c>
      <c r="F109" s="145">
        <f>'зп. за 1 мин.(1)'!$G$11</f>
        <v>0.06</v>
      </c>
      <c r="G109" s="160">
        <f t="shared" si="4"/>
        <v>1.2</v>
      </c>
      <c r="H109" s="160">
        <f t="shared" si="5"/>
        <v>0.72</v>
      </c>
      <c r="I109" s="121"/>
      <c r="J109" s="162"/>
      <c r="K109" s="69"/>
    </row>
    <row r="110" spans="1:11" ht="46.5" customHeight="1">
      <c r="A110" s="347" t="s">
        <v>198</v>
      </c>
      <c r="B110" s="433" t="s">
        <v>199</v>
      </c>
      <c r="C110" s="144">
        <v>15</v>
      </c>
      <c r="D110" s="144">
        <v>9</v>
      </c>
      <c r="E110" s="144" t="s">
        <v>96</v>
      </c>
      <c r="F110" s="145">
        <f>'зп. за 1 мин.(1)'!$G$10</f>
        <v>0.08</v>
      </c>
      <c r="G110" s="160">
        <f t="shared" si="4"/>
        <v>1.2</v>
      </c>
      <c r="H110" s="160">
        <f t="shared" si="5"/>
        <v>0.72</v>
      </c>
      <c r="I110" s="121">
        <f>+G110+G111</f>
        <v>2.7</v>
      </c>
      <c r="J110" s="121">
        <f>+H110+H111</f>
        <v>1.62</v>
      </c>
      <c r="K110" s="69"/>
    </row>
    <row r="111" spans="1:11" ht="46.5" customHeight="1">
      <c r="A111" s="347"/>
      <c r="B111" s="434"/>
      <c r="C111" s="144">
        <v>25</v>
      </c>
      <c r="D111" s="144">
        <v>15</v>
      </c>
      <c r="E111" s="144" t="s">
        <v>48</v>
      </c>
      <c r="F111" s="145">
        <f>'зп. за 1 мин.(1)'!$G$11</f>
        <v>0.06</v>
      </c>
      <c r="G111" s="160">
        <f t="shared" si="4"/>
        <v>1.5</v>
      </c>
      <c r="H111" s="160">
        <f t="shared" si="5"/>
        <v>0.9</v>
      </c>
      <c r="I111" s="121"/>
      <c r="J111" s="162"/>
      <c r="K111" s="69"/>
    </row>
    <row r="112" spans="1:11" ht="46.5" customHeight="1">
      <c r="A112" s="347" t="s">
        <v>201</v>
      </c>
      <c r="B112" s="433" t="s">
        <v>202</v>
      </c>
      <c r="C112" s="144">
        <v>15</v>
      </c>
      <c r="D112" s="144">
        <v>9</v>
      </c>
      <c r="E112" s="144" t="s">
        <v>96</v>
      </c>
      <c r="F112" s="145">
        <f>'зп. за 1 мин.(1)'!$G$10</f>
        <v>0.08</v>
      </c>
      <c r="G112" s="160">
        <f t="shared" si="4"/>
        <v>1.2</v>
      </c>
      <c r="H112" s="160">
        <f t="shared" si="5"/>
        <v>0.72</v>
      </c>
      <c r="I112" s="121">
        <f>+G112+G113</f>
        <v>2.7</v>
      </c>
      <c r="J112" s="121">
        <f>+H112+H113</f>
        <v>1.62</v>
      </c>
      <c r="K112" s="69"/>
    </row>
    <row r="113" spans="1:11" ht="46.5" customHeight="1">
      <c r="A113" s="347"/>
      <c r="B113" s="434"/>
      <c r="C113" s="144">
        <v>25</v>
      </c>
      <c r="D113" s="144">
        <v>15</v>
      </c>
      <c r="E113" s="144" t="s">
        <v>48</v>
      </c>
      <c r="F113" s="145">
        <f>'зп. за 1 мин.(1)'!$G$11</f>
        <v>0.06</v>
      </c>
      <c r="G113" s="160">
        <f t="shared" si="4"/>
        <v>1.5</v>
      </c>
      <c r="H113" s="160">
        <f t="shared" si="5"/>
        <v>0.9</v>
      </c>
      <c r="I113" s="121"/>
      <c r="J113" s="162"/>
      <c r="K113" s="69"/>
    </row>
    <row r="114" spans="1:11" ht="46.5" customHeight="1">
      <c r="A114" s="347" t="s">
        <v>204</v>
      </c>
      <c r="B114" s="433" t="s">
        <v>205</v>
      </c>
      <c r="C114" s="144">
        <v>15</v>
      </c>
      <c r="D114" s="144">
        <v>9</v>
      </c>
      <c r="E114" s="144" t="s">
        <v>96</v>
      </c>
      <c r="F114" s="145">
        <f>'зп. за 1 мин.(1)'!$G$10</f>
        <v>0.08</v>
      </c>
      <c r="G114" s="160">
        <f t="shared" si="4"/>
        <v>1.2</v>
      </c>
      <c r="H114" s="160">
        <f t="shared" si="5"/>
        <v>0.72</v>
      </c>
      <c r="I114" s="121">
        <f>+G114+G115</f>
        <v>2.7</v>
      </c>
      <c r="J114" s="121">
        <f>+H114+H115</f>
        <v>1.62</v>
      </c>
      <c r="K114" s="69"/>
    </row>
    <row r="115" spans="1:11" ht="46.5" customHeight="1">
      <c r="A115" s="347"/>
      <c r="B115" s="434"/>
      <c r="C115" s="144">
        <v>25</v>
      </c>
      <c r="D115" s="144">
        <v>15</v>
      </c>
      <c r="E115" s="144" t="s">
        <v>48</v>
      </c>
      <c r="F115" s="145">
        <f>'зп. за 1 мин.(1)'!$G$11</f>
        <v>0.06</v>
      </c>
      <c r="G115" s="160">
        <f t="shared" si="4"/>
        <v>1.5</v>
      </c>
      <c r="H115" s="160">
        <f t="shared" si="5"/>
        <v>0.9</v>
      </c>
      <c r="I115" s="121"/>
      <c r="J115" s="162"/>
      <c r="K115" s="69"/>
    </row>
    <row r="116" spans="1:11" ht="46.5" customHeight="1">
      <c r="A116" s="347" t="s">
        <v>207</v>
      </c>
      <c r="B116" s="433" t="s">
        <v>208</v>
      </c>
      <c r="C116" s="144">
        <v>15</v>
      </c>
      <c r="D116" s="144">
        <v>9</v>
      </c>
      <c r="E116" s="144" t="s">
        <v>96</v>
      </c>
      <c r="F116" s="145">
        <f>'зп. за 1 мин.(1)'!$G$10</f>
        <v>0.08</v>
      </c>
      <c r="G116" s="160">
        <f t="shared" si="4"/>
        <v>1.2</v>
      </c>
      <c r="H116" s="160">
        <f t="shared" si="5"/>
        <v>0.72</v>
      </c>
      <c r="I116" s="121">
        <f>+G116+G117</f>
        <v>2.7</v>
      </c>
      <c r="J116" s="121">
        <f>+H116+H117</f>
        <v>1.62</v>
      </c>
      <c r="K116" s="69"/>
    </row>
    <row r="117" spans="1:11" ht="46.5" customHeight="1">
      <c r="A117" s="347"/>
      <c r="B117" s="434"/>
      <c r="C117" s="144">
        <v>25</v>
      </c>
      <c r="D117" s="144">
        <v>15</v>
      </c>
      <c r="E117" s="144" t="s">
        <v>48</v>
      </c>
      <c r="F117" s="145">
        <f>'зп. за 1 мин.(1)'!$G$11</f>
        <v>0.06</v>
      </c>
      <c r="G117" s="160">
        <f t="shared" si="4"/>
        <v>1.5</v>
      </c>
      <c r="H117" s="160">
        <f t="shared" si="5"/>
        <v>0.9</v>
      </c>
      <c r="I117" s="121"/>
      <c r="J117" s="162"/>
      <c r="K117" s="69"/>
    </row>
    <row r="118" spans="1:11" ht="46.5" customHeight="1">
      <c r="A118" s="347" t="s">
        <v>210</v>
      </c>
      <c r="B118" s="433" t="s">
        <v>211</v>
      </c>
      <c r="C118" s="144">
        <v>15</v>
      </c>
      <c r="D118" s="144">
        <v>9</v>
      </c>
      <c r="E118" s="144" t="s">
        <v>96</v>
      </c>
      <c r="F118" s="145">
        <f>'зп. за 1 мин.(1)'!$G$10</f>
        <v>0.08</v>
      </c>
      <c r="G118" s="160">
        <f t="shared" si="4"/>
        <v>1.2</v>
      </c>
      <c r="H118" s="160">
        <f t="shared" si="5"/>
        <v>0.72</v>
      </c>
      <c r="I118" s="121">
        <f>+G118+G119</f>
        <v>2.7</v>
      </c>
      <c r="J118" s="121">
        <f>+H118+H119</f>
        <v>1.62</v>
      </c>
      <c r="K118" s="69"/>
    </row>
    <row r="119" spans="1:11" ht="46.5" customHeight="1">
      <c r="A119" s="347"/>
      <c r="B119" s="434"/>
      <c r="C119" s="144">
        <v>25</v>
      </c>
      <c r="D119" s="144">
        <v>15</v>
      </c>
      <c r="E119" s="144" t="s">
        <v>48</v>
      </c>
      <c r="F119" s="145">
        <f>'зп. за 1 мин.(1)'!$G$11</f>
        <v>0.06</v>
      </c>
      <c r="G119" s="160">
        <f t="shared" si="4"/>
        <v>1.5</v>
      </c>
      <c r="H119" s="160">
        <f t="shared" si="5"/>
        <v>0.9</v>
      </c>
      <c r="I119" s="121"/>
      <c r="J119" s="162"/>
      <c r="K119" s="69"/>
    </row>
    <row r="120" spans="1:11" ht="20.45" customHeight="1">
      <c r="A120" s="144" t="s">
        <v>213</v>
      </c>
      <c r="B120" s="435" t="s">
        <v>214</v>
      </c>
      <c r="C120" s="436"/>
      <c r="D120" s="436"/>
      <c r="E120" s="436"/>
      <c r="F120" s="436"/>
      <c r="G120" s="436"/>
      <c r="H120" s="437"/>
      <c r="I120" s="75"/>
      <c r="J120" s="69"/>
      <c r="K120" s="69"/>
    </row>
    <row r="121" spans="1:11" ht="46.5" customHeight="1">
      <c r="A121" s="347" t="s">
        <v>648</v>
      </c>
      <c r="B121" s="433" t="s">
        <v>163</v>
      </c>
      <c r="C121" s="144">
        <v>10</v>
      </c>
      <c r="D121" s="144">
        <v>6</v>
      </c>
      <c r="E121" s="144" t="s">
        <v>96</v>
      </c>
      <c r="F121" s="145">
        <f>'зп. за 1 мин.(1)'!$G$10</f>
        <v>0.08</v>
      </c>
      <c r="G121" s="160">
        <f t="shared" si="4"/>
        <v>0.8</v>
      </c>
      <c r="H121" s="160">
        <f t="shared" si="5"/>
        <v>0.48</v>
      </c>
      <c r="I121" s="121">
        <f>+G121+G122</f>
        <v>2</v>
      </c>
      <c r="J121" s="121">
        <f>+H121+H122</f>
        <v>1.2</v>
      </c>
      <c r="K121" s="69"/>
    </row>
    <row r="122" spans="1:11" ht="46.5" customHeight="1">
      <c r="A122" s="347"/>
      <c r="B122" s="434"/>
      <c r="C122" s="144">
        <v>20</v>
      </c>
      <c r="D122" s="144">
        <v>12</v>
      </c>
      <c r="E122" s="144" t="s">
        <v>48</v>
      </c>
      <c r="F122" s="145">
        <f>'зп. за 1 мин.(1)'!$G$11</f>
        <v>0.06</v>
      </c>
      <c r="G122" s="160">
        <f t="shared" si="4"/>
        <v>1.2</v>
      </c>
      <c r="H122" s="160">
        <f t="shared" si="5"/>
        <v>0.72</v>
      </c>
      <c r="I122" s="121"/>
      <c r="J122" s="162"/>
      <c r="K122" s="69"/>
    </row>
    <row r="123" spans="1:11" ht="46.5" customHeight="1">
      <c r="A123" s="347" t="s">
        <v>217</v>
      </c>
      <c r="B123" s="433" t="s">
        <v>167</v>
      </c>
      <c r="C123" s="144">
        <v>20</v>
      </c>
      <c r="D123" s="144">
        <v>14</v>
      </c>
      <c r="E123" s="144" t="s">
        <v>96</v>
      </c>
      <c r="F123" s="145">
        <f>'зп. за 1 мин.(1)'!$G$10</f>
        <v>0.08</v>
      </c>
      <c r="G123" s="160">
        <f t="shared" si="4"/>
        <v>1.6</v>
      </c>
      <c r="H123" s="160">
        <f t="shared" si="5"/>
        <v>1.1200000000000001</v>
      </c>
      <c r="I123" s="121">
        <f>+G123+G124</f>
        <v>2.8</v>
      </c>
      <c r="J123" s="121">
        <f>+H123+H124</f>
        <v>1.96</v>
      </c>
      <c r="K123" s="69"/>
    </row>
    <row r="124" spans="1:11" ht="46.5" customHeight="1">
      <c r="A124" s="347"/>
      <c r="B124" s="434"/>
      <c r="C124" s="144">
        <v>20</v>
      </c>
      <c r="D124" s="144">
        <v>14</v>
      </c>
      <c r="E124" s="144" t="s">
        <v>48</v>
      </c>
      <c r="F124" s="145">
        <f>'зп. за 1 мин.(1)'!$G$11</f>
        <v>0.06</v>
      </c>
      <c r="G124" s="160">
        <f t="shared" si="4"/>
        <v>1.2</v>
      </c>
      <c r="H124" s="160">
        <f t="shared" si="5"/>
        <v>0.84</v>
      </c>
      <c r="I124" s="121"/>
      <c r="J124" s="162"/>
      <c r="K124" s="69"/>
    </row>
    <row r="125" spans="1:11" ht="46.5" customHeight="1">
      <c r="A125" s="347" t="s">
        <v>219</v>
      </c>
      <c r="B125" s="433" t="s">
        <v>220</v>
      </c>
      <c r="C125" s="144">
        <v>10</v>
      </c>
      <c r="D125" s="144">
        <v>6</v>
      </c>
      <c r="E125" s="144" t="s">
        <v>96</v>
      </c>
      <c r="F125" s="145">
        <f>'зп. за 1 мин.(1)'!$G$10</f>
        <v>0.08</v>
      </c>
      <c r="G125" s="160">
        <f t="shared" si="4"/>
        <v>0.8</v>
      </c>
      <c r="H125" s="160">
        <f t="shared" si="5"/>
        <v>0.48</v>
      </c>
      <c r="I125" s="121">
        <f>+G125+G126</f>
        <v>2</v>
      </c>
      <c r="J125" s="121">
        <f>+H125+H126</f>
        <v>1.2</v>
      </c>
      <c r="K125" s="69"/>
    </row>
    <row r="126" spans="1:11" ht="46.5" customHeight="1">
      <c r="A126" s="347"/>
      <c r="B126" s="434"/>
      <c r="C126" s="144">
        <v>20</v>
      </c>
      <c r="D126" s="144">
        <v>12</v>
      </c>
      <c r="E126" s="144" t="s">
        <v>48</v>
      </c>
      <c r="F126" s="145">
        <f>'зп. за 1 мин.(1)'!$G$11</f>
        <v>0.06</v>
      </c>
      <c r="G126" s="160">
        <f t="shared" si="4"/>
        <v>1.2</v>
      </c>
      <c r="H126" s="160">
        <f t="shared" si="5"/>
        <v>0.72</v>
      </c>
      <c r="I126" s="121"/>
      <c r="J126" s="162"/>
      <c r="K126" s="69"/>
    </row>
    <row r="127" spans="1:11" ht="46.5" customHeight="1">
      <c r="A127" s="347" t="s">
        <v>222</v>
      </c>
      <c r="B127" s="433" t="s">
        <v>223</v>
      </c>
      <c r="C127" s="144">
        <v>10</v>
      </c>
      <c r="D127" s="144">
        <v>6</v>
      </c>
      <c r="E127" s="144" t="s">
        <v>96</v>
      </c>
      <c r="F127" s="145">
        <f>'зп. за 1 мин.(1)'!$G$10</f>
        <v>0.08</v>
      </c>
      <c r="G127" s="160">
        <f t="shared" si="4"/>
        <v>0.8</v>
      </c>
      <c r="H127" s="160">
        <f t="shared" si="5"/>
        <v>0.48</v>
      </c>
      <c r="I127" s="121">
        <f>+G127+G128</f>
        <v>2</v>
      </c>
      <c r="J127" s="121">
        <f>+H127+H128</f>
        <v>1.2</v>
      </c>
      <c r="K127" s="69"/>
    </row>
    <row r="128" spans="1:11" ht="46.5" customHeight="1">
      <c r="A128" s="347"/>
      <c r="B128" s="434"/>
      <c r="C128" s="144">
        <v>20</v>
      </c>
      <c r="D128" s="144">
        <v>12</v>
      </c>
      <c r="E128" s="144" t="s">
        <v>48</v>
      </c>
      <c r="F128" s="145">
        <f>'зп. за 1 мин.(1)'!$G$11</f>
        <v>0.06</v>
      </c>
      <c r="G128" s="160">
        <f t="shared" si="4"/>
        <v>1.2</v>
      </c>
      <c r="H128" s="160">
        <f t="shared" si="5"/>
        <v>0.72</v>
      </c>
      <c r="I128" s="121"/>
      <c r="J128" s="162"/>
      <c r="K128" s="69"/>
    </row>
    <row r="129" spans="1:11" ht="16.899999999999999" customHeight="1">
      <c r="A129" s="144" t="s">
        <v>225</v>
      </c>
      <c r="B129" s="459" t="s">
        <v>649</v>
      </c>
      <c r="C129" s="460"/>
      <c r="D129" s="460"/>
      <c r="E129" s="460"/>
      <c r="F129" s="460"/>
      <c r="G129" s="460"/>
      <c r="H129" s="461"/>
      <c r="I129" s="75"/>
      <c r="J129" s="69"/>
      <c r="K129" s="69"/>
    </row>
    <row r="130" spans="1:11" ht="46.5" customHeight="1">
      <c r="A130" s="347" t="s">
        <v>226</v>
      </c>
      <c r="B130" s="433" t="s">
        <v>227</v>
      </c>
      <c r="C130" s="144">
        <v>5</v>
      </c>
      <c r="D130" s="144">
        <v>3</v>
      </c>
      <c r="E130" s="144" t="s">
        <v>96</v>
      </c>
      <c r="F130" s="145">
        <f>'зп. за 1 мин.(1)'!$G$10</f>
        <v>0.08</v>
      </c>
      <c r="G130" s="160">
        <f t="shared" si="4"/>
        <v>0.4</v>
      </c>
      <c r="H130" s="160">
        <f t="shared" si="5"/>
        <v>0.24</v>
      </c>
      <c r="I130" s="121">
        <f>+G130+G131</f>
        <v>0.88</v>
      </c>
      <c r="J130" s="121">
        <f>+H130+H131</f>
        <v>0.54</v>
      </c>
      <c r="K130" s="69"/>
    </row>
    <row r="131" spans="1:11" ht="46.5" customHeight="1">
      <c r="A131" s="347"/>
      <c r="B131" s="434"/>
      <c r="C131" s="144">
        <v>8</v>
      </c>
      <c r="D131" s="144">
        <v>5</v>
      </c>
      <c r="E131" s="144" t="s">
        <v>48</v>
      </c>
      <c r="F131" s="145">
        <f>'зп. за 1 мин.(1)'!$G$11</f>
        <v>0.06</v>
      </c>
      <c r="G131" s="160">
        <f t="shared" si="4"/>
        <v>0.48</v>
      </c>
      <c r="H131" s="160">
        <f t="shared" si="5"/>
        <v>0.3</v>
      </c>
      <c r="I131" s="121"/>
      <c r="J131" s="162"/>
      <c r="K131" s="69"/>
    </row>
    <row r="132" spans="1:11" ht="46.5" customHeight="1">
      <c r="A132" s="347" t="s">
        <v>228</v>
      </c>
      <c r="B132" s="433" t="s">
        <v>229</v>
      </c>
      <c r="C132" s="144">
        <v>7</v>
      </c>
      <c r="D132" s="144">
        <v>5</v>
      </c>
      <c r="E132" s="144" t="s">
        <v>96</v>
      </c>
      <c r="F132" s="145">
        <f>'зп. за 1 мин.(1)'!$G$10</f>
        <v>0.08</v>
      </c>
      <c r="G132" s="160">
        <f t="shared" si="4"/>
        <v>0.56000000000000005</v>
      </c>
      <c r="H132" s="160">
        <f t="shared" si="5"/>
        <v>0.4</v>
      </c>
      <c r="I132" s="121">
        <f>+G132+G133</f>
        <v>1.34</v>
      </c>
      <c r="J132" s="121">
        <f>+H132+H133</f>
        <v>1</v>
      </c>
      <c r="K132" s="69"/>
    </row>
    <row r="133" spans="1:11" ht="46.5" customHeight="1">
      <c r="A133" s="347"/>
      <c r="B133" s="434"/>
      <c r="C133" s="144">
        <v>13</v>
      </c>
      <c r="D133" s="144">
        <v>10</v>
      </c>
      <c r="E133" s="144" t="s">
        <v>48</v>
      </c>
      <c r="F133" s="145">
        <f>'зп. за 1 мин.(1)'!$G$11</f>
        <v>0.06</v>
      </c>
      <c r="G133" s="160">
        <f t="shared" si="4"/>
        <v>0.78</v>
      </c>
      <c r="H133" s="160">
        <f t="shared" si="5"/>
        <v>0.6</v>
      </c>
      <c r="I133" s="121"/>
      <c r="J133" s="162"/>
      <c r="K133" s="69"/>
    </row>
    <row r="134" spans="1:11" ht="19.899999999999999" customHeight="1">
      <c r="A134" s="144" t="s">
        <v>231</v>
      </c>
      <c r="B134" s="441" t="s">
        <v>233</v>
      </c>
      <c r="C134" s="465"/>
      <c r="D134" s="465"/>
      <c r="E134" s="465"/>
      <c r="F134" s="465"/>
      <c r="G134" s="465"/>
      <c r="H134" s="466"/>
      <c r="I134" s="75"/>
      <c r="J134" s="69"/>
      <c r="K134" s="69"/>
    </row>
    <row r="135" spans="1:11" ht="46.5" customHeight="1">
      <c r="A135" s="347" t="s">
        <v>650</v>
      </c>
      <c r="B135" s="433" t="s">
        <v>227</v>
      </c>
      <c r="C135" s="144">
        <v>5</v>
      </c>
      <c r="D135" s="144">
        <v>3</v>
      </c>
      <c r="E135" s="144" t="s">
        <v>96</v>
      </c>
      <c r="F135" s="145">
        <f>'зп. за 1 мин.(1)'!$G$10</f>
        <v>0.08</v>
      </c>
      <c r="G135" s="160">
        <f t="shared" si="4"/>
        <v>0.4</v>
      </c>
      <c r="H135" s="160">
        <f t="shared" si="5"/>
        <v>0.24</v>
      </c>
      <c r="I135" s="121">
        <f>+G135+G136</f>
        <v>0.94</v>
      </c>
      <c r="J135" s="121">
        <f>+H135+H136</f>
        <v>0.54</v>
      </c>
      <c r="K135" s="69"/>
    </row>
    <row r="136" spans="1:11" ht="46.5" customHeight="1">
      <c r="A136" s="347"/>
      <c r="B136" s="434"/>
      <c r="C136" s="144">
        <v>9</v>
      </c>
      <c r="D136" s="144">
        <v>5</v>
      </c>
      <c r="E136" s="144" t="s">
        <v>48</v>
      </c>
      <c r="F136" s="145">
        <f>'зп. за 1 мин.(1)'!$G$11</f>
        <v>0.06</v>
      </c>
      <c r="G136" s="160">
        <f t="shared" si="4"/>
        <v>0.54</v>
      </c>
      <c r="H136" s="160">
        <f t="shared" si="5"/>
        <v>0.3</v>
      </c>
      <c r="I136" s="121"/>
      <c r="J136" s="162"/>
      <c r="K136" s="69"/>
    </row>
    <row r="137" spans="1:11" ht="46.5" customHeight="1">
      <c r="A137" s="347" t="s">
        <v>235</v>
      </c>
      <c r="B137" s="433" t="s">
        <v>229</v>
      </c>
      <c r="C137" s="144">
        <v>7</v>
      </c>
      <c r="D137" s="144">
        <v>5</v>
      </c>
      <c r="E137" s="144" t="s">
        <v>50</v>
      </c>
      <c r="F137" s="145">
        <f>'зп. за 1 мин.(1)'!$G$10</f>
        <v>0.08</v>
      </c>
      <c r="G137" s="160">
        <f t="shared" si="4"/>
        <v>0.56000000000000005</v>
      </c>
      <c r="H137" s="160">
        <f t="shared" si="5"/>
        <v>0.4</v>
      </c>
      <c r="I137" s="121">
        <f>+G137+G138</f>
        <v>1.4</v>
      </c>
      <c r="J137" s="121">
        <f>+H137+H138</f>
        <v>1</v>
      </c>
      <c r="K137" s="69"/>
    </row>
    <row r="138" spans="1:11" ht="46.5" customHeight="1">
      <c r="A138" s="347"/>
      <c r="B138" s="434"/>
      <c r="C138" s="144">
        <v>14</v>
      </c>
      <c r="D138" s="144">
        <v>10</v>
      </c>
      <c r="E138" s="144" t="s">
        <v>48</v>
      </c>
      <c r="F138" s="145">
        <f>'зп. за 1 мин.(1)'!$G$11</f>
        <v>0.06</v>
      </c>
      <c r="G138" s="160">
        <f t="shared" si="4"/>
        <v>0.84</v>
      </c>
      <c r="H138" s="160">
        <f t="shared" si="5"/>
        <v>0.6</v>
      </c>
      <c r="I138" s="121"/>
      <c r="J138" s="162"/>
      <c r="K138" s="69"/>
    </row>
    <row r="139" spans="1:11" ht="46.5" customHeight="1">
      <c r="A139" s="347" t="s">
        <v>237</v>
      </c>
      <c r="B139" s="433" t="s">
        <v>238</v>
      </c>
      <c r="C139" s="144">
        <v>5</v>
      </c>
      <c r="D139" s="144">
        <v>3</v>
      </c>
      <c r="E139" s="144" t="s">
        <v>96</v>
      </c>
      <c r="F139" s="145">
        <f>'зп. за 1 мин.(1)'!$G$10</f>
        <v>0.08</v>
      </c>
      <c r="G139" s="160">
        <f t="shared" ref="G139:G145" si="6">+C139*F139</f>
        <v>0.4</v>
      </c>
      <c r="H139" s="160">
        <f t="shared" ref="H139:H145" si="7">+D139*F139</f>
        <v>0.24</v>
      </c>
      <c r="I139" s="121">
        <f>+G139+G140</f>
        <v>0.82</v>
      </c>
      <c r="J139" s="121">
        <f>+H139+H140</f>
        <v>0.48</v>
      </c>
      <c r="K139" s="69"/>
    </row>
    <row r="140" spans="1:11" ht="46.5" customHeight="1">
      <c r="A140" s="347"/>
      <c r="B140" s="434"/>
      <c r="C140" s="144">
        <v>7</v>
      </c>
      <c r="D140" s="144">
        <v>4</v>
      </c>
      <c r="E140" s="144" t="s">
        <v>48</v>
      </c>
      <c r="F140" s="145">
        <f>'зп. за 1 мин.(1)'!$G$11</f>
        <v>0.06</v>
      </c>
      <c r="G140" s="160">
        <f t="shared" si="6"/>
        <v>0.42</v>
      </c>
      <c r="H140" s="160">
        <f t="shared" si="7"/>
        <v>0.24</v>
      </c>
      <c r="I140" s="121"/>
      <c r="J140" s="162"/>
      <c r="K140" s="69"/>
    </row>
    <row r="141" spans="1:11" ht="46.5" customHeight="1">
      <c r="A141" s="347" t="s">
        <v>240</v>
      </c>
      <c r="B141" s="433" t="s">
        <v>241</v>
      </c>
      <c r="C141" s="144">
        <v>7</v>
      </c>
      <c r="D141" s="144">
        <v>4</v>
      </c>
      <c r="E141" s="144" t="s">
        <v>96</v>
      </c>
      <c r="F141" s="145">
        <f>'зп. за 1 мин.(1)'!$G$10</f>
        <v>0.08</v>
      </c>
      <c r="G141" s="160">
        <f t="shared" si="6"/>
        <v>0.56000000000000005</v>
      </c>
      <c r="H141" s="160">
        <f t="shared" si="7"/>
        <v>0.32</v>
      </c>
      <c r="I141" s="121">
        <f>+G141+G142</f>
        <v>2.36</v>
      </c>
      <c r="J141" s="121">
        <f>+H141+H142</f>
        <v>1.4</v>
      </c>
      <c r="K141" s="69"/>
    </row>
    <row r="142" spans="1:11" ht="46.5" customHeight="1">
      <c r="A142" s="347"/>
      <c r="B142" s="434"/>
      <c r="C142" s="144">
        <v>30</v>
      </c>
      <c r="D142" s="144">
        <v>18</v>
      </c>
      <c r="E142" s="144" t="s">
        <v>48</v>
      </c>
      <c r="F142" s="145">
        <f>'зп. за 1 мин.(1)'!$G$11</f>
        <v>0.06</v>
      </c>
      <c r="G142" s="160">
        <f t="shared" si="6"/>
        <v>1.8</v>
      </c>
      <c r="H142" s="160">
        <f t="shared" si="7"/>
        <v>1.08</v>
      </c>
      <c r="I142" s="121"/>
      <c r="J142" s="162"/>
      <c r="K142" s="69"/>
    </row>
    <row r="143" spans="1:11" ht="28.9" customHeight="1">
      <c r="A143" s="144" t="s">
        <v>243</v>
      </c>
      <c r="B143" s="435" t="s">
        <v>244</v>
      </c>
      <c r="C143" s="436"/>
      <c r="D143" s="436"/>
      <c r="E143" s="436"/>
      <c r="F143" s="436"/>
      <c r="G143" s="436"/>
      <c r="H143" s="437"/>
      <c r="I143" s="75"/>
      <c r="J143" s="69"/>
      <c r="K143" s="69"/>
    </row>
    <row r="144" spans="1:11" ht="46.5" customHeight="1">
      <c r="A144" s="347" t="s">
        <v>651</v>
      </c>
      <c r="B144" s="433" t="s">
        <v>246</v>
      </c>
      <c r="C144" s="144">
        <v>5</v>
      </c>
      <c r="D144" s="144">
        <v>3</v>
      </c>
      <c r="E144" s="144" t="s">
        <v>96</v>
      </c>
      <c r="F144" s="145">
        <f>'зп. за 1 мин.(1)'!$G$10</f>
        <v>0.08</v>
      </c>
      <c r="G144" s="160">
        <f t="shared" si="6"/>
        <v>0.4</v>
      </c>
      <c r="H144" s="160">
        <f t="shared" si="7"/>
        <v>0.24</v>
      </c>
      <c r="I144" s="121">
        <f>+G144+G145</f>
        <v>0.94</v>
      </c>
      <c r="J144" s="121">
        <f>+H144+H145</f>
        <v>0.54</v>
      </c>
      <c r="K144" s="69"/>
    </row>
    <row r="145" spans="1:11" ht="46.5" customHeight="1">
      <c r="A145" s="347"/>
      <c r="B145" s="434"/>
      <c r="C145" s="144">
        <v>9</v>
      </c>
      <c r="D145" s="144">
        <v>5</v>
      </c>
      <c r="E145" s="144" t="s">
        <v>48</v>
      </c>
      <c r="F145" s="145">
        <f>'зп. за 1 мин.(1)'!$G$11</f>
        <v>0.06</v>
      </c>
      <c r="G145" s="160">
        <f t="shared" si="6"/>
        <v>0.54</v>
      </c>
      <c r="H145" s="160">
        <f t="shared" si="7"/>
        <v>0.3</v>
      </c>
      <c r="I145" s="121"/>
      <c r="J145" s="162"/>
      <c r="K145" s="69"/>
    </row>
    <row r="146" spans="1:11" ht="32.450000000000003" customHeight="1">
      <c r="A146" s="144" t="s">
        <v>248</v>
      </c>
      <c r="B146" s="435" t="s">
        <v>249</v>
      </c>
      <c r="C146" s="436"/>
      <c r="D146" s="436"/>
      <c r="E146" s="436"/>
      <c r="F146" s="436"/>
      <c r="G146" s="436"/>
      <c r="H146" s="437"/>
      <c r="I146" s="75"/>
      <c r="J146" s="69"/>
      <c r="K146" s="69"/>
    </row>
    <row r="147" spans="1:11" ht="46.5" customHeight="1">
      <c r="A147" s="347" t="s">
        <v>250</v>
      </c>
      <c r="B147" s="433" t="s">
        <v>227</v>
      </c>
      <c r="C147" s="144">
        <v>5</v>
      </c>
      <c r="D147" s="144">
        <v>3</v>
      </c>
      <c r="E147" s="144" t="s">
        <v>96</v>
      </c>
      <c r="F147" s="145">
        <f>'зп. за 1 мин.(1)'!$G$10</f>
        <v>0.08</v>
      </c>
      <c r="G147" s="160">
        <f t="shared" ref="G147:G221" si="8">+C147*F147</f>
        <v>0.4</v>
      </c>
      <c r="H147" s="160">
        <f t="shared" ref="H147:H221" si="9">+D147*F147</f>
        <v>0.24</v>
      </c>
      <c r="I147" s="121">
        <f>+G147+G148</f>
        <v>0.88</v>
      </c>
      <c r="J147" s="121">
        <f>+H147+H148</f>
        <v>0.54</v>
      </c>
      <c r="K147" s="69"/>
    </row>
    <row r="148" spans="1:11" ht="46.5" customHeight="1">
      <c r="A148" s="347"/>
      <c r="B148" s="434"/>
      <c r="C148" s="144">
        <v>8</v>
      </c>
      <c r="D148" s="144">
        <v>5</v>
      </c>
      <c r="E148" s="144" t="s">
        <v>48</v>
      </c>
      <c r="F148" s="145">
        <f>'зп. за 1 мин.(1)'!$G$11</f>
        <v>0.06</v>
      </c>
      <c r="G148" s="160">
        <f t="shared" si="8"/>
        <v>0.48</v>
      </c>
      <c r="H148" s="160">
        <f t="shared" si="9"/>
        <v>0.3</v>
      </c>
      <c r="I148" s="121"/>
      <c r="J148" s="162"/>
      <c r="K148" s="69"/>
    </row>
    <row r="149" spans="1:11" ht="46.5" customHeight="1">
      <c r="A149" s="347" t="s">
        <v>252</v>
      </c>
      <c r="B149" s="433" t="s">
        <v>253</v>
      </c>
      <c r="C149" s="144">
        <v>6</v>
      </c>
      <c r="D149" s="144">
        <v>5</v>
      </c>
      <c r="E149" s="144" t="s">
        <v>96</v>
      </c>
      <c r="F149" s="145">
        <f>'зп. за 1 мин.(1)'!$G$10</f>
        <v>0.08</v>
      </c>
      <c r="G149" s="160">
        <f t="shared" si="8"/>
        <v>0.48</v>
      </c>
      <c r="H149" s="160">
        <f t="shared" si="9"/>
        <v>0.4</v>
      </c>
      <c r="I149" s="121">
        <f>+G149+G150</f>
        <v>1.08</v>
      </c>
      <c r="J149" s="121">
        <f>+H149+H150</f>
        <v>0.82</v>
      </c>
      <c r="K149" s="69"/>
    </row>
    <row r="150" spans="1:11" ht="46.5" customHeight="1">
      <c r="A150" s="347"/>
      <c r="B150" s="434"/>
      <c r="C150" s="144">
        <v>10</v>
      </c>
      <c r="D150" s="144">
        <v>7</v>
      </c>
      <c r="E150" s="144" t="s">
        <v>48</v>
      </c>
      <c r="F150" s="145">
        <f>'зп. за 1 мин.(1)'!$G$11</f>
        <v>0.06</v>
      </c>
      <c r="G150" s="160">
        <f t="shared" si="8"/>
        <v>0.6</v>
      </c>
      <c r="H150" s="160">
        <f t="shared" si="9"/>
        <v>0.42</v>
      </c>
      <c r="I150" s="121"/>
      <c r="J150" s="162"/>
      <c r="K150" s="69"/>
    </row>
    <row r="151" spans="1:11" ht="20.45" customHeight="1">
      <c r="A151" s="144" t="s">
        <v>255</v>
      </c>
      <c r="B151" s="435" t="s">
        <v>257</v>
      </c>
      <c r="C151" s="457"/>
      <c r="D151" s="457"/>
      <c r="E151" s="457"/>
      <c r="F151" s="457"/>
      <c r="G151" s="457"/>
      <c r="H151" s="458"/>
      <c r="I151" s="75"/>
      <c r="J151" s="69"/>
      <c r="K151" s="69"/>
    </row>
    <row r="152" spans="1:11" ht="46.5" customHeight="1">
      <c r="A152" s="347" t="s">
        <v>256</v>
      </c>
      <c r="B152" s="433" t="s">
        <v>227</v>
      </c>
      <c r="C152" s="144">
        <v>5</v>
      </c>
      <c r="D152" s="144">
        <v>3</v>
      </c>
      <c r="E152" s="144" t="s">
        <v>96</v>
      </c>
      <c r="F152" s="145">
        <f>'зп. за 1 мин.(1)'!$G$10</f>
        <v>0.08</v>
      </c>
      <c r="G152" s="160">
        <f t="shared" si="8"/>
        <v>0.4</v>
      </c>
      <c r="H152" s="160">
        <f t="shared" si="9"/>
        <v>0.24</v>
      </c>
      <c r="I152" s="121">
        <f>+G152+G153</f>
        <v>0.88</v>
      </c>
      <c r="J152" s="121">
        <f>+H152+H153</f>
        <v>0.54</v>
      </c>
      <c r="K152" s="69"/>
    </row>
    <row r="153" spans="1:11" ht="46.5" customHeight="1">
      <c r="A153" s="347"/>
      <c r="B153" s="434"/>
      <c r="C153" s="144">
        <v>8</v>
      </c>
      <c r="D153" s="144">
        <v>5</v>
      </c>
      <c r="E153" s="144" t="s">
        <v>48</v>
      </c>
      <c r="F153" s="145">
        <f>'зп. за 1 мин.(1)'!$G$11</f>
        <v>0.06</v>
      </c>
      <c r="G153" s="160">
        <f t="shared" si="8"/>
        <v>0.48</v>
      </c>
      <c r="H153" s="160">
        <f t="shared" si="9"/>
        <v>0.3</v>
      </c>
      <c r="I153" s="121"/>
      <c r="J153" s="162"/>
      <c r="K153" s="69"/>
    </row>
    <row r="154" spans="1:11" ht="46.5" customHeight="1">
      <c r="A154" s="347" t="s">
        <v>652</v>
      </c>
      <c r="B154" s="433" t="s">
        <v>253</v>
      </c>
      <c r="C154" s="144">
        <v>6</v>
      </c>
      <c r="D154" s="144">
        <v>4</v>
      </c>
      <c r="E154" s="144" t="s">
        <v>96</v>
      </c>
      <c r="F154" s="145">
        <f>'зп. за 1 мин.(1)'!$G$10</f>
        <v>0.08</v>
      </c>
      <c r="G154" s="160">
        <f t="shared" si="8"/>
        <v>0.48</v>
      </c>
      <c r="H154" s="160">
        <f t="shared" si="9"/>
        <v>0.32</v>
      </c>
      <c r="I154" s="121">
        <f>+G154+G155</f>
        <v>1.08</v>
      </c>
      <c r="J154" s="121">
        <f>+H154+H155</f>
        <v>0.74</v>
      </c>
      <c r="K154" s="69"/>
    </row>
    <row r="155" spans="1:11" ht="46.5" customHeight="1">
      <c r="A155" s="347"/>
      <c r="B155" s="434"/>
      <c r="C155" s="144">
        <v>10</v>
      </c>
      <c r="D155" s="144">
        <v>7</v>
      </c>
      <c r="E155" s="144" t="s">
        <v>48</v>
      </c>
      <c r="F155" s="145">
        <f>'зп. за 1 мин.(1)'!$G$11</f>
        <v>0.06</v>
      </c>
      <c r="G155" s="160">
        <f t="shared" si="8"/>
        <v>0.6</v>
      </c>
      <c r="H155" s="160">
        <f t="shared" si="9"/>
        <v>0.42</v>
      </c>
      <c r="I155" s="121"/>
      <c r="J155" s="162"/>
      <c r="K155" s="69"/>
    </row>
    <row r="156" spans="1:11" ht="30.6" customHeight="1">
      <c r="A156" s="144" t="s">
        <v>653</v>
      </c>
      <c r="B156" s="435" t="s">
        <v>262</v>
      </c>
      <c r="C156" s="436"/>
      <c r="D156" s="436"/>
      <c r="E156" s="436"/>
      <c r="F156" s="436"/>
      <c r="G156" s="436"/>
      <c r="H156" s="437"/>
      <c r="I156" s="75"/>
      <c r="J156" s="69"/>
      <c r="K156" s="69"/>
    </row>
    <row r="157" spans="1:11" ht="46.5" customHeight="1">
      <c r="A157" s="347" t="s">
        <v>654</v>
      </c>
      <c r="B157" s="433" t="s">
        <v>227</v>
      </c>
      <c r="C157" s="144">
        <v>5</v>
      </c>
      <c r="D157" s="144">
        <v>3</v>
      </c>
      <c r="E157" s="144" t="s">
        <v>96</v>
      </c>
      <c r="F157" s="145">
        <f>'зп. за 1 мин.(1)'!$G$10</f>
        <v>0.08</v>
      </c>
      <c r="G157" s="160">
        <f t="shared" si="8"/>
        <v>0.4</v>
      </c>
      <c r="H157" s="160">
        <f t="shared" si="9"/>
        <v>0.24</v>
      </c>
      <c r="I157" s="121">
        <f>+G157+G158</f>
        <v>0.88</v>
      </c>
      <c r="J157" s="121">
        <f>+H157+H158</f>
        <v>0.54</v>
      </c>
      <c r="K157" s="69"/>
    </row>
    <row r="158" spans="1:11" ht="46.5" customHeight="1">
      <c r="A158" s="347"/>
      <c r="B158" s="434"/>
      <c r="C158" s="144">
        <v>8</v>
      </c>
      <c r="D158" s="144">
        <v>5</v>
      </c>
      <c r="E158" s="144" t="s">
        <v>48</v>
      </c>
      <c r="F158" s="145">
        <f>'зп. за 1 мин.(1)'!$G$11</f>
        <v>0.06</v>
      </c>
      <c r="G158" s="160">
        <f t="shared" si="8"/>
        <v>0.48</v>
      </c>
      <c r="H158" s="160">
        <f t="shared" si="9"/>
        <v>0.3</v>
      </c>
      <c r="I158" s="121"/>
      <c r="J158" s="162"/>
      <c r="K158" s="69"/>
    </row>
    <row r="159" spans="1:11" ht="46.5" customHeight="1">
      <c r="A159" s="347" t="s">
        <v>265</v>
      </c>
      <c r="B159" s="433" t="s">
        <v>266</v>
      </c>
      <c r="C159" s="144">
        <v>10</v>
      </c>
      <c r="D159" s="144">
        <v>8</v>
      </c>
      <c r="E159" s="144" t="s">
        <v>96</v>
      </c>
      <c r="F159" s="145">
        <f>'зп. за 1 мин.(1)'!$G$10</f>
        <v>0.08</v>
      </c>
      <c r="G159" s="160">
        <f t="shared" si="8"/>
        <v>0.8</v>
      </c>
      <c r="H159" s="160">
        <f t="shared" si="9"/>
        <v>0.64</v>
      </c>
      <c r="I159" s="121">
        <f>+G159+G160</f>
        <v>1.88</v>
      </c>
      <c r="J159" s="121">
        <f>+H159+H160</f>
        <v>1.54</v>
      </c>
      <c r="K159" s="69"/>
    </row>
    <row r="160" spans="1:11" ht="46.5" customHeight="1">
      <c r="A160" s="347"/>
      <c r="B160" s="434"/>
      <c r="C160" s="144">
        <v>18</v>
      </c>
      <c r="D160" s="144">
        <v>15</v>
      </c>
      <c r="E160" s="144" t="s">
        <v>48</v>
      </c>
      <c r="F160" s="145">
        <f>'зп. за 1 мин.(1)'!$G$11</f>
        <v>0.06</v>
      </c>
      <c r="G160" s="160">
        <f t="shared" si="8"/>
        <v>1.08</v>
      </c>
      <c r="H160" s="160">
        <f t="shared" si="9"/>
        <v>0.9</v>
      </c>
      <c r="I160" s="121"/>
      <c r="J160" s="162"/>
      <c r="K160" s="69"/>
    </row>
    <row r="161" spans="1:11" ht="27" customHeight="1">
      <c r="A161" s="144" t="s">
        <v>268</v>
      </c>
      <c r="B161" s="435" t="s">
        <v>269</v>
      </c>
      <c r="C161" s="436"/>
      <c r="D161" s="436"/>
      <c r="E161" s="436"/>
      <c r="F161" s="436"/>
      <c r="G161" s="436"/>
      <c r="H161" s="437"/>
      <c r="I161" s="75"/>
      <c r="J161" s="69"/>
      <c r="K161" s="69"/>
    </row>
    <row r="162" spans="1:11" ht="46.5" customHeight="1">
      <c r="A162" s="347" t="s">
        <v>270</v>
      </c>
      <c r="B162" s="433" t="s">
        <v>227</v>
      </c>
      <c r="C162" s="144">
        <v>5</v>
      </c>
      <c r="D162" s="144">
        <v>3</v>
      </c>
      <c r="E162" s="144" t="s">
        <v>96</v>
      </c>
      <c r="F162" s="145">
        <f>'зп. за 1 мин.(1)'!$G$10</f>
        <v>0.08</v>
      </c>
      <c r="G162" s="160">
        <f t="shared" si="8"/>
        <v>0.4</v>
      </c>
      <c r="H162" s="160">
        <f t="shared" si="9"/>
        <v>0.24</v>
      </c>
      <c r="I162" s="121">
        <f>+G162+G163</f>
        <v>0.88</v>
      </c>
      <c r="J162" s="121">
        <f>+H162+H163</f>
        <v>0.54</v>
      </c>
      <c r="K162" s="69"/>
    </row>
    <row r="163" spans="1:11" ht="46.5" customHeight="1">
      <c r="A163" s="347"/>
      <c r="B163" s="434"/>
      <c r="C163" s="144">
        <v>8</v>
      </c>
      <c r="D163" s="144">
        <v>5</v>
      </c>
      <c r="E163" s="144" t="s">
        <v>48</v>
      </c>
      <c r="F163" s="145">
        <f>'зп. за 1 мин.(1)'!$G$11</f>
        <v>0.06</v>
      </c>
      <c r="G163" s="160">
        <f t="shared" si="8"/>
        <v>0.48</v>
      </c>
      <c r="H163" s="160">
        <f t="shared" si="9"/>
        <v>0.3</v>
      </c>
      <c r="I163" s="121"/>
      <c r="J163" s="162"/>
      <c r="K163" s="69"/>
    </row>
    <row r="164" spans="1:11" ht="46.5" customHeight="1">
      <c r="A164" s="347" t="s">
        <v>271</v>
      </c>
      <c r="B164" s="433" t="s">
        <v>253</v>
      </c>
      <c r="C164" s="144">
        <v>8</v>
      </c>
      <c r="D164" s="144">
        <v>6</v>
      </c>
      <c r="E164" s="144" t="s">
        <v>96</v>
      </c>
      <c r="F164" s="145">
        <f>'зп. за 1 мин.(1)'!$G$10</f>
        <v>0.08</v>
      </c>
      <c r="G164" s="160">
        <f t="shared" si="8"/>
        <v>0.64</v>
      </c>
      <c r="H164" s="160">
        <f t="shared" si="9"/>
        <v>0.48</v>
      </c>
      <c r="I164" s="121">
        <f>+G164+G165</f>
        <v>1.36</v>
      </c>
      <c r="J164" s="121">
        <f>+H164+H165</f>
        <v>1.02</v>
      </c>
      <c r="K164" s="69"/>
    </row>
    <row r="165" spans="1:11" ht="46.5" customHeight="1">
      <c r="A165" s="347"/>
      <c r="B165" s="434"/>
      <c r="C165" s="144">
        <v>12</v>
      </c>
      <c r="D165" s="144">
        <v>9</v>
      </c>
      <c r="E165" s="144" t="s">
        <v>48</v>
      </c>
      <c r="F165" s="145">
        <f>'зп. за 1 мин.(1)'!$G$11</f>
        <v>0.06</v>
      </c>
      <c r="G165" s="160">
        <f t="shared" si="8"/>
        <v>0.72</v>
      </c>
      <c r="H165" s="160">
        <f t="shared" si="9"/>
        <v>0.54</v>
      </c>
      <c r="I165" s="121"/>
      <c r="J165" s="162"/>
      <c r="K165" s="69"/>
    </row>
    <row r="166" spans="1:11" ht="30" customHeight="1">
      <c r="A166" s="144" t="s">
        <v>274</v>
      </c>
      <c r="B166" s="435" t="s">
        <v>273</v>
      </c>
      <c r="C166" s="436"/>
      <c r="D166" s="436"/>
      <c r="E166" s="436"/>
      <c r="F166" s="436"/>
      <c r="G166" s="436"/>
      <c r="H166" s="437"/>
      <c r="I166" s="75"/>
      <c r="J166" s="69"/>
      <c r="K166" s="69"/>
    </row>
    <row r="167" spans="1:11" ht="46.5" customHeight="1">
      <c r="A167" s="347" t="s">
        <v>275</v>
      </c>
      <c r="B167" s="433" t="s">
        <v>227</v>
      </c>
      <c r="C167" s="144">
        <v>5</v>
      </c>
      <c r="D167" s="144">
        <v>3</v>
      </c>
      <c r="E167" s="144" t="s">
        <v>96</v>
      </c>
      <c r="F167" s="145">
        <f>'зп. за 1 мин.(1)'!$G$10</f>
        <v>0.08</v>
      </c>
      <c r="G167" s="160">
        <f t="shared" si="8"/>
        <v>0.4</v>
      </c>
      <c r="H167" s="160">
        <f t="shared" si="9"/>
        <v>0.24</v>
      </c>
      <c r="I167" s="121">
        <f>+G167+G168</f>
        <v>1.1200000000000001</v>
      </c>
      <c r="J167" s="121">
        <f>+H167+H168</f>
        <v>0.66</v>
      </c>
      <c r="K167" s="69"/>
    </row>
    <row r="168" spans="1:11" ht="46.5" customHeight="1">
      <c r="A168" s="347"/>
      <c r="B168" s="434"/>
      <c r="C168" s="144">
        <v>12</v>
      </c>
      <c r="D168" s="144">
        <v>7</v>
      </c>
      <c r="E168" s="144" t="s">
        <v>48</v>
      </c>
      <c r="F168" s="145">
        <f>'зп. за 1 мин.(1)'!$G$11</f>
        <v>0.06</v>
      </c>
      <c r="G168" s="160">
        <f t="shared" si="8"/>
        <v>0.72</v>
      </c>
      <c r="H168" s="160">
        <f t="shared" si="9"/>
        <v>0.42</v>
      </c>
      <c r="I168" s="121"/>
      <c r="J168" s="162"/>
      <c r="K168" s="69"/>
    </row>
    <row r="169" spans="1:11" ht="46.5" customHeight="1">
      <c r="A169" s="347" t="s">
        <v>277</v>
      </c>
      <c r="B169" s="433" t="s">
        <v>253</v>
      </c>
      <c r="C169" s="144">
        <v>12</v>
      </c>
      <c r="D169" s="144">
        <v>9</v>
      </c>
      <c r="E169" s="144" t="s">
        <v>96</v>
      </c>
      <c r="F169" s="145">
        <f>'зп. за 1 мин.(1)'!$G$10</f>
        <v>0.08</v>
      </c>
      <c r="G169" s="160">
        <f t="shared" si="8"/>
        <v>0.96</v>
      </c>
      <c r="H169" s="160">
        <f t="shared" si="9"/>
        <v>0.72</v>
      </c>
      <c r="I169" s="121">
        <f>+G169+G170</f>
        <v>2.04</v>
      </c>
      <c r="J169" s="121">
        <f>+H169+H170</f>
        <v>1.5</v>
      </c>
      <c r="K169" s="69"/>
    </row>
    <row r="170" spans="1:11" ht="46.5" customHeight="1">
      <c r="A170" s="347"/>
      <c r="B170" s="434"/>
      <c r="C170" s="144">
        <v>18</v>
      </c>
      <c r="D170" s="144">
        <v>13</v>
      </c>
      <c r="E170" s="144" t="s">
        <v>48</v>
      </c>
      <c r="F170" s="145">
        <f>'зп. за 1 мин.(1)'!$G$11</f>
        <v>0.06</v>
      </c>
      <c r="G170" s="160">
        <f t="shared" si="8"/>
        <v>1.08</v>
      </c>
      <c r="H170" s="160">
        <f t="shared" si="9"/>
        <v>0.78</v>
      </c>
      <c r="I170" s="121"/>
      <c r="J170" s="162"/>
      <c r="K170" s="69"/>
    </row>
    <row r="171" spans="1:11" ht="27.6" customHeight="1">
      <c r="A171" s="144" t="s">
        <v>655</v>
      </c>
      <c r="B171" s="435" t="s">
        <v>280</v>
      </c>
      <c r="C171" s="436"/>
      <c r="D171" s="436"/>
      <c r="E171" s="436"/>
      <c r="F171" s="436"/>
      <c r="G171" s="436"/>
      <c r="H171" s="437"/>
      <c r="I171" s="75"/>
      <c r="J171" s="69"/>
      <c r="K171" s="69"/>
    </row>
    <row r="172" spans="1:11" ht="46.5" customHeight="1">
      <c r="A172" s="347" t="s">
        <v>281</v>
      </c>
      <c r="B172" s="433" t="s">
        <v>163</v>
      </c>
      <c r="C172" s="144">
        <v>3</v>
      </c>
      <c r="D172" s="144">
        <v>2</v>
      </c>
      <c r="E172" s="144" t="s">
        <v>50</v>
      </c>
      <c r="F172" s="145">
        <f>'зп. за 1 мин.(1)'!$G$10</f>
        <v>0.08</v>
      </c>
      <c r="G172" s="160">
        <f t="shared" si="8"/>
        <v>0.24</v>
      </c>
      <c r="H172" s="160">
        <f t="shared" si="9"/>
        <v>0.16</v>
      </c>
      <c r="I172" s="121">
        <f>+G172+G173</f>
        <v>0.6</v>
      </c>
      <c r="J172" s="121">
        <f>+H172+H173</f>
        <v>0.4</v>
      </c>
      <c r="K172" s="69"/>
    </row>
    <row r="173" spans="1:11" ht="46.5" customHeight="1">
      <c r="A173" s="347"/>
      <c r="B173" s="434"/>
      <c r="C173" s="144">
        <v>6</v>
      </c>
      <c r="D173" s="144">
        <v>4</v>
      </c>
      <c r="E173" s="144" t="s">
        <v>48</v>
      </c>
      <c r="F173" s="145">
        <f>'зп. за 1 мин.(1)'!$G$11</f>
        <v>0.06</v>
      </c>
      <c r="G173" s="160">
        <f t="shared" si="8"/>
        <v>0.36</v>
      </c>
      <c r="H173" s="160">
        <f t="shared" si="9"/>
        <v>0.24</v>
      </c>
      <c r="I173" s="121"/>
      <c r="J173" s="162"/>
      <c r="K173" s="69"/>
    </row>
    <row r="174" spans="1:11" ht="46.5" customHeight="1">
      <c r="A174" s="347" t="s">
        <v>656</v>
      </c>
      <c r="B174" s="433" t="s">
        <v>266</v>
      </c>
      <c r="C174" s="144">
        <v>6</v>
      </c>
      <c r="D174" s="144">
        <v>5</v>
      </c>
      <c r="E174" s="145" t="s">
        <v>50</v>
      </c>
      <c r="F174" s="145">
        <f>'зп. за 1 мин.(1)'!$G$10</f>
        <v>0.08</v>
      </c>
      <c r="G174" s="160">
        <f t="shared" si="8"/>
        <v>0.48</v>
      </c>
      <c r="H174" s="160">
        <f t="shared" si="9"/>
        <v>0.4</v>
      </c>
      <c r="I174" s="121">
        <f>+G174+G175</f>
        <v>1.2</v>
      </c>
      <c r="J174" s="121">
        <f>+H174+H175</f>
        <v>1</v>
      </c>
      <c r="K174" s="69"/>
    </row>
    <row r="175" spans="1:11" ht="46.5" customHeight="1">
      <c r="A175" s="347"/>
      <c r="B175" s="434"/>
      <c r="C175" s="144">
        <v>12</v>
      </c>
      <c r="D175" s="144">
        <v>10</v>
      </c>
      <c r="E175" s="144" t="s">
        <v>48</v>
      </c>
      <c r="F175" s="145">
        <f>'зп. за 1 мин.(1)'!$G$11</f>
        <v>0.06</v>
      </c>
      <c r="G175" s="160">
        <f t="shared" si="8"/>
        <v>0.72</v>
      </c>
      <c r="H175" s="160">
        <f t="shared" si="9"/>
        <v>0.6</v>
      </c>
      <c r="I175" s="121"/>
      <c r="J175" s="162"/>
      <c r="K175" s="69"/>
    </row>
    <row r="176" spans="1:11" ht="46.5" customHeight="1">
      <c r="A176" s="347" t="s">
        <v>285</v>
      </c>
      <c r="B176" s="433" t="s">
        <v>286</v>
      </c>
      <c r="C176" s="144">
        <v>5</v>
      </c>
      <c r="D176" s="144">
        <v>3</v>
      </c>
      <c r="E176" s="145" t="s">
        <v>50</v>
      </c>
      <c r="F176" s="145">
        <f>'зп. за 1 мин.(1)'!$G$10</f>
        <v>0.08</v>
      </c>
      <c r="G176" s="160">
        <f t="shared" si="8"/>
        <v>0.4</v>
      </c>
      <c r="H176" s="160">
        <f t="shared" si="9"/>
        <v>0.24</v>
      </c>
      <c r="I176" s="121">
        <f>+G176+G177</f>
        <v>0.88</v>
      </c>
      <c r="J176" s="121">
        <f>+H176+H177</f>
        <v>0.54</v>
      </c>
      <c r="K176" s="69"/>
    </row>
    <row r="177" spans="1:11" ht="46.5" customHeight="1">
      <c r="A177" s="347"/>
      <c r="B177" s="434"/>
      <c r="C177" s="144">
        <v>8</v>
      </c>
      <c r="D177" s="144">
        <v>5</v>
      </c>
      <c r="E177" s="144" t="s">
        <v>48</v>
      </c>
      <c r="F177" s="145">
        <f>'зп. за 1 мин.(1)'!$G$11</f>
        <v>0.06</v>
      </c>
      <c r="G177" s="160">
        <f t="shared" si="8"/>
        <v>0.48</v>
      </c>
      <c r="H177" s="160">
        <f t="shared" si="9"/>
        <v>0.3</v>
      </c>
      <c r="I177" s="121"/>
      <c r="J177" s="162"/>
      <c r="K177" s="69"/>
    </row>
    <row r="178" spans="1:11" ht="46.5" customHeight="1">
      <c r="A178" s="144" t="s">
        <v>657</v>
      </c>
      <c r="B178" s="441" t="s">
        <v>290</v>
      </c>
      <c r="C178" s="442"/>
      <c r="D178" s="442"/>
      <c r="E178" s="442"/>
      <c r="F178" s="442"/>
      <c r="G178" s="442"/>
      <c r="H178" s="443"/>
      <c r="I178" s="75"/>
      <c r="J178" s="69"/>
      <c r="K178" s="69"/>
    </row>
    <row r="179" spans="1:11" ht="46.5" customHeight="1">
      <c r="A179" s="347" t="s">
        <v>658</v>
      </c>
      <c r="B179" s="433" t="s">
        <v>163</v>
      </c>
      <c r="C179" s="144">
        <v>7</v>
      </c>
      <c r="D179" s="144">
        <v>4</v>
      </c>
      <c r="E179" s="145" t="s">
        <v>50</v>
      </c>
      <c r="F179" s="145">
        <f>'зп. за 1 мин.(1)'!$G$10</f>
        <v>0.08</v>
      </c>
      <c r="G179" s="160">
        <f t="shared" si="8"/>
        <v>0.56000000000000005</v>
      </c>
      <c r="H179" s="160">
        <f t="shared" si="9"/>
        <v>0.32</v>
      </c>
      <c r="I179" s="121">
        <f>+G179+G180</f>
        <v>1.1599999999999999</v>
      </c>
      <c r="J179" s="121">
        <f>+H179+H180</f>
        <v>0.68</v>
      </c>
      <c r="K179" s="69"/>
    </row>
    <row r="180" spans="1:11" ht="46.5" customHeight="1">
      <c r="A180" s="347"/>
      <c r="B180" s="434"/>
      <c r="C180" s="144">
        <v>10</v>
      </c>
      <c r="D180" s="144">
        <v>6</v>
      </c>
      <c r="E180" s="144" t="s">
        <v>48</v>
      </c>
      <c r="F180" s="145">
        <f>'зп. за 1 мин.(1)'!$G$11</f>
        <v>0.06</v>
      </c>
      <c r="G180" s="160">
        <f t="shared" si="8"/>
        <v>0.6</v>
      </c>
      <c r="H180" s="160">
        <f t="shared" si="9"/>
        <v>0.36</v>
      </c>
      <c r="I180" s="121"/>
      <c r="J180" s="162"/>
      <c r="K180" s="69"/>
    </row>
    <row r="181" spans="1:11" ht="46.5" customHeight="1">
      <c r="A181" s="347" t="s">
        <v>659</v>
      </c>
      <c r="B181" s="433" t="s">
        <v>293</v>
      </c>
      <c r="C181" s="144">
        <v>11</v>
      </c>
      <c r="D181" s="144">
        <v>8</v>
      </c>
      <c r="E181" s="145" t="s">
        <v>50</v>
      </c>
      <c r="F181" s="145">
        <f>'зп. за 1 мин.(1)'!$G$10</f>
        <v>0.08</v>
      </c>
      <c r="G181" s="160">
        <f t="shared" si="8"/>
        <v>0.88</v>
      </c>
      <c r="H181" s="160">
        <f t="shared" si="9"/>
        <v>0.64</v>
      </c>
      <c r="I181" s="121">
        <f>+G181+G182</f>
        <v>1.84</v>
      </c>
      <c r="J181" s="121">
        <f>+H181+H182</f>
        <v>1.36</v>
      </c>
      <c r="K181" s="69"/>
    </row>
    <row r="182" spans="1:11" ht="46.5" customHeight="1">
      <c r="A182" s="347"/>
      <c r="B182" s="434"/>
      <c r="C182" s="144">
        <v>16</v>
      </c>
      <c r="D182" s="144">
        <v>12</v>
      </c>
      <c r="E182" s="144" t="s">
        <v>48</v>
      </c>
      <c r="F182" s="145">
        <f>'зп. за 1 мин.(1)'!$G$11</f>
        <v>0.06</v>
      </c>
      <c r="G182" s="160">
        <f t="shared" si="8"/>
        <v>0.96</v>
      </c>
      <c r="H182" s="160">
        <f t="shared" si="9"/>
        <v>0.72</v>
      </c>
      <c r="I182" s="121"/>
      <c r="J182" s="162"/>
      <c r="K182" s="69"/>
    </row>
    <row r="183" spans="1:11" ht="46.5" customHeight="1">
      <c r="A183" s="144" t="s">
        <v>660</v>
      </c>
      <c r="B183" s="441" t="s">
        <v>296</v>
      </c>
      <c r="C183" s="442"/>
      <c r="D183" s="442"/>
      <c r="E183" s="442"/>
      <c r="F183" s="442"/>
      <c r="G183" s="442"/>
      <c r="H183" s="443"/>
      <c r="I183" s="75"/>
      <c r="J183" s="69"/>
      <c r="K183" s="69"/>
    </row>
    <row r="184" spans="1:11" ht="46.5" customHeight="1">
      <c r="A184" s="347" t="s">
        <v>661</v>
      </c>
      <c r="B184" s="433" t="s">
        <v>163</v>
      </c>
      <c r="C184" s="144">
        <v>4</v>
      </c>
      <c r="D184" s="144">
        <v>3</v>
      </c>
      <c r="E184" s="145" t="s">
        <v>50</v>
      </c>
      <c r="F184" s="145">
        <f>'зп. за 1 мин.(1)'!$G$10</f>
        <v>0.08</v>
      </c>
      <c r="G184" s="160">
        <f t="shared" si="8"/>
        <v>0.32</v>
      </c>
      <c r="H184" s="160">
        <f t="shared" si="9"/>
        <v>0.24</v>
      </c>
      <c r="I184" s="121">
        <f>+G184+G185</f>
        <v>0.68</v>
      </c>
      <c r="J184" s="121">
        <f>+H184+H185</f>
        <v>0.48</v>
      </c>
      <c r="K184" s="69"/>
    </row>
    <row r="185" spans="1:11" ht="46.5" customHeight="1">
      <c r="A185" s="347"/>
      <c r="B185" s="434"/>
      <c r="C185" s="144">
        <v>6</v>
      </c>
      <c r="D185" s="144">
        <v>4</v>
      </c>
      <c r="E185" s="144" t="s">
        <v>48</v>
      </c>
      <c r="F185" s="145">
        <f>'зп. за 1 мин.(1)'!$G$11</f>
        <v>0.06</v>
      </c>
      <c r="G185" s="160">
        <f t="shared" si="8"/>
        <v>0.36</v>
      </c>
      <c r="H185" s="160">
        <f t="shared" si="9"/>
        <v>0.24</v>
      </c>
      <c r="I185" s="121"/>
      <c r="J185" s="162"/>
      <c r="K185" s="69"/>
    </row>
    <row r="186" spans="1:11" ht="46.5" customHeight="1">
      <c r="A186" s="347" t="s">
        <v>662</v>
      </c>
      <c r="B186" s="433" t="s">
        <v>300</v>
      </c>
      <c r="C186" s="144">
        <v>9</v>
      </c>
      <c r="D186" s="144">
        <v>6</v>
      </c>
      <c r="E186" s="145" t="s">
        <v>50</v>
      </c>
      <c r="F186" s="145">
        <f>'зп. за 1 мин.(1)'!$G$10</f>
        <v>0.08</v>
      </c>
      <c r="G186" s="160">
        <f t="shared" si="8"/>
        <v>0.72</v>
      </c>
      <c r="H186" s="160">
        <f t="shared" si="9"/>
        <v>0.48</v>
      </c>
      <c r="I186" s="121">
        <f>+G186+G187</f>
        <v>1.5</v>
      </c>
      <c r="J186" s="121">
        <f>+H186+H187</f>
        <v>1.1399999999999999</v>
      </c>
      <c r="K186" s="69"/>
    </row>
    <row r="187" spans="1:11" ht="46.5" customHeight="1">
      <c r="A187" s="347"/>
      <c r="B187" s="434"/>
      <c r="C187" s="144">
        <v>13</v>
      </c>
      <c r="D187" s="144">
        <v>11</v>
      </c>
      <c r="E187" s="144" t="s">
        <v>48</v>
      </c>
      <c r="F187" s="145">
        <f>'зп. за 1 мин.(1)'!$G$11</f>
        <v>0.06</v>
      </c>
      <c r="G187" s="160">
        <f t="shared" si="8"/>
        <v>0.78</v>
      </c>
      <c r="H187" s="160">
        <f t="shared" si="9"/>
        <v>0.66</v>
      </c>
      <c r="I187" s="121"/>
      <c r="J187" s="162"/>
      <c r="K187" s="69"/>
    </row>
    <row r="188" spans="1:11" ht="28.9" customHeight="1">
      <c r="A188" s="144" t="s">
        <v>663</v>
      </c>
      <c r="B188" s="435" t="s">
        <v>302</v>
      </c>
      <c r="C188" s="436"/>
      <c r="D188" s="436"/>
      <c r="E188" s="436"/>
      <c r="F188" s="436"/>
      <c r="G188" s="436"/>
      <c r="H188" s="437"/>
      <c r="I188" s="75"/>
      <c r="J188" s="69"/>
      <c r="K188" s="69"/>
    </row>
    <row r="189" spans="1:11" ht="46.5" customHeight="1">
      <c r="A189" s="347" t="s">
        <v>304</v>
      </c>
      <c r="B189" s="433" t="s">
        <v>163</v>
      </c>
      <c r="C189" s="144">
        <v>5</v>
      </c>
      <c r="D189" s="144">
        <v>3</v>
      </c>
      <c r="E189" s="145" t="s">
        <v>50</v>
      </c>
      <c r="F189" s="145">
        <f>'зп. за 1 мин.(1)'!$G$10</f>
        <v>0.08</v>
      </c>
      <c r="G189" s="160">
        <f t="shared" si="8"/>
        <v>0.4</v>
      </c>
      <c r="H189" s="160">
        <f t="shared" si="9"/>
        <v>0.24</v>
      </c>
      <c r="I189" s="121">
        <f>+G189+G190</f>
        <v>1</v>
      </c>
      <c r="J189" s="121">
        <f>+H189+H190</f>
        <v>0.6</v>
      </c>
      <c r="K189" s="69"/>
    </row>
    <row r="190" spans="1:11" ht="46.5" customHeight="1">
      <c r="A190" s="347"/>
      <c r="B190" s="434"/>
      <c r="C190" s="144">
        <v>10</v>
      </c>
      <c r="D190" s="144">
        <v>6</v>
      </c>
      <c r="E190" s="144" t="s">
        <v>48</v>
      </c>
      <c r="F190" s="145">
        <f>'зп. за 1 мин.(1)'!$G$11</f>
        <v>0.06</v>
      </c>
      <c r="G190" s="160">
        <f t="shared" si="8"/>
        <v>0.6</v>
      </c>
      <c r="H190" s="160">
        <f t="shared" si="9"/>
        <v>0.36</v>
      </c>
      <c r="I190" s="121"/>
      <c r="J190" s="162"/>
      <c r="K190" s="69"/>
    </row>
    <row r="191" spans="1:11" ht="46.5" customHeight="1">
      <c r="A191" s="347" t="s">
        <v>306</v>
      </c>
      <c r="B191" s="433" t="s">
        <v>293</v>
      </c>
      <c r="C191" s="144">
        <v>10</v>
      </c>
      <c r="D191" s="144">
        <v>8</v>
      </c>
      <c r="E191" s="145" t="s">
        <v>50</v>
      </c>
      <c r="F191" s="145">
        <f>'зп. за 1 мин.(1)'!$G$10</f>
        <v>0.08</v>
      </c>
      <c r="G191" s="160">
        <f t="shared" si="8"/>
        <v>0.8</v>
      </c>
      <c r="H191" s="160">
        <f t="shared" si="9"/>
        <v>0.64</v>
      </c>
      <c r="I191" s="121">
        <f>+G191+G192</f>
        <v>1.52</v>
      </c>
      <c r="J191" s="121">
        <f>+H191+H192</f>
        <v>1.1200000000000001</v>
      </c>
      <c r="K191" s="69"/>
    </row>
    <row r="192" spans="1:11" ht="60.75" customHeight="1">
      <c r="A192" s="347"/>
      <c r="B192" s="434"/>
      <c r="C192" s="144">
        <v>12</v>
      </c>
      <c r="D192" s="144">
        <v>8</v>
      </c>
      <c r="E192" s="144" t="s">
        <v>48</v>
      </c>
      <c r="F192" s="145">
        <f>'зп. за 1 мин.(1)'!$G$11</f>
        <v>0.06</v>
      </c>
      <c r="G192" s="160">
        <f t="shared" si="8"/>
        <v>0.72</v>
      </c>
      <c r="H192" s="160">
        <f t="shared" si="9"/>
        <v>0.48</v>
      </c>
      <c r="I192" s="121"/>
      <c r="J192" s="162"/>
      <c r="K192" s="69"/>
    </row>
    <row r="193" spans="1:11" ht="36.6" customHeight="1">
      <c r="A193" s="144" t="s">
        <v>309</v>
      </c>
      <c r="B193" s="435" t="s">
        <v>308</v>
      </c>
      <c r="C193" s="436"/>
      <c r="D193" s="436"/>
      <c r="E193" s="436"/>
      <c r="F193" s="436"/>
      <c r="G193" s="436"/>
      <c r="H193" s="437"/>
      <c r="I193" s="75"/>
      <c r="J193" s="69"/>
      <c r="K193" s="69"/>
    </row>
    <row r="194" spans="1:11" ht="46.5" customHeight="1">
      <c r="A194" s="347" t="s">
        <v>310</v>
      </c>
      <c r="B194" s="433" t="s">
        <v>163</v>
      </c>
      <c r="C194" s="144">
        <v>4</v>
      </c>
      <c r="D194" s="144">
        <v>3</v>
      </c>
      <c r="E194" s="145" t="s">
        <v>50</v>
      </c>
      <c r="F194" s="145">
        <f>'зп. за 1 мин.(1)'!$G$10</f>
        <v>0.08</v>
      </c>
      <c r="G194" s="160">
        <f t="shared" si="8"/>
        <v>0.32</v>
      </c>
      <c r="H194" s="160">
        <f t="shared" si="9"/>
        <v>0.24</v>
      </c>
      <c r="I194" s="121">
        <f>+G194+G195</f>
        <v>0.8</v>
      </c>
      <c r="J194" s="121">
        <f>+H194+H195</f>
        <v>0.54</v>
      </c>
      <c r="K194" s="69"/>
    </row>
    <row r="195" spans="1:11" ht="46.5" customHeight="1">
      <c r="A195" s="347"/>
      <c r="B195" s="434"/>
      <c r="C195" s="144">
        <v>8</v>
      </c>
      <c r="D195" s="144">
        <v>5</v>
      </c>
      <c r="E195" s="144" t="s">
        <v>48</v>
      </c>
      <c r="F195" s="145">
        <f>'зп. за 1 мин.(1)'!$G$11</f>
        <v>0.06</v>
      </c>
      <c r="G195" s="160">
        <f t="shared" si="8"/>
        <v>0.48</v>
      </c>
      <c r="H195" s="160">
        <f t="shared" si="9"/>
        <v>0.3</v>
      </c>
      <c r="I195" s="121"/>
      <c r="J195" s="162"/>
      <c r="K195" s="69"/>
    </row>
    <row r="196" spans="1:11" ht="46.5" customHeight="1">
      <c r="A196" s="347" t="s">
        <v>312</v>
      </c>
      <c r="B196" s="433" t="s">
        <v>300</v>
      </c>
      <c r="C196" s="144">
        <v>7</v>
      </c>
      <c r="D196" s="144">
        <v>4</v>
      </c>
      <c r="E196" s="145" t="s">
        <v>50</v>
      </c>
      <c r="F196" s="145">
        <f>'зп. за 1 мин.(1)'!$G$10</f>
        <v>0.08</v>
      </c>
      <c r="G196" s="160">
        <f t="shared" si="8"/>
        <v>0.56000000000000005</v>
      </c>
      <c r="H196" s="160">
        <f t="shared" si="9"/>
        <v>0.32</v>
      </c>
      <c r="I196" s="121">
        <f>+G196+G197</f>
        <v>1.34</v>
      </c>
      <c r="J196" s="121">
        <f>+H196+H197</f>
        <v>0.92</v>
      </c>
      <c r="K196" s="69"/>
    </row>
    <row r="197" spans="1:11" ht="46.5" customHeight="1">
      <c r="A197" s="347"/>
      <c r="B197" s="434"/>
      <c r="C197" s="144">
        <v>13</v>
      </c>
      <c r="D197" s="144">
        <v>10</v>
      </c>
      <c r="E197" s="144" t="s">
        <v>48</v>
      </c>
      <c r="F197" s="145">
        <f>'зп. за 1 мин.(1)'!$G$11</f>
        <v>0.06</v>
      </c>
      <c r="G197" s="160">
        <f t="shared" si="8"/>
        <v>0.78</v>
      </c>
      <c r="H197" s="160">
        <f t="shared" si="9"/>
        <v>0.6</v>
      </c>
      <c r="I197" s="121"/>
      <c r="J197" s="162"/>
      <c r="K197" s="69"/>
    </row>
    <row r="198" spans="1:11" ht="46.5" customHeight="1">
      <c r="A198" s="347" t="s">
        <v>314</v>
      </c>
      <c r="B198" s="433" t="s">
        <v>315</v>
      </c>
      <c r="C198" s="144">
        <v>15</v>
      </c>
      <c r="D198" s="144">
        <v>9</v>
      </c>
      <c r="E198" s="145" t="s">
        <v>50</v>
      </c>
      <c r="F198" s="145">
        <f>'зп. за 1 мин.(1)'!$G$10</f>
        <v>0.08</v>
      </c>
      <c r="G198" s="160">
        <f t="shared" si="8"/>
        <v>1.2</v>
      </c>
      <c r="H198" s="160">
        <f t="shared" si="9"/>
        <v>0.72</v>
      </c>
      <c r="I198" s="121">
        <f>+G198+G199</f>
        <v>2.2200000000000002</v>
      </c>
      <c r="J198" s="121">
        <f>+H198+H199</f>
        <v>1.32</v>
      </c>
      <c r="K198" s="69"/>
    </row>
    <row r="199" spans="1:11" ht="46.5" customHeight="1">
      <c r="A199" s="347"/>
      <c r="B199" s="434"/>
      <c r="C199" s="144">
        <v>17</v>
      </c>
      <c r="D199" s="144">
        <v>10</v>
      </c>
      <c r="E199" s="144" t="s">
        <v>48</v>
      </c>
      <c r="F199" s="145">
        <f>'зп. за 1 мин.(1)'!$G$11</f>
        <v>0.06</v>
      </c>
      <c r="G199" s="160">
        <f t="shared" si="8"/>
        <v>1.02</v>
      </c>
      <c r="H199" s="160">
        <f t="shared" si="9"/>
        <v>0.6</v>
      </c>
      <c r="I199" s="121"/>
      <c r="J199" s="162"/>
      <c r="K199" s="69"/>
    </row>
    <row r="200" spans="1:11" ht="46.5" customHeight="1">
      <c r="A200" s="347" t="s">
        <v>317</v>
      </c>
      <c r="B200" s="433" t="s">
        <v>318</v>
      </c>
      <c r="C200" s="144">
        <v>5</v>
      </c>
      <c r="D200" s="144">
        <v>3</v>
      </c>
      <c r="E200" s="145" t="s">
        <v>50</v>
      </c>
      <c r="F200" s="145">
        <f>'зп. за 1 мин.(1)'!$G$10</f>
        <v>0.08</v>
      </c>
      <c r="G200" s="160">
        <f t="shared" si="8"/>
        <v>0.4</v>
      </c>
      <c r="H200" s="160">
        <f t="shared" si="9"/>
        <v>0.24</v>
      </c>
      <c r="I200" s="121">
        <f>+G200+G201</f>
        <v>1</v>
      </c>
      <c r="J200" s="121">
        <f>+H200+H201</f>
        <v>0.6</v>
      </c>
      <c r="K200" s="69"/>
    </row>
    <row r="201" spans="1:11" ht="46.5" customHeight="1">
      <c r="A201" s="347"/>
      <c r="B201" s="434"/>
      <c r="C201" s="144">
        <v>10</v>
      </c>
      <c r="D201" s="144">
        <v>6</v>
      </c>
      <c r="E201" s="144" t="s">
        <v>48</v>
      </c>
      <c r="F201" s="145">
        <f>'зп. за 1 мин.(1)'!$G$11</f>
        <v>0.06</v>
      </c>
      <c r="G201" s="160">
        <f t="shared" si="8"/>
        <v>0.6</v>
      </c>
      <c r="H201" s="160">
        <f t="shared" si="9"/>
        <v>0.36</v>
      </c>
      <c r="I201" s="121"/>
      <c r="J201" s="162"/>
      <c r="K201" s="69"/>
    </row>
    <row r="202" spans="1:11" ht="46.5" customHeight="1">
      <c r="A202" s="347" t="s">
        <v>320</v>
      </c>
      <c r="B202" s="433" t="s">
        <v>321</v>
      </c>
      <c r="C202" s="144">
        <v>7</v>
      </c>
      <c r="D202" s="144">
        <v>4</v>
      </c>
      <c r="E202" s="145" t="s">
        <v>50</v>
      </c>
      <c r="F202" s="145">
        <f>'зп. за 1 мин.(1)'!$G$10</f>
        <v>0.08</v>
      </c>
      <c r="G202" s="160">
        <f t="shared" si="8"/>
        <v>0.56000000000000005</v>
      </c>
      <c r="H202" s="160">
        <f t="shared" si="9"/>
        <v>0.32</v>
      </c>
      <c r="I202" s="121">
        <f>+G202+G203</f>
        <v>1.34</v>
      </c>
      <c r="J202" s="121">
        <f>+H202+H203</f>
        <v>0.8</v>
      </c>
      <c r="K202" s="69"/>
    </row>
    <row r="203" spans="1:11" ht="46.5" customHeight="1">
      <c r="A203" s="347"/>
      <c r="B203" s="434"/>
      <c r="C203" s="144">
        <v>13</v>
      </c>
      <c r="D203" s="144">
        <v>8</v>
      </c>
      <c r="E203" s="144" t="s">
        <v>48</v>
      </c>
      <c r="F203" s="145">
        <f>'зп. за 1 мин.(1)'!$G$11</f>
        <v>0.06</v>
      </c>
      <c r="G203" s="160">
        <f t="shared" si="8"/>
        <v>0.78</v>
      </c>
      <c r="H203" s="160">
        <f t="shared" si="9"/>
        <v>0.48</v>
      </c>
      <c r="I203" s="121"/>
      <c r="J203" s="162"/>
      <c r="K203" s="69"/>
    </row>
    <row r="204" spans="1:11" ht="23.45" customHeight="1">
      <c r="A204" s="144" t="s">
        <v>324</v>
      </c>
      <c r="B204" s="435" t="s">
        <v>323</v>
      </c>
      <c r="C204" s="436"/>
      <c r="D204" s="436"/>
      <c r="E204" s="436"/>
      <c r="F204" s="436"/>
      <c r="G204" s="436"/>
      <c r="H204" s="437"/>
      <c r="I204" s="75"/>
      <c r="J204" s="69"/>
      <c r="K204" s="69"/>
    </row>
    <row r="205" spans="1:11" ht="46.5" customHeight="1">
      <c r="A205" s="347" t="s">
        <v>325</v>
      </c>
      <c r="B205" s="433" t="s">
        <v>163</v>
      </c>
      <c r="C205" s="144">
        <v>2</v>
      </c>
      <c r="D205" s="144">
        <v>2</v>
      </c>
      <c r="E205" s="145" t="s">
        <v>50</v>
      </c>
      <c r="F205" s="145">
        <f>'зп. за 1 мин.(1)'!$G$10</f>
        <v>0.08</v>
      </c>
      <c r="G205" s="160">
        <f t="shared" si="8"/>
        <v>0.16</v>
      </c>
      <c r="H205" s="160">
        <f t="shared" si="9"/>
        <v>0.16</v>
      </c>
      <c r="I205" s="121">
        <f>+G205+G206</f>
        <v>0.57999999999999996</v>
      </c>
      <c r="J205" s="121">
        <f>+H205+H206</f>
        <v>0.4</v>
      </c>
      <c r="K205" s="69"/>
    </row>
    <row r="206" spans="1:11" ht="46.5" customHeight="1">
      <c r="A206" s="347"/>
      <c r="B206" s="434"/>
      <c r="C206" s="144">
        <v>7</v>
      </c>
      <c r="D206" s="144">
        <v>4</v>
      </c>
      <c r="E206" s="144" t="s">
        <v>48</v>
      </c>
      <c r="F206" s="145">
        <f>'зп. за 1 мин.(1)'!$G$11</f>
        <v>0.06</v>
      </c>
      <c r="G206" s="160">
        <f t="shared" si="8"/>
        <v>0.42</v>
      </c>
      <c r="H206" s="160">
        <f t="shared" si="9"/>
        <v>0.24</v>
      </c>
      <c r="I206" s="121"/>
      <c r="J206" s="162"/>
      <c r="K206" s="69"/>
    </row>
    <row r="207" spans="1:11" ht="46.5" customHeight="1">
      <c r="A207" s="347" t="s">
        <v>327</v>
      </c>
      <c r="B207" s="433" t="s">
        <v>300</v>
      </c>
      <c r="C207" s="144">
        <v>10</v>
      </c>
      <c r="D207" s="144">
        <v>10</v>
      </c>
      <c r="E207" s="145" t="s">
        <v>50</v>
      </c>
      <c r="F207" s="145">
        <f>'зп. за 1 мин.(1)'!$G$10</f>
        <v>0.08</v>
      </c>
      <c r="G207" s="160">
        <f t="shared" si="8"/>
        <v>0.8</v>
      </c>
      <c r="H207" s="160">
        <f t="shared" si="9"/>
        <v>0.8</v>
      </c>
      <c r="I207" s="121">
        <f>+G207+G208</f>
        <v>1.58</v>
      </c>
      <c r="J207" s="121">
        <f>+H207+H208</f>
        <v>1.58</v>
      </c>
      <c r="K207" s="69"/>
    </row>
    <row r="208" spans="1:11" ht="46.5" customHeight="1">
      <c r="A208" s="347"/>
      <c r="B208" s="434"/>
      <c r="C208" s="144">
        <v>13</v>
      </c>
      <c r="D208" s="144">
        <v>13</v>
      </c>
      <c r="E208" s="144" t="s">
        <v>48</v>
      </c>
      <c r="F208" s="145">
        <f>'зп. за 1 мин.(1)'!$G$11</f>
        <v>0.06</v>
      </c>
      <c r="G208" s="160">
        <f t="shared" si="8"/>
        <v>0.78</v>
      </c>
      <c r="H208" s="160">
        <f t="shared" si="9"/>
        <v>0.78</v>
      </c>
      <c r="I208" s="121"/>
      <c r="J208" s="162"/>
      <c r="K208" s="69"/>
    </row>
    <row r="209" spans="1:11" ht="40.9" customHeight="1">
      <c r="A209" s="144" t="s">
        <v>329</v>
      </c>
      <c r="B209" s="435" t="s">
        <v>330</v>
      </c>
      <c r="C209" s="436"/>
      <c r="D209" s="436"/>
      <c r="E209" s="436"/>
      <c r="F209" s="436"/>
      <c r="G209" s="436"/>
      <c r="H209" s="437"/>
      <c r="I209" s="75"/>
      <c r="J209" s="69"/>
      <c r="K209" s="69"/>
    </row>
    <row r="210" spans="1:11" ht="46.5" customHeight="1">
      <c r="A210" s="347" t="s">
        <v>331</v>
      </c>
      <c r="B210" s="433" t="s">
        <v>163</v>
      </c>
      <c r="C210" s="144">
        <v>5</v>
      </c>
      <c r="D210" s="144">
        <v>3</v>
      </c>
      <c r="E210" s="145" t="s">
        <v>50</v>
      </c>
      <c r="F210" s="145">
        <f>'зп. за 1 мин.(1)'!$G$10</f>
        <v>0.08</v>
      </c>
      <c r="G210" s="160">
        <f t="shared" si="8"/>
        <v>0.4</v>
      </c>
      <c r="H210" s="160">
        <f t="shared" si="9"/>
        <v>0.24</v>
      </c>
      <c r="I210" s="121">
        <f>+G210+G211</f>
        <v>1</v>
      </c>
      <c r="J210" s="121">
        <f>+H210+H211</f>
        <v>0.6</v>
      </c>
      <c r="K210" s="69"/>
    </row>
    <row r="211" spans="1:11" ht="46.5" customHeight="1">
      <c r="A211" s="347"/>
      <c r="B211" s="434"/>
      <c r="C211" s="144">
        <v>10</v>
      </c>
      <c r="D211" s="144">
        <v>6</v>
      </c>
      <c r="E211" s="144" t="s">
        <v>48</v>
      </c>
      <c r="F211" s="145">
        <f>'зп. за 1 мин.(1)'!$G$11</f>
        <v>0.06</v>
      </c>
      <c r="G211" s="160">
        <f t="shared" si="8"/>
        <v>0.6</v>
      </c>
      <c r="H211" s="160">
        <f t="shared" si="9"/>
        <v>0.36</v>
      </c>
      <c r="I211" s="121"/>
      <c r="J211" s="162"/>
      <c r="K211" s="69"/>
    </row>
    <row r="212" spans="1:11" ht="46.5" customHeight="1">
      <c r="A212" s="347" t="s">
        <v>333</v>
      </c>
      <c r="B212" s="433" t="s">
        <v>293</v>
      </c>
      <c r="C212" s="144">
        <v>9</v>
      </c>
      <c r="D212" s="144">
        <v>9</v>
      </c>
      <c r="E212" s="145" t="s">
        <v>50</v>
      </c>
      <c r="F212" s="145">
        <f>'зп. за 1 мин.(1)'!$G$10</f>
        <v>0.08</v>
      </c>
      <c r="G212" s="160">
        <f t="shared" si="8"/>
        <v>0.72</v>
      </c>
      <c r="H212" s="160">
        <f t="shared" si="9"/>
        <v>0.72</v>
      </c>
      <c r="I212" s="121">
        <f>+G212+G213</f>
        <v>1.68</v>
      </c>
      <c r="J212" s="121">
        <f>+H212+H213</f>
        <v>1.68</v>
      </c>
      <c r="K212" s="69"/>
    </row>
    <row r="213" spans="1:11" ht="46.5" customHeight="1">
      <c r="A213" s="347"/>
      <c r="B213" s="434"/>
      <c r="C213" s="144">
        <v>16</v>
      </c>
      <c r="D213" s="144">
        <v>16</v>
      </c>
      <c r="E213" s="144" t="s">
        <v>48</v>
      </c>
      <c r="F213" s="145">
        <f>'зп. за 1 мин.(1)'!$G$11</f>
        <v>0.06</v>
      </c>
      <c r="G213" s="160">
        <f t="shared" si="8"/>
        <v>0.96</v>
      </c>
      <c r="H213" s="160">
        <f t="shared" si="9"/>
        <v>0.96</v>
      </c>
      <c r="I213" s="121"/>
      <c r="J213" s="162"/>
      <c r="K213" s="69"/>
    </row>
    <row r="214" spans="1:11" ht="46.5" customHeight="1">
      <c r="A214" s="347" t="s">
        <v>335</v>
      </c>
      <c r="B214" s="433" t="s">
        <v>664</v>
      </c>
      <c r="C214" s="144">
        <v>3</v>
      </c>
      <c r="D214" s="144">
        <v>3</v>
      </c>
      <c r="E214" s="145" t="s">
        <v>50</v>
      </c>
      <c r="F214" s="145">
        <f>'зп. за 1 мин.(1)'!$G$10</f>
        <v>0.08</v>
      </c>
      <c r="G214" s="160">
        <f t="shared" si="8"/>
        <v>0.24</v>
      </c>
      <c r="H214" s="160">
        <f t="shared" si="9"/>
        <v>0.24</v>
      </c>
      <c r="I214" s="121">
        <f>+G214+G215</f>
        <v>0.84</v>
      </c>
      <c r="J214" s="121">
        <f>+H214+H215</f>
        <v>0.84</v>
      </c>
      <c r="K214" s="69"/>
    </row>
    <row r="215" spans="1:11" ht="46.5" customHeight="1">
      <c r="A215" s="347"/>
      <c r="B215" s="434"/>
      <c r="C215" s="144">
        <v>10</v>
      </c>
      <c r="D215" s="144">
        <v>10</v>
      </c>
      <c r="E215" s="144" t="s">
        <v>48</v>
      </c>
      <c r="F215" s="145">
        <f>'зп. за 1 мин.(1)'!$G$11</f>
        <v>0.06</v>
      </c>
      <c r="G215" s="160">
        <f t="shared" si="8"/>
        <v>0.6</v>
      </c>
      <c r="H215" s="160">
        <f t="shared" si="9"/>
        <v>0.6</v>
      </c>
      <c r="I215" s="121"/>
      <c r="J215" s="162"/>
      <c r="K215" s="69"/>
    </row>
    <row r="216" spans="1:11" ht="46.5" customHeight="1">
      <c r="A216" s="347" t="s">
        <v>338</v>
      </c>
      <c r="B216" s="433" t="s">
        <v>339</v>
      </c>
      <c r="C216" s="144">
        <v>5</v>
      </c>
      <c r="D216" s="144">
        <v>5</v>
      </c>
      <c r="E216" s="145" t="s">
        <v>50</v>
      </c>
      <c r="F216" s="145">
        <f>'зп. за 1 мин.(1)'!$G$10</f>
        <v>0.08</v>
      </c>
      <c r="G216" s="160">
        <f t="shared" si="8"/>
        <v>0.4</v>
      </c>
      <c r="H216" s="160">
        <f t="shared" si="9"/>
        <v>0.4</v>
      </c>
      <c r="I216" s="121">
        <f>+G216+G217</f>
        <v>0.52</v>
      </c>
      <c r="J216" s="121">
        <f>+H216+H217</f>
        <v>0.52</v>
      </c>
      <c r="K216" s="69"/>
    </row>
    <row r="217" spans="1:11" ht="46.5" customHeight="1">
      <c r="A217" s="347"/>
      <c r="B217" s="434"/>
      <c r="C217" s="144">
        <v>2</v>
      </c>
      <c r="D217" s="144">
        <v>2</v>
      </c>
      <c r="E217" s="144" t="s">
        <v>48</v>
      </c>
      <c r="F217" s="145">
        <f>'зп. за 1 мин.(1)'!$G$11</f>
        <v>0.06</v>
      </c>
      <c r="G217" s="160">
        <f t="shared" si="8"/>
        <v>0.12</v>
      </c>
      <c r="H217" s="160">
        <f t="shared" si="9"/>
        <v>0.12</v>
      </c>
      <c r="I217" s="121"/>
      <c r="J217" s="162"/>
      <c r="K217" s="69"/>
    </row>
    <row r="218" spans="1:11" ht="46.5" customHeight="1">
      <c r="A218" s="347" t="s">
        <v>341</v>
      </c>
      <c r="B218" s="433" t="s">
        <v>342</v>
      </c>
      <c r="C218" s="144">
        <v>5</v>
      </c>
      <c r="D218" s="144">
        <v>5</v>
      </c>
      <c r="E218" s="145" t="s">
        <v>50</v>
      </c>
      <c r="F218" s="145">
        <f>'зп. за 1 мин.(1)'!$G$10</f>
        <v>0.08</v>
      </c>
      <c r="G218" s="160">
        <f t="shared" si="8"/>
        <v>0.4</v>
      </c>
      <c r="H218" s="160">
        <f t="shared" si="9"/>
        <v>0.4</v>
      </c>
      <c r="I218" s="121">
        <f>+G218+G219</f>
        <v>1</v>
      </c>
      <c r="J218" s="121">
        <f>+H218+H219</f>
        <v>1</v>
      </c>
      <c r="K218" s="69"/>
    </row>
    <row r="219" spans="1:11" ht="46.5" customHeight="1">
      <c r="A219" s="347"/>
      <c r="B219" s="434"/>
      <c r="C219" s="144">
        <v>10</v>
      </c>
      <c r="D219" s="144">
        <v>10</v>
      </c>
      <c r="E219" s="144" t="s">
        <v>48</v>
      </c>
      <c r="F219" s="145">
        <f>'зп. за 1 мин.(1)'!$G$11</f>
        <v>0.06</v>
      </c>
      <c r="G219" s="160">
        <f t="shared" si="8"/>
        <v>0.6</v>
      </c>
      <c r="H219" s="160">
        <f t="shared" si="9"/>
        <v>0.6</v>
      </c>
      <c r="I219" s="121"/>
      <c r="J219" s="162"/>
      <c r="K219" s="69"/>
    </row>
    <row r="220" spans="1:11" ht="46.5" customHeight="1">
      <c r="A220" s="347" t="s">
        <v>344</v>
      </c>
      <c r="B220" s="433" t="s">
        <v>345</v>
      </c>
      <c r="C220" s="144">
        <v>20</v>
      </c>
      <c r="D220" s="144">
        <v>12</v>
      </c>
      <c r="E220" s="144" t="s">
        <v>96</v>
      </c>
      <c r="F220" s="145">
        <f>'зп. за 1 мин.(1)'!$G$10</f>
        <v>0.08</v>
      </c>
      <c r="G220" s="160">
        <f t="shared" si="8"/>
        <v>1.6</v>
      </c>
      <c r="H220" s="160">
        <f t="shared" si="9"/>
        <v>0.96</v>
      </c>
      <c r="I220" s="121">
        <f>+G220+G221</f>
        <v>3.7</v>
      </c>
      <c r="J220" s="121">
        <f>+H220+H221</f>
        <v>2.2200000000000002</v>
      </c>
      <c r="K220" s="69"/>
    </row>
    <row r="221" spans="1:11" ht="46.5" customHeight="1">
      <c r="A221" s="347"/>
      <c r="B221" s="434"/>
      <c r="C221" s="144">
        <v>35</v>
      </c>
      <c r="D221" s="144">
        <v>21</v>
      </c>
      <c r="E221" s="144" t="s">
        <v>48</v>
      </c>
      <c r="F221" s="145">
        <f>'зп. за 1 мин.(1)'!$G$11</f>
        <v>0.06</v>
      </c>
      <c r="G221" s="160">
        <f t="shared" si="8"/>
        <v>2.1</v>
      </c>
      <c r="H221" s="160">
        <f t="shared" si="9"/>
        <v>1.26</v>
      </c>
      <c r="I221" s="121"/>
      <c r="J221" s="162"/>
      <c r="K221" s="69"/>
    </row>
    <row r="222" spans="1:11" ht="46.5" customHeight="1">
      <c r="A222" s="347" t="s">
        <v>347</v>
      </c>
      <c r="B222" s="433" t="s">
        <v>348</v>
      </c>
      <c r="C222" s="144">
        <v>5</v>
      </c>
      <c r="D222" s="144">
        <v>3</v>
      </c>
      <c r="E222" s="144" t="s">
        <v>96</v>
      </c>
      <c r="F222" s="145">
        <f>'зп. за 1 мин.(1)'!$G$10</f>
        <v>0.08</v>
      </c>
      <c r="G222" s="160">
        <f t="shared" ref="G222:G242" si="10">+C222*F222</f>
        <v>0.4</v>
      </c>
      <c r="H222" s="160">
        <f t="shared" ref="H222:H242" si="11">+D222*F222</f>
        <v>0.24</v>
      </c>
      <c r="I222" s="121">
        <f>+G222+G223</f>
        <v>1.18</v>
      </c>
      <c r="J222" s="121">
        <f>+H222+H223</f>
        <v>0.72</v>
      </c>
      <c r="K222" s="69"/>
    </row>
    <row r="223" spans="1:11" ht="46.5" customHeight="1">
      <c r="A223" s="347"/>
      <c r="B223" s="434"/>
      <c r="C223" s="144">
        <v>13</v>
      </c>
      <c r="D223" s="144">
        <v>8</v>
      </c>
      <c r="E223" s="144" t="s">
        <v>48</v>
      </c>
      <c r="F223" s="145">
        <f>'зп. за 1 мин.(1)'!$G$11</f>
        <v>0.06</v>
      </c>
      <c r="G223" s="160">
        <f t="shared" si="10"/>
        <v>0.78</v>
      </c>
      <c r="H223" s="160">
        <f t="shared" si="11"/>
        <v>0.48</v>
      </c>
      <c r="I223" s="121"/>
      <c r="J223" s="162"/>
      <c r="K223" s="69"/>
    </row>
    <row r="224" spans="1:11" ht="46.5" customHeight="1">
      <c r="A224" s="347" t="s">
        <v>350</v>
      </c>
      <c r="B224" s="433" t="s">
        <v>351</v>
      </c>
      <c r="C224" s="144">
        <v>6</v>
      </c>
      <c r="D224" s="144">
        <v>4</v>
      </c>
      <c r="E224" s="144" t="s">
        <v>96</v>
      </c>
      <c r="F224" s="145">
        <f>'зп. за 1 мин.(1)'!$G$10</f>
        <v>0.08</v>
      </c>
      <c r="G224" s="160">
        <f t="shared" si="10"/>
        <v>0.48</v>
      </c>
      <c r="H224" s="160">
        <f t="shared" si="11"/>
        <v>0.32</v>
      </c>
      <c r="I224" s="121">
        <f>+G224+G225</f>
        <v>1.26</v>
      </c>
      <c r="J224" s="121">
        <f>+H224+H225</f>
        <v>0.8</v>
      </c>
      <c r="K224" s="69"/>
    </row>
    <row r="225" spans="1:11" ht="46.5" customHeight="1">
      <c r="A225" s="347"/>
      <c r="B225" s="434"/>
      <c r="C225" s="144">
        <v>13</v>
      </c>
      <c r="D225" s="144">
        <v>8</v>
      </c>
      <c r="E225" s="144" t="s">
        <v>48</v>
      </c>
      <c r="F225" s="145">
        <f>'зп. за 1 мин.(1)'!$G$11</f>
        <v>0.06</v>
      </c>
      <c r="G225" s="160">
        <f t="shared" si="10"/>
        <v>0.78</v>
      </c>
      <c r="H225" s="160">
        <f t="shared" si="11"/>
        <v>0.48</v>
      </c>
      <c r="I225" s="121"/>
      <c r="J225" s="162"/>
      <c r="K225" s="69"/>
    </row>
    <row r="226" spans="1:11" ht="25.9" customHeight="1">
      <c r="A226" s="144" t="s">
        <v>353</v>
      </c>
      <c r="B226" s="435" t="s">
        <v>354</v>
      </c>
      <c r="C226" s="457"/>
      <c r="D226" s="457"/>
      <c r="E226" s="457"/>
      <c r="F226" s="457"/>
      <c r="G226" s="457"/>
      <c r="H226" s="458"/>
      <c r="I226" s="75"/>
      <c r="J226" s="69"/>
      <c r="K226" s="69"/>
    </row>
    <row r="227" spans="1:11" ht="46.5" customHeight="1">
      <c r="A227" s="347" t="s">
        <v>355</v>
      </c>
      <c r="B227" s="433" t="s">
        <v>227</v>
      </c>
      <c r="C227" s="144">
        <v>5</v>
      </c>
      <c r="D227" s="144">
        <v>3</v>
      </c>
      <c r="E227" s="144" t="s">
        <v>96</v>
      </c>
      <c r="F227" s="145">
        <f>'зп. за 1 мин.(1)'!$G$10</f>
        <v>0.08</v>
      </c>
      <c r="G227" s="160">
        <f t="shared" si="10"/>
        <v>0.4</v>
      </c>
      <c r="H227" s="160">
        <f t="shared" si="11"/>
        <v>0.24</v>
      </c>
      <c r="I227" s="121">
        <f>+G227+G228</f>
        <v>0.94</v>
      </c>
      <c r="J227" s="121">
        <f>+H227+H228</f>
        <v>0.54</v>
      </c>
      <c r="K227" s="69"/>
    </row>
    <row r="228" spans="1:11" ht="46.5" customHeight="1">
      <c r="A228" s="347"/>
      <c r="B228" s="434"/>
      <c r="C228" s="144">
        <v>9</v>
      </c>
      <c r="D228" s="144">
        <v>5</v>
      </c>
      <c r="E228" s="144" t="s">
        <v>48</v>
      </c>
      <c r="F228" s="145">
        <f>'зп. за 1 мин.(1)'!$G$11</f>
        <v>0.06</v>
      </c>
      <c r="G228" s="160">
        <f t="shared" si="10"/>
        <v>0.54</v>
      </c>
      <c r="H228" s="160">
        <f t="shared" si="11"/>
        <v>0.3</v>
      </c>
      <c r="I228" s="121"/>
      <c r="J228" s="162"/>
      <c r="K228" s="69"/>
    </row>
    <row r="229" spans="1:11" ht="46.5" customHeight="1">
      <c r="A229" s="347" t="s">
        <v>357</v>
      </c>
      <c r="B229" s="433" t="s">
        <v>253</v>
      </c>
      <c r="C229" s="144">
        <v>9</v>
      </c>
      <c r="D229" s="144">
        <v>9</v>
      </c>
      <c r="E229" s="144" t="s">
        <v>96</v>
      </c>
      <c r="F229" s="145">
        <f>'зп. за 1 мин.(1)'!$G$10</f>
        <v>0.08</v>
      </c>
      <c r="G229" s="160">
        <f t="shared" si="10"/>
        <v>0.72</v>
      </c>
      <c r="H229" s="160">
        <f t="shared" si="11"/>
        <v>0.72</v>
      </c>
      <c r="I229" s="121">
        <f>+G229+G230</f>
        <v>1.62</v>
      </c>
      <c r="J229" s="121">
        <f>+H229+H230</f>
        <v>1.62</v>
      </c>
      <c r="K229" s="69"/>
    </row>
    <row r="230" spans="1:11" ht="46.5" customHeight="1">
      <c r="A230" s="347"/>
      <c r="B230" s="434"/>
      <c r="C230" s="144">
        <v>15</v>
      </c>
      <c r="D230" s="144">
        <v>15</v>
      </c>
      <c r="E230" s="144" t="s">
        <v>48</v>
      </c>
      <c r="F230" s="145">
        <f>'зп. за 1 мин.(1)'!$G$11</f>
        <v>0.06</v>
      </c>
      <c r="G230" s="160">
        <f t="shared" si="10"/>
        <v>0.9</v>
      </c>
      <c r="H230" s="160">
        <f t="shared" si="11"/>
        <v>0.9</v>
      </c>
      <c r="I230" s="121"/>
      <c r="J230" s="162"/>
      <c r="K230" s="69"/>
    </row>
    <row r="231" spans="1:11" ht="28.9" customHeight="1">
      <c r="A231" s="144" t="s">
        <v>360</v>
      </c>
      <c r="B231" s="435" t="s">
        <v>361</v>
      </c>
      <c r="C231" s="436"/>
      <c r="D231" s="436"/>
      <c r="E231" s="436"/>
      <c r="F231" s="436"/>
      <c r="G231" s="436"/>
      <c r="H231" s="437"/>
      <c r="I231" s="75"/>
      <c r="J231" s="69"/>
      <c r="K231" s="69"/>
    </row>
    <row r="232" spans="1:11" ht="46.5" customHeight="1">
      <c r="A232" s="347" t="s">
        <v>665</v>
      </c>
      <c r="B232" s="433" t="s">
        <v>227</v>
      </c>
      <c r="C232" s="144">
        <v>5</v>
      </c>
      <c r="D232" s="144">
        <v>3</v>
      </c>
      <c r="E232" s="144" t="s">
        <v>96</v>
      </c>
      <c r="F232" s="145">
        <f>'зп. за 1 мин.(1)'!$G$10</f>
        <v>0.08</v>
      </c>
      <c r="G232" s="160">
        <f t="shared" si="10"/>
        <v>0.4</v>
      </c>
      <c r="H232" s="160">
        <f t="shared" si="11"/>
        <v>0.24</v>
      </c>
      <c r="I232" s="121">
        <f>+G232+G233</f>
        <v>0.94</v>
      </c>
      <c r="J232" s="121">
        <f>+H232+H233</f>
        <v>0.54</v>
      </c>
      <c r="K232" s="69"/>
    </row>
    <row r="233" spans="1:11" ht="46.5" customHeight="1">
      <c r="A233" s="347"/>
      <c r="B233" s="434"/>
      <c r="C233" s="144">
        <v>9</v>
      </c>
      <c r="D233" s="144">
        <v>5</v>
      </c>
      <c r="E233" s="144" t="s">
        <v>48</v>
      </c>
      <c r="F233" s="145">
        <f>'зп. за 1 мин.(1)'!$G$11</f>
        <v>0.06</v>
      </c>
      <c r="G233" s="160">
        <f t="shared" si="10"/>
        <v>0.54</v>
      </c>
      <c r="H233" s="160">
        <f t="shared" si="11"/>
        <v>0.3</v>
      </c>
      <c r="I233" s="121"/>
      <c r="J233" s="162"/>
      <c r="K233" s="69"/>
    </row>
    <row r="234" spans="1:11" ht="46.5" customHeight="1">
      <c r="A234" s="347" t="s">
        <v>364</v>
      </c>
      <c r="B234" s="433" t="s">
        <v>253</v>
      </c>
      <c r="C234" s="144">
        <v>8</v>
      </c>
      <c r="D234" s="144">
        <v>8</v>
      </c>
      <c r="E234" s="144" t="s">
        <v>96</v>
      </c>
      <c r="F234" s="145">
        <f>'зп. за 1 мин.(1)'!$G$10</f>
        <v>0.08</v>
      </c>
      <c r="G234" s="160">
        <f t="shared" si="10"/>
        <v>0.64</v>
      </c>
      <c r="H234" s="160">
        <f t="shared" si="11"/>
        <v>0.64</v>
      </c>
      <c r="I234" s="121">
        <f>+G234+G235</f>
        <v>1.48</v>
      </c>
      <c r="J234" s="121">
        <f>+H234+H235</f>
        <v>1.48</v>
      </c>
      <c r="K234" s="69"/>
    </row>
    <row r="235" spans="1:11" ht="46.5" customHeight="1">
      <c r="A235" s="347"/>
      <c r="B235" s="434"/>
      <c r="C235" s="144">
        <v>14</v>
      </c>
      <c r="D235" s="144">
        <v>14</v>
      </c>
      <c r="E235" s="144" t="s">
        <v>48</v>
      </c>
      <c r="F235" s="145">
        <f>'зп. за 1 мин.(1)'!$G$11</f>
        <v>0.06</v>
      </c>
      <c r="G235" s="160">
        <f t="shared" si="10"/>
        <v>0.84</v>
      </c>
      <c r="H235" s="160">
        <f t="shared" si="11"/>
        <v>0.84</v>
      </c>
      <c r="I235" s="121"/>
      <c r="J235" s="162"/>
      <c r="K235" s="69"/>
    </row>
    <row r="236" spans="1:11" ht="46.5" customHeight="1">
      <c r="A236" s="144" t="s">
        <v>367</v>
      </c>
      <c r="B236" s="435" t="s">
        <v>366</v>
      </c>
      <c r="C236" s="436"/>
      <c r="D236" s="436"/>
      <c r="E236" s="436"/>
      <c r="F236" s="436"/>
      <c r="G236" s="436"/>
      <c r="H236" s="437"/>
      <c r="I236" s="75"/>
      <c r="J236" s="69"/>
      <c r="K236" s="69"/>
    </row>
    <row r="237" spans="1:11" ht="46.5" customHeight="1">
      <c r="A237" s="347" t="s">
        <v>368</v>
      </c>
      <c r="B237" s="433" t="s">
        <v>227</v>
      </c>
      <c r="C237" s="144">
        <v>5</v>
      </c>
      <c r="D237" s="144">
        <v>3</v>
      </c>
      <c r="E237" s="144" t="s">
        <v>96</v>
      </c>
      <c r="F237" s="145">
        <f>'зп. за 1 мин.(1)'!$G$10</f>
        <v>0.08</v>
      </c>
      <c r="G237" s="160">
        <f t="shared" si="10"/>
        <v>0.4</v>
      </c>
      <c r="H237" s="160">
        <f t="shared" si="11"/>
        <v>0.24</v>
      </c>
      <c r="I237" s="121">
        <f>+G237+G238</f>
        <v>0.94</v>
      </c>
      <c r="J237" s="121">
        <f>+H237+H238</f>
        <v>0.54</v>
      </c>
      <c r="K237" s="69"/>
    </row>
    <row r="238" spans="1:11" ht="46.5" customHeight="1">
      <c r="A238" s="347"/>
      <c r="B238" s="434"/>
      <c r="C238" s="144">
        <v>9</v>
      </c>
      <c r="D238" s="144">
        <v>5</v>
      </c>
      <c r="E238" s="144" t="s">
        <v>48</v>
      </c>
      <c r="F238" s="145">
        <f>'зп. за 1 мин.(1)'!$G$11</f>
        <v>0.06</v>
      </c>
      <c r="G238" s="160">
        <f t="shared" si="10"/>
        <v>0.54</v>
      </c>
      <c r="H238" s="160">
        <f t="shared" si="11"/>
        <v>0.3</v>
      </c>
      <c r="I238" s="121"/>
      <c r="J238" s="162"/>
      <c r="K238" s="69"/>
    </row>
    <row r="239" spans="1:11" ht="46.5" customHeight="1">
      <c r="A239" s="347" t="s">
        <v>370</v>
      </c>
      <c r="B239" s="433" t="s">
        <v>253</v>
      </c>
      <c r="C239" s="144">
        <v>10</v>
      </c>
      <c r="D239" s="144">
        <v>10</v>
      </c>
      <c r="E239" s="144" t="s">
        <v>96</v>
      </c>
      <c r="F239" s="145">
        <f>'зп. за 1 мин.(1)'!$G$10</f>
        <v>0.08</v>
      </c>
      <c r="G239" s="160">
        <f t="shared" si="10"/>
        <v>0.8</v>
      </c>
      <c r="H239" s="160">
        <f t="shared" si="11"/>
        <v>0.8</v>
      </c>
      <c r="I239" s="121">
        <f>+G239+G240</f>
        <v>1.88</v>
      </c>
      <c r="J239" s="121">
        <f>+H239+H240</f>
        <v>1.88</v>
      </c>
      <c r="K239" s="69"/>
    </row>
    <row r="240" spans="1:11" ht="46.5" customHeight="1">
      <c r="A240" s="347"/>
      <c r="B240" s="434"/>
      <c r="C240" s="144">
        <v>18</v>
      </c>
      <c r="D240" s="144">
        <v>18</v>
      </c>
      <c r="E240" s="144" t="s">
        <v>48</v>
      </c>
      <c r="F240" s="145">
        <f>'зп. за 1 мин.(1)'!$G$11</f>
        <v>0.06</v>
      </c>
      <c r="G240" s="160">
        <f t="shared" si="10"/>
        <v>1.08</v>
      </c>
      <c r="H240" s="160">
        <f t="shared" si="11"/>
        <v>1.08</v>
      </c>
      <c r="I240" s="121"/>
      <c r="J240" s="162"/>
      <c r="K240" s="69"/>
    </row>
    <row r="241" spans="1:11" ht="46.5" customHeight="1">
      <c r="A241" s="347" t="s">
        <v>372</v>
      </c>
      <c r="B241" s="433" t="s">
        <v>373</v>
      </c>
      <c r="C241" s="144">
        <v>10</v>
      </c>
      <c r="D241" s="144">
        <v>6</v>
      </c>
      <c r="E241" s="144" t="s">
        <v>96</v>
      </c>
      <c r="F241" s="145">
        <f>'зп. за 1 мин.(1)'!$G$10</f>
        <v>0.08</v>
      </c>
      <c r="G241" s="160">
        <f t="shared" si="10"/>
        <v>0.8</v>
      </c>
      <c r="H241" s="160">
        <f t="shared" si="11"/>
        <v>0.48</v>
      </c>
      <c r="I241" s="121">
        <f>+G241+G242</f>
        <v>2</v>
      </c>
      <c r="J241" s="121">
        <f>+H241+H242</f>
        <v>1.2</v>
      </c>
      <c r="K241" s="69"/>
    </row>
    <row r="242" spans="1:11" ht="46.5" customHeight="1">
      <c r="A242" s="347"/>
      <c r="B242" s="434"/>
      <c r="C242" s="144">
        <v>20</v>
      </c>
      <c r="D242" s="144">
        <v>12</v>
      </c>
      <c r="E242" s="144" t="s">
        <v>48</v>
      </c>
      <c r="F242" s="145">
        <f>'зп. за 1 мин.(1)'!$G$11</f>
        <v>0.06</v>
      </c>
      <c r="G242" s="160">
        <f t="shared" si="10"/>
        <v>1.2</v>
      </c>
      <c r="H242" s="160">
        <f t="shared" si="11"/>
        <v>0.72</v>
      </c>
      <c r="I242" s="121"/>
      <c r="J242" s="162"/>
      <c r="K242" s="69"/>
    </row>
    <row r="243" spans="1:11" s="100" customFormat="1" ht="46.5" customHeight="1">
      <c r="A243" s="347" t="s">
        <v>375</v>
      </c>
      <c r="B243" s="433" t="s">
        <v>376</v>
      </c>
      <c r="C243" s="144">
        <v>10</v>
      </c>
      <c r="D243" s="144">
        <v>6</v>
      </c>
      <c r="E243" s="144" t="s">
        <v>96</v>
      </c>
      <c r="F243" s="145">
        <f>'зп. за 1 мин.(1)'!$G$10</f>
        <v>0.08</v>
      </c>
      <c r="G243" s="160">
        <f t="shared" ref="G243:G250" si="12">+C243*F243</f>
        <v>0.8</v>
      </c>
      <c r="H243" s="160">
        <f t="shared" ref="H243:H250" si="13">+D243*F243</f>
        <v>0.48</v>
      </c>
      <c r="I243" s="121">
        <f>+G243+G244</f>
        <v>2</v>
      </c>
      <c r="J243" s="121">
        <f>+H243+H244</f>
        <v>1.2</v>
      </c>
      <c r="K243" s="69"/>
    </row>
    <row r="244" spans="1:11" s="100" customFormat="1" ht="46.5" customHeight="1">
      <c r="A244" s="347"/>
      <c r="B244" s="434"/>
      <c r="C244" s="144">
        <v>20</v>
      </c>
      <c r="D244" s="144">
        <v>12</v>
      </c>
      <c r="E244" s="144" t="s">
        <v>48</v>
      </c>
      <c r="F244" s="145">
        <f>'зп. за 1 мин.(1)'!$G$11</f>
        <v>0.06</v>
      </c>
      <c r="G244" s="160">
        <f t="shared" si="12"/>
        <v>1.2</v>
      </c>
      <c r="H244" s="160">
        <f t="shared" si="13"/>
        <v>0.72</v>
      </c>
      <c r="I244" s="121"/>
      <c r="J244" s="162"/>
      <c r="K244" s="69"/>
    </row>
    <row r="245" spans="1:11" ht="31.5">
      <c r="A245" s="347" t="s">
        <v>377</v>
      </c>
      <c r="B245" s="433" t="s">
        <v>378</v>
      </c>
      <c r="C245" s="144">
        <v>10</v>
      </c>
      <c r="D245" s="144">
        <v>6</v>
      </c>
      <c r="E245" s="144" t="s">
        <v>96</v>
      </c>
      <c r="F245" s="145">
        <f>'зп. за 1 мин.(1)'!$G$10</f>
        <v>0.08</v>
      </c>
      <c r="G245" s="160">
        <f t="shared" si="12"/>
        <v>0.8</v>
      </c>
      <c r="H245" s="160">
        <f t="shared" si="13"/>
        <v>0.48</v>
      </c>
      <c r="I245" s="121">
        <f>+G245+G246</f>
        <v>2</v>
      </c>
      <c r="J245" s="121">
        <f>+H245+H246</f>
        <v>1.2</v>
      </c>
      <c r="K245" s="69"/>
    </row>
    <row r="246" spans="1:11" ht="31.5">
      <c r="A246" s="347"/>
      <c r="B246" s="434"/>
      <c r="C246" s="144">
        <v>20</v>
      </c>
      <c r="D246" s="144">
        <v>12</v>
      </c>
      <c r="E246" s="144" t="s">
        <v>48</v>
      </c>
      <c r="F246" s="145">
        <f>'зп. за 1 мин.(1)'!$G$11</f>
        <v>0.06</v>
      </c>
      <c r="G246" s="160">
        <f t="shared" si="12"/>
        <v>1.2</v>
      </c>
      <c r="H246" s="160">
        <f t="shared" si="13"/>
        <v>0.72</v>
      </c>
      <c r="I246" s="121"/>
      <c r="J246" s="162"/>
      <c r="K246" s="69"/>
    </row>
    <row r="247" spans="1:11" ht="31.5">
      <c r="A247" s="347" t="s">
        <v>380</v>
      </c>
      <c r="B247" s="433" t="s">
        <v>381</v>
      </c>
      <c r="C247" s="144">
        <v>15</v>
      </c>
      <c r="D247" s="144">
        <v>9</v>
      </c>
      <c r="E247" s="144" t="s">
        <v>96</v>
      </c>
      <c r="F247" s="145">
        <f>'зп. за 1 мин.(1)'!$G$10</f>
        <v>0.08</v>
      </c>
      <c r="G247" s="158">
        <f t="shared" si="12"/>
        <v>1.2</v>
      </c>
      <c r="H247" s="158">
        <f t="shared" si="13"/>
        <v>0.7</v>
      </c>
      <c r="I247" s="75">
        <f>+G247+G248</f>
        <v>3.9</v>
      </c>
      <c r="J247" s="75">
        <f>+H247+H248</f>
        <v>2.2999999999999998</v>
      </c>
      <c r="K247" s="69"/>
    </row>
    <row r="248" spans="1:11" ht="31.5">
      <c r="A248" s="347"/>
      <c r="B248" s="434"/>
      <c r="C248" s="144">
        <v>45</v>
      </c>
      <c r="D248" s="144">
        <v>27</v>
      </c>
      <c r="E248" s="144" t="s">
        <v>48</v>
      </c>
      <c r="F248" s="145">
        <f>'зп. за 1 мин.(1)'!$G$11</f>
        <v>0.06</v>
      </c>
      <c r="G248" s="158">
        <f t="shared" si="12"/>
        <v>2.7</v>
      </c>
      <c r="H248" s="158">
        <f t="shared" si="13"/>
        <v>1.6</v>
      </c>
      <c r="I248" s="75"/>
      <c r="J248" s="69"/>
      <c r="K248" s="69"/>
    </row>
    <row r="249" spans="1:11" ht="31.5">
      <c r="A249" s="347" t="s">
        <v>383</v>
      </c>
      <c r="B249" s="433" t="s">
        <v>384</v>
      </c>
      <c r="C249" s="144">
        <v>8</v>
      </c>
      <c r="D249" s="144">
        <v>5</v>
      </c>
      <c r="E249" s="144" t="s">
        <v>96</v>
      </c>
      <c r="F249" s="145">
        <f>'зп. за 1 мин.(1)'!$G$10</f>
        <v>0.08</v>
      </c>
      <c r="G249" s="160">
        <f t="shared" si="12"/>
        <v>0.64</v>
      </c>
      <c r="H249" s="160">
        <f t="shared" si="13"/>
        <v>0.4</v>
      </c>
      <c r="I249" s="121">
        <f>+G249+G250</f>
        <v>2.14</v>
      </c>
      <c r="J249" s="121">
        <f>+H249+H250</f>
        <v>1.3</v>
      </c>
      <c r="K249" s="69"/>
    </row>
    <row r="250" spans="1:11" ht="31.5">
      <c r="A250" s="347"/>
      <c r="B250" s="434"/>
      <c r="C250" s="144">
        <v>25</v>
      </c>
      <c r="D250" s="144">
        <v>15</v>
      </c>
      <c r="E250" s="144" t="s">
        <v>48</v>
      </c>
      <c r="F250" s="145">
        <f>'зп. за 1 мин.(1)'!$G$11</f>
        <v>0.06</v>
      </c>
      <c r="G250" s="160">
        <f t="shared" si="12"/>
        <v>1.5</v>
      </c>
      <c r="H250" s="160">
        <f t="shared" si="13"/>
        <v>0.9</v>
      </c>
      <c r="I250" s="121"/>
      <c r="J250" s="162"/>
      <c r="K250" s="69"/>
    </row>
    <row r="251" spans="1:11">
      <c r="A251" s="144" t="s">
        <v>386</v>
      </c>
      <c r="B251" s="435" t="s">
        <v>387</v>
      </c>
      <c r="C251" s="436"/>
      <c r="D251" s="436"/>
      <c r="E251" s="436"/>
      <c r="F251" s="436"/>
      <c r="G251" s="436"/>
      <c r="H251" s="437"/>
      <c r="I251" s="75"/>
      <c r="J251" s="69"/>
      <c r="K251" s="69"/>
    </row>
    <row r="252" spans="1:11" ht="31.5">
      <c r="A252" s="347" t="s">
        <v>666</v>
      </c>
      <c r="B252" s="433" t="s">
        <v>163</v>
      </c>
      <c r="C252" s="144">
        <v>5</v>
      </c>
      <c r="D252" s="144">
        <v>5</v>
      </c>
      <c r="E252" s="144" t="s">
        <v>96</v>
      </c>
      <c r="F252" s="145">
        <f>'зп. за 1 мин.(1)'!$G$10</f>
        <v>0.08</v>
      </c>
      <c r="G252" s="160">
        <f>+C252*F252</f>
        <v>0.4</v>
      </c>
      <c r="H252" s="160">
        <f>+D252*F252</f>
        <v>0.4</v>
      </c>
      <c r="I252" s="121">
        <f>+G252+G253</f>
        <v>1</v>
      </c>
      <c r="J252" s="121">
        <f>+H252+H253</f>
        <v>1</v>
      </c>
      <c r="K252" s="69"/>
    </row>
    <row r="253" spans="1:11" ht="31.5">
      <c r="A253" s="347"/>
      <c r="B253" s="434"/>
      <c r="C253" s="144">
        <v>10</v>
      </c>
      <c r="D253" s="144">
        <v>10</v>
      </c>
      <c r="E253" s="144" t="s">
        <v>48</v>
      </c>
      <c r="F253" s="145">
        <f>'зп. за 1 мин.(1)'!$G$11</f>
        <v>0.06</v>
      </c>
      <c r="G253" s="160">
        <f>+C253*F253</f>
        <v>0.6</v>
      </c>
      <c r="H253" s="160">
        <f>+D253*F253</f>
        <v>0.6</v>
      </c>
      <c r="I253" s="121"/>
      <c r="J253" s="162"/>
      <c r="K253" s="69"/>
    </row>
    <row r="254" spans="1:11" ht="31.5">
      <c r="A254" s="347" t="s">
        <v>390</v>
      </c>
      <c r="B254" s="433" t="s">
        <v>391</v>
      </c>
      <c r="C254" s="144">
        <v>10</v>
      </c>
      <c r="D254" s="144">
        <v>10</v>
      </c>
      <c r="E254" s="144" t="s">
        <v>96</v>
      </c>
      <c r="F254" s="145">
        <f>'зп. за 1 мин.(1)'!$G$10</f>
        <v>0.08</v>
      </c>
      <c r="G254" s="160">
        <f>+C254*F254</f>
        <v>0.8</v>
      </c>
      <c r="H254" s="160">
        <f>+D254*F254</f>
        <v>0.8</v>
      </c>
      <c r="I254" s="121">
        <f>+G254+G255</f>
        <v>2</v>
      </c>
      <c r="J254" s="121">
        <f>+H254+H255</f>
        <v>2</v>
      </c>
      <c r="K254" s="69"/>
    </row>
    <row r="255" spans="1:11" ht="31.5">
      <c r="A255" s="347"/>
      <c r="B255" s="434"/>
      <c r="C255" s="144">
        <v>20</v>
      </c>
      <c r="D255" s="144">
        <v>20</v>
      </c>
      <c r="E255" s="144" t="s">
        <v>48</v>
      </c>
      <c r="F255" s="145">
        <f>'зп. за 1 мин.(1)'!$G$11</f>
        <v>0.06</v>
      </c>
      <c r="G255" s="160">
        <f>+C255*F255</f>
        <v>1.2</v>
      </c>
      <c r="H255" s="160">
        <f>+D255*F255</f>
        <v>1.2</v>
      </c>
      <c r="I255" s="121"/>
      <c r="J255" s="162"/>
      <c r="K255" s="69"/>
    </row>
    <row r="256" spans="1:11">
      <c r="A256" s="144" t="s">
        <v>393</v>
      </c>
      <c r="B256" s="438" t="s">
        <v>396</v>
      </c>
      <c r="C256" s="439"/>
      <c r="D256" s="439"/>
      <c r="E256" s="439"/>
      <c r="F256" s="439"/>
      <c r="G256" s="439"/>
      <c r="H256" s="440"/>
      <c r="I256" s="75"/>
      <c r="J256" s="69"/>
      <c r="K256" s="69"/>
    </row>
    <row r="257" spans="1:11">
      <c r="A257" s="144" t="s">
        <v>394</v>
      </c>
      <c r="B257" s="453" t="s">
        <v>397</v>
      </c>
      <c r="C257" s="454"/>
      <c r="D257" s="454"/>
      <c r="E257" s="454"/>
      <c r="F257" s="454"/>
      <c r="G257" s="454"/>
      <c r="H257" s="455"/>
      <c r="I257" s="75"/>
      <c r="J257" s="69"/>
      <c r="K257" s="69"/>
    </row>
    <row r="258" spans="1:11" ht="39.6" customHeight="1">
      <c r="A258" s="144" t="s">
        <v>395</v>
      </c>
      <c r="B258" s="441" t="s">
        <v>398</v>
      </c>
      <c r="C258" s="442"/>
      <c r="D258" s="442"/>
      <c r="E258" s="442"/>
      <c r="F258" s="442"/>
      <c r="G258" s="442"/>
      <c r="H258" s="443"/>
      <c r="I258" s="75"/>
      <c r="J258" s="69"/>
      <c r="K258" s="69"/>
    </row>
    <row r="259" spans="1:11" ht="31.5">
      <c r="A259" s="347" t="s">
        <v>399</v>
      </c>
      <c r="B259" s="433" t="s">
        <v>667</v>
      </c>
      <c r="C259" s="144">
        <v>5</v>
      </c>
      <c r="D259" s="144">
        <v>5</v>
      </c>
      <c r="E259" s="144" t="s">
        <v>96</v>
      </c>
      <c r="F259" s="145">
        <f>'зп. за 1 мин.(1)'!$G$10</f>
        <v>0.08</v>
      </c>
      <c r="G259" s="160">
        <f>+C259*F259</f>
        <v>0.4</v>
      </c>
      <c r="H259" s="160">
        <f>+D259*F259</f>
        <v>0.4</v>
      </c>
      <c r="I259" s="121">
        <f>+G259+G260</f>
        <v>1</v>
      </c>
      <c r="J259" s="121">
        <f>+H259+H260</f>
        <v>1</v>
      </c>
      <c r="K259" s="69"/>
    </row>
    <row r="260" spans="1:11" ht="31.5">
      <c r="A260" s="347"/>
      <c r="B260" s="434"/>
      <c r="C260" s="144">
        <v>10</v>
      </c>
      <c r="D260" s="144">
        <v>10</v>
      </c>
      <c r="E260" s="144" t="s">
        <v>48</v>
      </c>
      <c r="F260" s="145">
        <f>'зп. за 1 мин.(1)'!$G$11</f>
        <v>0.06</v>
      </c>
      <c r="G260" s="160">
        <f>+C260*F260</f>
        <v>0.6</v>
      </c>
      <c r="H260" s="160">
        <f>+D260*F260</f>
        <v>0.6</v>
      </c>
      <c r="I260" s="121"/>
      <c r="J260" s="162"/>
      <c r="K260" s="69"/>
    </row>
    <row r="261" spans="1:11">
      <c r="A261" s="144" t="s">
        <v>403</v>
      </c>
      <c r="B261" s="435" t="s">
        <v>404</v>
      </c>
      <c r="C261" s="436"/>
      <c r="D261" s="436"/>
      <c r="E261" s="436"/>
      <c r="F261" s="436"/>
      <c r="G261" s="436"/>
      <c r="H261" s="437"/>
      <c r="I261" s="75"/>
      <c r="J261" s="69"/>
      <c r="K261" s="69"/>
    </row>
    <row r="262" spans="1:11" ht="31.5">
      <c r="A262" s="347" t="s">
        <v>402</v>
      </c>
      <c r="B262" s="433" t="s">
        <v>405</v>
      </c>
      <c r="C262" s="144">
        <v>9</v>
      </c>
      <c r="D262" s="144">
        <v>9</v>
      </c>
      <c r="E262" s="144" t="s">
        <v>96</v>
      </c>
      <c r="F262" s="145">
        <f>'зп. за 1 мин.(1)'!$G$10</f>
        <v>0.08</v>
      </c>
      <c r="G262" s="160">
        <f>+C262*F262</f>
        <v>0.72</v>
      </c>
      <c r="H262" s="160">
        <f>+D262*F262</f>
        <v>0.72</v>
      </c>
      <c r="I262" s="121">
        <f>+G262+G263</f>
        <v>1.68</v>
      </c>
      <c r="J262" s="121">
        <f>+H262+H263</f>
        <v>1.68</v>
      </c>
      <c r="K262" s="69"/>
    </row>
    <row r="263" spans="1:11" ht="31.5">
      <c r="A263" s="347"/>
      <c r="B263" s="434"/>
      <c r="C263" s="144">
        <v>16</v>
      </c>
      <c r="D263" s="144">
        <v>16</v>
      </c>
      <c r="E263" s="144" t="s">
        <v>48</v>
      </c>
      <c r="F263" s="145">
        <f>'зп. за 1 мин.(1)'!$G$11</f>
        <v>0.06</v>
      </c>
      <c r="G263" s="160">
        <f>+C263*F263</f>
        <v>0.96</v>
      </c>
      <c r="H263" s="160">
        <f>+D263*F263</f>
        <v>0.96</v>
      </c>
      <c r="I263" s="121"/>
      <c r="J263" s="162"/>
      <c r="K263" s="69"/>
    </row>
    <row r="264" spans="1:11">
      <c r="A264" s="144" t="s">
        <v>408</v>
      </c>
      <c r="B264" s="435" t="s">
        <v>407</v>
      </c>
      <c r="C264" s="436"/>
      <c r="D264" s="436"/>
      <c r="E264" s="436"/>
      <c r="F264" s="436"/>
      <c r="G264" s="436"/>
      <c r="H264" s="437"/>
      <c r="I264" s="75"/>
      <c r="J264" s="69"/>
      <c r="K264" s="69"/>
    </row>
    <row r="265" spans="1:11">
      <c r="A265" s="144" t="s">
        <v>409</v>
      </c>
      <c r="B265" s="435" t="s">
        <v>410</v>
      </c>
      <c r="C265" s="436"/>
      <c r="D265" s="436"/>
      <c r="E265" s="436"/>
      <c r="F265" s="436"/>
      <c r="G265" s="436"/>
      <c r="H265" s="437"/>
      <c r="I265" s="75"/>
      <c r="J265" s="69"/>
      <c r="K265" s="69"/>
    </row>
    <row r="266" spans="1:11" ht="31.5">
      <c r="A266" s="347" t="s">
        <v>411</v>
      </c>
      <c r="B266" s="433" t="s">
        <v>227</v>
      </c>
      <c r="C266" s="144">
        <v>4</v>
      </c>
      <c r="D266" s="144">
        <v>4</v>
      </c>
      <c r="E266" s="144" t="s">
        <v>96</v>
      </c>
      <c r="F266" s="145">
        <f>'зп. за 1 мин.(1)'!$G$10</f>
        <v>0.08</v>
      </c>
      <c r="G266" s="160">
        <f>+C266*F266</f>
        <v>0.32</v>
      </c>
      <c r="H266" s="160">
        <f>+D266*F266</f>
        <v>0.32</v>
      </c>
      <c r="I266" s="121">
        <f>+G266+G267</f>
        <v>0.8</v>
      </c>
      <c r="J266" s="121">
        <f>+H266+H267</f>
        <v>0.8</v>
      </c>
      <c r="K266" s="69"/>
    </row>
    <row r="267" spans="1:11" ht="31.5">
      <c r="A267" s="347"/>
      <c r="B267" s="434"/>
      <c r="C267" s="144">
        <v>8</v>
      </c>
      <c r="D267" s="144">
        <v>8</v>
      </c>
      <c r="E267" s="144" t="s">
        <v>48</v>
      </c>
      <c r="F267" s="145">
        <f>'зп. за 1 мин.(1)'!$G$11</f>
        <v>0.06</v>
      </c>
      <c r="G267" s="160">
        <f>+C267*F267</f>
        <v>0.48</v>
      </c>
      <c r="H267" s="160">
        <f>+D267*F267</f>
        <v>0.48</v>
      </c>
      <c r="I267" s="121"/>
      <c r="J267" s="162"/>
      <c r="K267" s="69"/>
    </row>
    <row r="268" spans="1:11" ht="31.5">
      <c r="A268" s="347" t="s">
        <v>413</v>
      </c>
      <c r="B268" s="433" t="s">
        <v>266</v>
      </c>
      <c r="C268" s="144">
        <v>7</v>
      </c>
      <c r="D268" s="144">
        <v>7</v>
      </c>
      <c r="E268" s="144" t="s">
        <v>96</v>
      </c>
      <c r="F268" s="145">
        <f>'зп. за 1 мин.(1)'!$G$10</f>
        <v>0.08</v>
      </c>
      <c r="G268" s="160">
        <f>+C268*F268</f>
        <v>0.56000000000000005</v>
      </c>
      <c r="H268" s="160">
        <f>+D268*F268</f>
        <v>0.56000000000000005</v>
      </c>
      <c r="I268" s="121">
        <f>+G268+G269</f>
        <v>1.22</v>
      </c>
      <c r="J268" s="121">
        <f>+H268+H269</f>
        <v>1.22</v>
      </c>
      <c r="K268" s="69"/>
    </row>
    <row r="269" spans="1:11" ht="31.5">
      <c r="A269" s="347"/>
      <c r="B269" s="434"/>
      <c r="C269" s="144">
        <v>11</v>
      </c>
      <c r="D269" s="144">
        <v>11</v>
      </c>
      <c r="E269" s="144" t="s">
        <v>48</v>
      </c>
      <c r="F269" s="145">
        <f>'зп. за 1 мин.(1)'!$G$11</f>
        <v>0.06</v>
      </c>
      <c r="G269" s="160">
        <f>+C269*F269</f>
        <v>0.66</v>
      </c>
      <c r="H269" s="160">
        <f>+D269*F269</f>
        <v>0.66</v>
      </c>
      <c r="I269" s="121"/>
      <c r="J269" s="162"/>
      <c r="K269" s="69"/>
    </row>
    <row r="270" spans="1:11">
      <c r="A270" s="144" t="s">
        <v>415</v>
      </c>
      <c r="B270" s="435" t="s">
        <v>416</v>
      </c>
      <c r="C270" s="436"/>
      <c r="D270" s="436"/>
      <c r="E270" s="436"/>
      <c r="F270" s="436"/>
      <c r="G270" s="436"/>
      <c r="H270" s="437"/>
      <c r="I270" s="75"/>
      <c r="J270" s="69"/>
      <c r="K270" s="69"/>
    </row>
    <row r="271" spans="1:11" ht="31.5">
      <c r="A271" s="347" t="s">
        <v>417</v>
      </c>
      <c r="B271" s="433" t="s">
        <v>418</v>
      </c>
      <c r="C271" s="144">
        <v>10</v>
      </c>
      <c r="D271" s="144">
        <v>10</v>
      </c>
      <c r="E271" s="144" t="s">
        <v>96</v>
      </c>
      <c r="F271" s="145">
        <f>'зп. за 1 мин.(1)'!$G$10</f>
        <v>0.08</v>
      </c>
      <c r="G271" s="160">
        <f>+C271*F271</f>
        <v>0.8</v>
      </c>
      <c r="H271" s="160">
        <f>+D271*F271</f>
        <v>0.8</v>
      </c>
      <c r="I271" s="121">
        <f>+G271+G272</f>
        <v>2</v>
      </c>
      <c r="J271" s="121">
        <f>+H271+H272</f>
        <v>2</v>
      </c>
      <c r="K271" s="69"/>
    </row>
    <row r="272" spans="1:11" ht="31.5">
      <c r="A272" s="347"/>
      <c r="B272" s="434"/>
      <c r="C272" s="144">
        <v>20</v>
      </c>
      <c r="D272" s="144">
        <v>20</v>
      </c>
      <c r="E272" s="144" t="s">
        <v>48</v>
      </c>
      <c r="F272" s="145">
        <f>'зп. за 1 мин.(1)'!$G$11</f>
        <v>0.06</v>
      </c>
      <c r="G272" s="160">
        <f>+C272*F272</f>
        <v>1.2</v>
      </c>
      <c r="H272" s="160">
        <f>+D272*F272</f>
        <v>1.2</v>
      </c>
      <c r="I272" s="121"/>
      <c r="J272" s="162"/>
      <c r="K272" s="69"/>
    </row>
    <row r="273" spans="1:11">
      <c r="A273" s="144" t="s">
        <v>668</v>
      </c>
      <c r="B273" s="438" t="s">
        <v>422</v>
      </c>
      <c r="C273" s="439"/>
      <c r="D273" s="439"/>
      <c r="E273" s="439"/>
      <c r="F273" s="439"/>
      <c r="G273" s="439"/>
      <c r="H273" s="440"/>
      <c r="I273" s="75"/>
      <c r="J273" s="69"/>
      <c r="K273" s="69"/>
    </row>
    <row r="274" spans="1:11">
      <c r="A274" s="144" t="s">
        <v>421</v>
      </c>
      <c r="B274" s="441" t="s">
        <v>410</v>
      </c>
      <c r="C274" s="442"/>
      <c r="D274" s="442"/>
      <c r="E274" s="442"/>
      <c r="F274" s="442"/>
      <c r="G274" s="442"/>
      <c r="H274" s="443"/>
      <c r="I274" s="75"/>
      <c r="J274" s="69"/>
      <c r="K274" s="69"/>
    </row>
    <row r="275" spans="1:11" ht="31.5">
      <c r="A275" s="347" t="s">
        <v>423</v>
      </c>
      <c r="B275" s="433" t="s">
        <v>227</v>
      </c>
      <c r="C275" s="144">
        <v>5</v>
      </c>
      <c r="D275" s="144">
        <v>5</v>
      </c>
      <c r="E275" s="144" t="s">
        <v>96</v>
      </c>
      <c r="F275" s="145">
        <f>'зп. за 1 мин.(1)'!$G$10</f>
        <v>0.08</v>
      </c>
      <c r="G275" s="160">
        <f>+C275*F275</f>
        <v>0.4</v>
      </c>
      <c r="H275" s="160">
        <f>+D275*F275</f>
        <v>0.4</v>
      </c>
      <c r="I275" s="121">
        <f>+G275+G276</f>
        <v>1</v>
      </c>
      <c r="J275" s="121">
        <f>+H275+H276</f>
        <v>1</v>
      </c>
      <c r="K275" s="69"/>
    </row>
    <row r="276" spans="1:11" ht="31.5">
      <c r="A276" s="347"/>
      <c r="B276" s="434"/>
      <c r="C276" s="144">
        <v>10</v>
      </c>
      <c r="D276" s="144">
        <v>10</v>
      </c>
      <c r="E276" s="144" t="s">
        <v>48</v>
      </c>
      <c r="F276" s="145">
        <f>'зп. за 1 мин.(1)'!$G$11</f>
        <v>0.06</v>
      </c>
      <c r="G276" s="160">
        <f>+C276*F276</f>
        <v>0.6</v>
      </c>
      <c r="H276" s="160">
        <f>+D276*F276</f>
        <v>0.6</v>
      </c>
      <c r="I276" s="121"/>
      <c r="J276" s="162"/>
      <c r="K276" s="69"/>
    </row>
    <row r="277" spans="1:11">
      <c r="A277" s="144" t="s">
        <v>426</v>
      </c>
      <c r="B277" s="435" t="s">
        <v>416</v>
      </c>
      <c r="C277" s="436"/>
      <c r="D277" s="436"/>
      <c r="E277" s="436"/>
      <c r="F277" s="436"/>
      <c r="G277" s="436"/>
      <c r="H277" s="437"/>
      <c r="I277" s="75"/>
      <c r="J277" s="69"/>
      <c r="K277" s="69"/>
    </row>
    <row r="278" spans="1:11" ht="31.5">
      <c r="A278" s="347" t="s">
        <v>427</v>
      </c>
      <c r="B278" s="433" t="s">
        <v>418</v>
      </c>
      <c r="C278" s="144">
        <v>15</v>
      </c>
      <c r="D278" s="144">
        <v>15</v>
      </c>
      <c r="E278" s="144" t="s">
        <v>96</v>
      </c>
      <c r="F278" s="145">
        <f>'зп. за 1 мин.(1)'!$G$10</f>
        <v>0.08</v>
      </c>
      <c r="G278" s="160">
        <f>+C278*F278</f>
        <v>1.2</v>
      </c>
      <c r="H278" s="160">
        <f>+D278*F278</f>
        <v>1.2</v>
      </c>
      <c r="I278" s="121">
        <f>+G278+G279</f>
        <v>2.7</v>
      </c>
      <c r="J278" s="121">
        <f>+H278+H279</f>
        <v>2.7</v>
      </c>
      <c r="K278" s="69"/>
    </row>
    <row r="279" spans="1:11" ht="31.5">
      <c r="A279" s="347"/>
      <c r="B279" s="434"/>
      <c r="C279" s="144">
        <v>25</v>
      </c>
      <c r="D279" s="144">
        <v>25</v>
      </c>
      <c r="E279" s="144" t="s">
        <v>48</v>
      </c>
      <c r="F279" s="145">
        <f>'зп. за 1 мин.(1)'!$G$11</f>
        <v>0.06</v>
      </c>
      <c r="G279" s="160">
        <f>+C279*F279</f>
        <v>1.5</v>
      </c>
      <c r="H279" s="160">
        <f>+D279*F279</f>
        <v>1.5</v>
      </c>
      <c r="I279" s="121"/>
      <c r="J279" s="162"/>
      <c r="K279" s="69"/>
    </row>
    <row r="280" spans="1:11">
      <c r="A280" s="144" t="s">
        <v>429</v>
      </c>
      <c r="B280" s="435" t="s">
        <v>430</v>
      </c>
      <c r="C280" s="436"/>
      <c r="D280" s="436"/>
      <c r="E280" s="436"/>
      <c r="F280" s="436"/>
      <c r="G280" s="436"/>
      <c r="H280" s="437"/>
      <c r="I280" s="75"/>
      <c r="J280" s="69"/>
      <c r="K280" s="69"/>
    </row>
    <row r="281" spans="1:11" ht="31.5">
      <c r="A281" s="347" t="s">
        <v>431</v>
      </c>
      <c r="B281" s="433" t="s">
        <v>432</v>
      </c>
      <c r="C281" s="144">
        <v>5</v>
      </c>
      <c r="D281" s="144">
        <v>5</v>
      </c>
      <c r="E281" s="144" t="s">
        <v>96</v>
      </c>
      <c r="F281" s="145">
        <f>'зп. за 1 мин.(1)'!$G$10</f>
        <v>0.08</v>
      </c>
      <c r="G281" s="160">
        <f>+C281*F281</f>
        <v>0.4</v>
      </c>
      <c r="H281" s="160">
        <f>+D281*F281</f>
        <v>0.4</v>
      </c>
      <c r="I281" s="121">
        <f>+G281+G282</f>
        <v>1</v>
      </c>
      <c r="J281" s="121">
        <f>+H281+H282</f>
        <v>1</v>
      </c>
      <c r="K281" s="69"/>
    </row>
    <row r="282" spans="1:11" ht="31.5">
      <c r="A282" s="347"/>
      <c r="B282" s="434"/>
      <c r="C282" s="144">
        <v>10</v>
      </c>
      <c r="D282" s="144">
        <v>10</v>
      </c>
      <c r="E282" s="144" t="s">
        <v>48</v>
      </c>
      <c r="F282" s="145">
        <f>'зп. за 1 мин.(1)'!$G$11</f>
        <v>0.06</v>
      </c>
      <c r="G282" s="160">
        <f>+C282*F282</f>
        <v>0.6</v>
      </c>
      <c r="H282" s="160">
        <f>+D282*F282</f>
        <v>0.6</v>
      </c>
      <c r="I282" s="121"/>
      <c r="J282" s="162"/>
      <c r="K282" s="69"/>
    </row>
    <row r="283" spans="1:11">
      <c r="A283" s="144" t="s">
        <v>754</v>
      </c>
      <c r="B283" s="435" t="s">
        <v>404</v>
      </c>
      <c r="C283" s="436"/>
      <c r="D283" s="436"/>
      <c r="E283" s="436"/>
      <c r="F283" s="436"/>
      <c r="G283" s="436"/>
      <c r="H283" s="437"/>
      <c r="I283" s="121"/>
      <c r="J283" s="162"/>
      <c r="K283" s="69"/>
    </row>
    <row r="284" spans="1:11" ht="40.5" customHeight="1">
      <c r="A284" s="271" t="s">
        <v>755</v>
      </c>
      <c r="B284" s="456" t="s">
        <v>405</v>
      </c>
      <c r="C284" s="144">
        <v>7</v>
      </c>
      <c r="D284" s="144">
        <v>7</v>
      </c>
      <c r="E284" s="144" t="s">
        <v>96</v>
      </c>
      <c r="F284" s="145">
        <f>'зп. за 1 мин.(1)'!G10</f>
        <v>0.08</v>
      </c>
      <c r="G284" s="160">
        <f>+C284*F284</f>
        <v>0.56000000000000005</v>
      </c>
      <c r="H284" s="160">
        <f>+D284*F284</f>
        <v>0.56000000000000005</v>
      </c>
      <c r="I284" s="121">
        <f>+G284+G285</f>
        <v>1.34</v>
      </c>
      <c r="J284" s="121">
        <f>+H284+H285</f>
        <v>1.34</v>
      </c>
      <c r="K284" s="69"/>
    </row>
    <row r="285" spans="1:11" ht="31.5">
      <c r="A285" s="349"/>
      <c r="B285" s="456"/>
      <c r="C285" s="144">
        <v>13</v>
      </c>
      <c r="D285" s="144">
        <v>13</v>
      </c>
      <c r="E285" s="144" t="s">
        <v>48</v>
      </c>
      <c r="F285" s="145">
        <f>'зп. за 1 мин.(1)'!G11</f>
        <v>0.06</v>
      </c>
      <c r="G285" s="160">
        <f>+C285*F285</f>
        <v>0.78</v>
      </c>
      <c r="H285" s="160">
        <f>+D285*F285</f>
        <v>0.78</v>
      </c>
      <c r="I285" s="121"/>
      <c r="J285" s="162"/>
      <c r="K285" s="69"/>
    </row>
    <row r="286" spans="1:11">
      <c r="A286" s="144" t="s">
        <v>434</v>
      </c>
      <c r="B286" s="435" t="s">
        <v>416</v>
      </c>
      <c r="C286" s="436"/>
      <c r="D286" s="436"/>
      <c r="E286" s="436"/>
      <c r="F286" s="436"/>
      <c r="G286" s="436"/>
      <c r="H286" s="437"/>
      <c r="I286" s="75"/>
      <c r="J286" s="69"/>
      <c r="K286" s="69"/>
    </row>
    <row r="287" spans="1:11" ht="31.5">
      <c r="A287" s="347" t="s">
        <v>435</v>
      </c>
      <c r="B287" s="433" t="s">
        <v>418</v>
      </c>
      <c r="C287" s="144">
        <v>14</v>
      </c>
      <c r="D287" s="144">
        <v>14</v>
      </c>
      <c r="E287" s="144" t="s">
        <v>96</v>
      </c>
      <c r="F287" s="145">
        <f>'зп. за 1 мин.(1)'!$G$10</f>
        <v>0.08</v>
      </c>
      <c r="G287" s="160">
        <f>+C287*F287</f>
        <v>1.1200000000000001</v>
      </c>
      <c r="H287" s="160">
        <f>+D287*F287</f>
        <v>1.1200000000000001</v>
      </c>
      <c r="I287" s="121">
        <f>+G287+G288</f>
        <v>2.38</v>
      </c>
      <c r="J287" s="121">
        <f>+H287+H288</f>
        <v>2.38</v>
      </c>
      <c r="K287" s="69"/>
    </row>
    <row r="288" spans="1:11" ht="31.5">
      <c r="A288" s="347"/>
      <c r="B288" s="434"/>
      <c r="C288" s="144">
        <v>21</v>
      </c>
      <c r="D288" s="144">
        <v>21</v>
      </c>
      <c r="E288" s="144" t="s">
        <v>48</v>
      </c>
      <c r="F288" s="145">
        <f>'зп. за 1 мин.(1)'!$G$11</f>
        <v>0.06</v>
      </c>
      <c r="G288" s="160">
        <f>+C288*F288</f>
        <v>1.26</v>
      </c>
      <c r="H288" s="160">
        <f>+D288*F288</f>
        <v>1.26</v>
      </c>
      <c r="I288" s="121"/>
      <c r="J288" s="162"/>
      <c r="K288" s="69"/>
    </row>
    <row r="289" spans="1:11">
      <c r="A289" s="144" t="s">
        <v>436</v>
      </c>
      <c r="B289" s="435" t="s">
        <v>437</v>
      </c>
      <c r="C289" s="436"/>
      <c r="D289" s="436"/>
      <c r="E289" s="436"/>
      <c r="F289" s="436"/>
      <c r="G289" s="436"/>
      <c r="H289" s="437"/>
      <c r="I289" s="75"/>
      <c r="J289" s="69"/>
      <c r="K289" s="69"/>
    </row>
    <row r="290" spans="1:11" ht="44.45" customHeight="1">
      <c r="A290" s="347" t="s">
        <v>439</v>
      </c>
      <c r="B290" s="433" t="s">
        <v>438</v>
      </c>
      <c r="C290" s="144">
        <v>4</v>
      </c>
      <c r="D290" s="144">
        <v>4</v>
      </c>
      <c r="E290" s="144" t="s">
        <v>96</v>
      </c>
      <c r="F290" s="145">
        <f>'зп. за 1 мин.(1)'!$G$10</f>
        <v>0.08</v>
      </c>
      <c r="G290" s="160">
        <f>+C290*F290</f>
        <v>0.32</v>
      </c>
      <c r="H290" s="160">
        <f>+D290*F290</f>
        <v>0.32</v>
      </c>
      <c r="I290" s="121">
        <f>+G290+G291</f>
        <v>0.8</v>
      </c>
      <c r="J290" s="121">
        <f>+H290+H291</f>
        <v>0.8</v>
      </c>
      <c r="K290" s="69"/>
    </row>
    <row r="291" spans="1:11" ht="45" customHeight="1">
      <c r="A291" s="347"/>
      <c r="B291" s="434"/>
      <c r="C291" s="144">
        <v>8</v>
      </c>
      <c r="D291" s="144">
        <v>8</v>
      </c>
      <c r="E291" s="144" t="s">
        <v>48</v>
      </c>
      <c r="F291" s="145">
        <f>'зп. за 1 мин.(1)'!$G$11</f>
        <v>0.06</v>
      </c>
      <c r="G291" s="160">
        <f>+C291*F291</f>
        <v>0.48</v>
      </c>
      <c r="H291" s="160">
        <f>+D291*F291</f>
        <v>0.48</v>
      </c>
      <c r="I291" s="121"/>
      <c r="J291" s="162"/>
      <c r="K291" s="69"/>
    </row>
    <row r="292" spans="1:11" ht="35.450000000000003" customHeight="1">
      <c r="A292" s="144" t="s">
        <v>441</v>
      </c>
      <c r="B292" s="435" t="s">
        <v>416</v>
      </c>
      <c r="C292" s="436"/>
      <c r="D292" s="436"/>
      <c r="E292" s="436"/>
      <c r="F292" s="436"/>
      <c r="G292" s="436"/>
      <c r="H292" s="437"/>
      <c r="I292" s="75"/>
      <c r="J292" s="69"/>
      <c r="K292" s="69"/>
    </row>
    <row r="293" spans="1:11" ht="31.5">
      <c r="A293" s="347" t="s">
        <v>442</v>
      </c>
      <c r="B293" s="433" t="s">
        <v>418</v>
      </c>
      <c r="C293" s="144">
        <v>11</v>
      </c>
      <c r="D293" s="144">
        <v>11</v>
      </c>
      <c r="E293" s="144" t="s">
        <v>96</v>
      </c>
      <c r="F293" s="145">
        <f>'зп. за 1 мин.(1)'!$G$10</f>
        <v>0.08</v>
      </c>
      <c r="G293" s="160">
        <f>+C293*F293</f>
        <v>0.88</v>
      </c>
      <c r="H293" s="160">
        <f>+D293*F293</f>
        <v>0.88</v>
      </c>
      <c r="I293" s="121">
        <f>+G293+G294</f>
        <v>2.14</v>
      </c>
      <c r="J293" s="121">
        <f>+H293+H294</f>
        <v>2.14</v>
      </c>
      <c r="K293" s="69"/>
    </row>
    <row r="294" spans="1:11" ht="31.5">
      <c r="A294" s="347"/>
      <c r="B294" s="434"/>
      <c r="C294" s="144">
        <v>21</v>
      </c>
      <c r="D294" s="144">
        <v>21</v>
      </c>
      <c r="E294" s="144" t="s">
        <v>48</v>
      </c>
      <c r="F294" s="145">
        <f>'зп. за 1 мин.(1)'!$G$11</f>
        <v>0.06</v>
      </c>
      <c r="G294" s="160">
        <f>+C294*F294</f>
        <v>1.26</v>
      </c>
      <c r="H294" s="160">
        <f>+D294*F294</f>
        <v>1.26</v>
      </c>
      <c r="I294" s="121"/>
      <c r="J294" s="162"/>
      <c r="K294" s="69"/>
    </row>
    <row r="295" spans="1:11" ht="34.15" customHeight="1">
      <c r="A295" s="144" t="s">
        <v>444</v>
      </c>
      <c r="B295" s="441" t="s">
        <v>445</v>
      </c>
      <c r="C295" s="442"/>
      <c r="D295" s="442"/>
      <c r="E295" s="442"/>
      <c r="F295" s="442"/>
      <c r="G295" s="442"/>
      <c r="H295" s="443"/>
      <c r="I295" s="75"/>
      <c r="J295" s="69"/>
      <c r="K295" s="69"/>
    </row>
    <row r="296" spans="1:11" ht="31.5">
      <c r="A296" s="347" t="s">
        <v>669</v>
      </c>
      <c r="B296" s="433" t="s">
        <v>475</v>
      </c>
      <c r="C296" s="144">
        <v>5</v>
      </c>
      <c r="D296" s="144">
        <v>5</v>
      </c>
      <c r="E296" s="144" t="s">
        <v>96</v>
      </c>
      <c r="F296" s="145">
        <f>'зп. за 1 мин.(1)'!$G$10</f>
        <v>0.08</v>
      </c>
      <c r="G296" s="160">
        <f>+C296*F296</f>
        <v>0.4</v>
      </c>
      <c r="H296" s="160">
        <f>+D296*F296</f>
        <v>0.4</v>
      </c>
      <c r="I296" s="121">
        <f>+G296+G297</f>
        <v>1</v>
      </c>
      <c r="J296" s="121">
        <f>+H296+H297</f>
        <v>1</v>
      </c>
      <c r="K296" s="69"/>
    </row>
    <row r="297" spans="1:11" ht="31.5">
      <c r="A297" s="347"/>
      <c r="B297" s="434"/>
      <c r="C297" s="144">
        <v>10</v>
      </c>
      <c r="D297" s="144">
        <v>10</v>
      </c>
      <c r="E297" s="144" t="s">
        <v>48</v>
      </c>
      <c r="F297" s="145">
        <f>'зп. за 1 мин.(1)'!$G$11</f>
        <v>0.06</v>
      </c>
      <c r="G297" s="160">
        <f>+C297*F297</f>
        <v>0.6</v>
      </c>
      <c r="H297" s="160">
        <f>+D297*F297</f>
        <v>0.6</v>
      </c>
      <c r="I297" s="121"/>
      <c r="J297" s="162"/>
      <c r="K297" s="69"/>
    </row>
    <row r="298" spans="1:11">
      <c r="A298" s="144" t="s">
        <v>449</v>
      </c>
      <c r="B298" s="435" t="s">
        <v>416</v>
      </c>
      <c r="C298" s="436"/>
      <c r="D298" s="436"/>
      <c r="E298" s="436"/>
      <c r="F298" s="436"/>
      <c r="G298" s="436"/>
      <c r="H298" s="437"/>
      <c r="I298" s="75"/>
      <c r="J298" s="69"/>
      <c r="K298" s="69"/>
    </row>
    <row r="299" spans="1:11" ht="31.5">
      <c r="A299" s="347" t="s">
        <v>450</v>
      </c>
      <c r="B299" s="433" t="s">
        <v>418</v>
      </c>
      <c r="C299" s="164">
        <v>15</v>
      </c>
      <c r="D299" s="144">
        <v>15</v>
      </c>
      <c r="E299" s="144" t="s">
        <v>96</v>
      </c>
      <c r="F299" s="145">
        <f>'зп. за 1 мин.(1)'!$G$10</f>
        <v>0.08</v>
      </c>
      <c r="G299" s="160">
        <f>+C299*F299</f>
        <v>1.2</v>
      </c>
      <c r="H299" s="160">
        <f>+D299*F299</f>
        <v>1.2</v>
      </c>
      <c r="I299" s="121">
        <f>+G299+G300</f>
        <v>2.7</v>
      </c>
      <c r="J299" s="121">
        <f>+H299+H300</f>
        <v>2.7</v>
      </c>
      <c r="K299" s="69"/>
    </row>
    <row r="300" spans="1:11" ht="31.5">
      <c r="A300" s="347"/>
      <c r="B300" s="434"/>
      <c r="C300" s="144">
        <v>25</v>
      </c>
      <c r="D300" s="144">
        <v>25</v>
      </c>
      <c r="E300" s="144" t="s">
        <v>48</v>
      </c>
      <c r="F300" s="145">
        <f>'зп. за 1 мин.(1)'!$G$11</f>
        <v>0.06</v>
      </c>
      <c r="G300" s="160">
        <f>+C300*F300</f>
        <v>1.5</v>
      </c>
      <c r="H300" s="160">
        <f>+D300*F300</f>
        <v>1.5</v>
      </c>
      <c r="I300" s="121"/>
      <c r="J300" s="162"/>
      <c r="K300" s="69"/>
    </row>
    <row r="301" spans="1:11">
      <c r="A301" s="144" t="s">
        <v>452</v>
      </c>
      <c r="B301" s="459" t="s">
        <v>453</v>
      </c>
      <c r="C301" s="460"/>
      <c r="D301" s="460"/>
      <c r="E301" s="460"/>
      <c r="F301" s="460"/>
      <c r="G301" s="460"/>
      <c r="H301" s="461"/>
      <c r="I301" s="75"/>
      <c r="J301" s="69"/>
      <c r="K301" s="69"/>
    </row>
    <row r="302" spans="1:11" ht="31.5">
      <c r="A302" s="347" t="s">
        <v>454</v>
      </c>
      <c r="B302" s="433" t="s">
        <v>475</v>
      </c>
      <c r="C302" s="144">
        <v>8</v>
      </c>
      <c r="D302" s="144">
        <v>8</v>
      </c>
      <c r="E302" s="144" t="s">
        <v>96</v>
      </c>
      <c r="F302" s="145">
        <f>'зп. за 1 мин.(1)'!$G$10</f>
        <v>0.08</v>
      </c>
      <c r="G302" s="160">
        <f>+C302*F302</f>
        <v>0.64</v>
      </c>
      <c r="H302" s="160">
        <f>+D302*F302</f>
        <v>0.64</v>
      </c>
      <c r="I302" s="121">
        <f>+G302+G303</f>
        <v>1.48</v>
      </c>
      <c r="J302" s="121">
        <f>+H302+H303</f>
        <v>1.48</v>
      </c>
      <c r="K302" s="69"/>
    </row>
    <row r="303" spans="1:11" ht="31.5">
      <c r="A303" s="347"/>
      <c r="B303" s="434"/>
      <c r="C303" s="144">
        <v>14</v>
      </c>
      <c r="D303" s="144">
        <v>14</v>
      </c>
      <c r="E303" s="144" t="s">
        <v>48</v>
      </c>
      <c r="F303" s="145">
        <f>'зп. за 1 мин.(1)'!$G$11</f>
        <v>0.06</v>
      </c>
      <c r="G303" s="160">
        <f>+C303*F303</f>
        <v>0.84</v>
      </c>
      <c r="H303" s="160">
        <f>+D303*F303</f>
        <v>0.84</v>
      </c>
      <c r="I303" s="121"/>
      <c r="J303" s="162"/>
      <c r="K303" s="69"/>
    </row>
    <row r="304" spans="1:11">
      <c r="A304" s="140" t="s">
        <v>456</v>
      </c>
      <c r="B304" s="435" t="s">
        <v>416</v>
      </c>
      <c r="C304" s="436"/>
      <c r="D304" s="436"/>
      <c r="E304" s="436"/>
      <c r="F304" s="436"/>
      <c r="G304" s="436"/>
      <c r="H304" s="437"/>
      <c r="I304" s="75"/>
      <c r="J304" s="69"/>
      <c r="K304" s="69"/>
    </row>
    <row r="305" spans="1:11" ht="31.5">
      <c r="A305" s="347" t="s">
        <v>457</v>
      </c>
      <c r="B305" s="433" t="s">
        <v>458</v>
      </c>
      <c r="C305" s="144">
        <v>17</v>
      </c>
      <c r="D305" s="144">
        <v>17</v>
      </c>
      <c r="E305" s="144" t="s">
        <v>96</v>
      </c>
      <c r="F305" s="145">
        <f>'зп. за 1 мин.(1)'!$G$10</f>
        <v>0.08</v>
      </c>
      <c r="G305" s="160">
        <f>+C305*F305</f>
        <v>1.36</v>
      </c>
      <c r="H305" s="160">
        <f>+D305*F305</f>
        <v>1.36</v>
      </c>
      <c r="I305" s="121">
        <f>+G305+G306</f>
        <v>2.74</v>
      </c>
      <c r="J305" s="121">
        <f>+H305+H306</f>
        <v>2.74</v>
      </c>
      <c r="K305" s="69"/>
    </row>
    <row r="306" spans="1:11" ht="31.5">
      <c r="A306" s="347"/>
      <c r="B306" s="434"/>
      <c r="C306" s="144">
        <v>23</v>
      </c>
      <c r="D306" s="144">
        <v>23</v>
      </c>
      <c r="E306" s="144" t="s">
        <v>48</v>
      </c>
      <c r="F306" s="145">
        <f>'зп. за 1 мин.(1)'!$G$11</f>
        <v>0.06</v>
      </c>
      <c r="G306" s="160">
        <f>+C306*F306</f>
        <v>1.38</v>
      </c>
      <c r="H306" s="160">
        <f>+D306*F306</f>
        <v>1.38</v>
      </c>
      <c r="I306" s="121"/>
      <c r="J306" s="162"/>
      <c r="K306" s="69"/>
    </row>
    <row r="307" spans="1:11">
      <c r="A307" s="144" t="s">
        <v>670</v>
      </c>
      <c r="B307" s="435" t="s">
        <v>462</v>
      </c>
      <c r="C307" s="436"/>
      <c r="D307" s="436"/>
      <c r="E307" s="436"/>
      <c r="F307" s="436"/>
      <c r="G307" s="436"/>
      <c r="H307" s="437"/>
      <c r="I307" s="75"/>
      <c r="J307" s="69"/>
      <c r="K307" s="69"/>
    </row>
    <row r="308" spans="1:11" ht="31.5">
      <c r="A308" s="347" t="s">
        <v>461</v>
      </c>
      <c r="B308" s="433" t="s">
        <v>475</v>
      </c>
      <c r="C308" s="144">
        <v>4</v>
      </c>
      <c r="D308" s="144">
        <v>4</v>
      </c>
      <c r="E308" s="144" t="s">
        <v>96</v>
      </c>
      <c r="F308" s="145">
        <f>'зп. за 1 мин.(1)'!$G$10</f>
        <v>0.08</v>
      </c>
      <c r="G308" s="160">
        <f>+C308*F308</f>
        <v>0.32</v>
      </c>
      <c r="H308" s="160">
        <f>+D308*F308</f>
        <v>0.32</v>
      </c>
      <c r="I308" s="121">
        <f>+G308+G309</f>
        <v>0.8</v>
      </c>
      <c r="J308" s="121">
        <f>+H308+H309</f>
        <v>0.8</v>
      </c>
      <c r="K308" s="69"/>
    </row>
    <row r="309" spans="1:11" ht="31.5">
      <c r="A309" s="347"/>
      <c r="B309" s="434"/>
      <c r="C309" s="144">
        <v>8</v>
      </c>
      <c r="D309" s="144">
        <v>8</v>
      </c>
      <c r="E309" s="144" t="s">
        <v>48</v>
      </c>
      <c r="F309" s="145">
        <f>'зп. за 1 мин.(1)'!$G$11</f>
        <v>0.06</v>
      </c>
      <c r="G309" s="160">
        <f>+C309*F309</f>
        <v>0.48</v>
      </c>
      <c r="H309" s="160">
        <f>+D309*F309</f>
        <v>0.48</v>
      </c>
      <c r="I309" s="121"/>
      <c r="J309" s="162"/>
      <c r="K309" s="69"/>
    </row>
    <row r="310" spans="1:11">
      <c r="A310" s="144" t="s">
        <v>671</v>
      </c>
      <c r="B310" s="441" t="s">
        <v>416</v>
      </c>
      <c r="C310" s="442"/>
      <c r="D310" s="442"/>
      <c r="E310" s="442"/>
      <c r="F310" s="442"/>
      <c r="G310" s="442"/>
      <c r="H310" s="443"/>
      <c r="I310" s="75"/>
      <c r="J310" s="69"/>
      <c r="K310" s="69"/>
    </row>
    <row r="311" spans="1:11" ht="31.5">
      <c r="A311" s="347" t="s">
        <v>672</v>
      </c>
      <c r="B311" s="433" t="s">
        <v>416</v>
      </c>
      <c r="C311" s="144">
        <v>12</v>
      </c>
      <c r="D311" s="144">
        <v>12</v>
      </c>
      <c r="E311" s="144" t="s">
        <v>96</v>
      </c>
      <c r="F311" s="145">
        <f>'зп. за 1 мин.(1)'!$G$10</f>
        <v>0.08</v>
      </c>
      <c r="G311" s="160">
        <f>+C311*F311</f>
        <v>0.96</v>
      </c>
      <c r="H311" s="160">
        <f>+D311*F311</f>
        <v>0.96</v>
      </c>
      <c r="I311" s="121">
        <f>+G311+G312</f>
        <v>2.2799999999999998</v>
      </c>
      <c r="J311" s="121">
        <f>+H311+H312</f>
        <v>2.2799999999999998</v>
      </c>
      <c r="K311" s="69"/>
    </row>
    <row r="312" spans="1:11" ht="31.5">
      <c r="A312" s="347"/>
      <c r="B312" s="434"/>
      <c r="C312" s="144">
        <v>22</v>
      </c>
      <c r="D312" s="144">
        <v>22</v>
      </c>
      <c r="E312" s="144" t="s">
        <v>48</v>
      </c>
      <c r="F312" s="145">
        <f>'зп. за 1 мин.(1)'!$G$11</f>
        <v>0.06</v>
      </c>
      <c r="G312" s="160">
        <f>+C312*F312</f>
        <v>1.32</v>
      </c>
      <c r="H312" s="160">
        <f>+D312*F312</f>
        <v>1.32</v>
      </c>
      <c r="I312" s="121"/>
      <c r="J312" s="162"/>
      <c r="K312" s="69"/>
    </row>
    <row r="313" spans="1:11" ht="33" customHeight="1">
      <c r="A313" s="144" t="s">
        <v>673</v>
      </c>
      <c r="B313" s="459" t="s">
        <v>467</v>
      </c>
      <c r="C313" s="460"/>
      <c r="D313" s="460"/>
      <c r="E313" s="460"/>
      <c r="F313" s="460"/>
      <c r="G313" s="460"/>
      <c r="H313" s="461"/>
      <c r="I313" s="75"/>
      <c r="J313" s="69"/>
      <c r="K313" s="69"/>
    </row>
    <row r="314" spans="1:11" ht="31.5">
      <c r="A314" s="347" t="s">
        <v>674</v>
      </c>
      <c r="B314" s="433" t="s">
        <v>475</v>
      </c>
      <c r="C314" s="144">
        <v>5</v>
      </c>
      <c r="D314" s="144">
        <v>5</v>
      </c>
      <c r="E314" s="144" t="s">
        <v>96</v>
      </c>
      <c r="F314" s="145">
        <f>'зп. за 1 мин.(1)'!$G$10</f>
        <v>0.08</v>
      </c>
      <c r="G314" s="160">
        <f>+C314*F314</f>
        <v>0.4</v>
      </c>
      <c r="H314" s="160">
        <f>+D314*F314</f>
        <v>0.4</v>
      </c>
      <c r="I314" s="121">
        <f>+G314+G315</f>
        <v>1</v>
      </c>
      <c r="J314" s="121">
        <f>+H314+H315</f>
        <v>1</v>
      </c>
      <c r="K314" s="69"/>
    </row>
    <row r="315" spans="1:11" ht="31.5">
      <c r="A315" s="347"/>
      <c r="B315" s="434"/>
      <c r="C315" s="144">
        <v>10</v>
      </c>
      <c r="D315" s="144">
        <v>10</v>
      </c>
      <c r="E315" s="144" t="s">
        <v>48</v>
      </c>
      <c r="F315" s="145">
        <f>'зп. за 1 мин.(1)'!$G$11</f>
        <v>0.06</v>
      </c>
      <c r="G315" s="160">
        <f>+C315*F315</f>
        <v>0.6</v>
      </c>
      <c r="H315" s="160">
        <f>+D315*F315</f>
        <v>0.6</v>
      </c>
      <c r="I315" s="121"/>
      <c r="J315" s="162"/>
      <c r="K315" s="69"/>
    </row>
    <row r="316" spans="1:11">
      <c r="A316" s="144" t="s">
        <v>470</v>
      </c>
      <c r="B316" s="435" t="s">
        <v>416</v>
      </c>
      <c r="C316" s="436"/>
      <c r="D316" s="436"/>
      <c r="E316" s="436"/>
      <c r="F316" s="436"/>
      <c r="G316" s="436"/>
      <c r="H316" s="437"/>
      <c r="I316" s="75"/>
      <c r="J316" s="69"/>
      <c r="K316" s="69"/>
    </row>
    <row r="317" spans="1:11" ht="31.5">
      <c r="A317" s="347" t="s">
        <v>675</v>
      </c>
      <c r="B317" s="433" t="s">
        <v>418</v>
      </c>
      <c r="C317" s="144">
        <v>13</v>
      </c>
      <c r="D317" s="144">
        <v>13</v>
      </c>
      <c r="E317" s="144" t="s">
        <v>96</v>
      </c>
      <c r="F317" s="145">
        <f>'зп. за 1 мин.(1)'!$G$10</f>
        <v>0.08</v>
      </c>
      <c r="G317" s="160">
        <f>+C317*F317</f>
        <v>1.04</v>
      </c>
      <c r="H317" s="160">
        <f>+D317*F317</f>
        <v>1.04</v>
      </c>
      <c r="I317" s="121">
        <f>+G317+G318</f>
        <v>2.36</v>
      </c>
      <c r="J317" s="121">
        <f>+H317+H318</f>
        <v>2.36</v>
      </c>
      <c r="K317" s="69"/>
    </row>
    <row r="318" spans="1:11" ht="31.5">
      <c r="A318" s="347"/>
      <c r="B318" s="434"/>
      <c r="C318" s="144">
        <v>22</v>
      </c>
      <c r="D318" s="144">
        <v>22</v>
      </c>
      <c r="E318" s="144" t="s">
        <v>48</v>
      </c>
      <c r="F318" s="145">
        <f>'зп. за 1 мин.(1)'!$G$11</f>
        <v>0.06</v>
      </c>
      <c r="G318" s="160">
        <f>+C318*F318</f>
        <v>1.32</v>
      </c>
      <c r="H318" s="160">
        <f>+D318*F318</f>
        <v>1.32</v>
      </c>
      <c r="I318" s="121"/>
      <c r="J318" s="162"/>
      <c r="K318" s="69"/>
    </row>
    <row r="319" spans="1:11" ht="27" customHeight="1">
      <c r="A319" s="144" t="s">
        <v>676</v>
      </c>
      <c r="B319" s="450" t="s">
        <v>474</v>
      </c>
      <c r="C319" s="451"/>
      <c r="D319" s="451"/>
      <c r="E319" s="451"/>
      <c r="F319" s="451"/>
      <c r="G319" s="451"/>
      <c r="H319" s="452"/>
      <c r="I319" s="75"/>
      <c r="J319" s="69"/>
      <c r="K319" s="69"/>
    </row>
    <row r="320" spans="1:11" ht="31.5">
      <c r="A320" s="347" t="s">
        <v>473</v>
      </c>
      <c r="B320" s="433" t="s">
        <v>475</v>
      </c>
      <c r="C320" s="144">
        <v>4</v>
      </c>
      <c r="D320" s="144">
        <v>4</v>
      </c>
      <c r="E320" s="144" t="s">
        <v>96</v>
      </c>
      <c r="F320" s="145">
        <f>'зп. за 1 мин.(1)'!$G$10</f>
        <v>0.08</v>
      </c>
      <c r="G320" s="160">
        <f>+C320*F320</f>
        <v>0.32</v>
      </c>
      <c r="H320" s="160">
        <f>+D320*F320</f>
        <v>0.32</v>
      </c>
      <c r="I320" s="121">
        <f>+G320+G321</f>
        <v>0.8</v>
      </c>
      <c r="J320" s="121">
        <f>+H320+H321</f>
        <v>0.8</v>
      </c>
      <c r="K320" s="69"/>
    </row>
    <row r="321" spans="1:11" ht="31.5">
      <c r="A321" s="347"/>
      <c r="B321" s="434"/>
      <c r="C321" s="144">
        <v>8</v>
      </c>
      <c r="D321" s="144">
        <v>8</v>
      </c>
      <c r="E321" s="144" t="s">
        <v>48</v>
      </c>
      <c r="F321" s="145">
        <f>'зп. за 1 мин.(1)'!$G$11</f>
        <v>0.06</v>
      </c>
      <c r="G321" s="160">
        <f>+C321*F321</f>
        <v>0.48</v>
      </c>
      <c r="H321" s="160">
        <f>+D321*F321</f>
        <v>0.48</v>
      </c>
      <c r="I321" s="121"/>
      <c r="J321" s="162"/>
      <c r="K321" s="69"/>
    </row>
    <row r="322" spans="1:11">
      <c r="A322" s="144" t="s">
        <v>677</v>
      </c>
      <c r="B322" s="435" t="s">
        <v>416</v>
      </c>
      <c r="C322" s="436"/>
      <c r="D322" s="436"/>
      <c r="E322" s="436"/>
      <c r="F322" s="436"/>
      <c r="G322" s="436"/>
      <c r="H322" s="437"/>
      <c r="I322" s="75"/>
      <c r="J322" s="69"/>
      <c r="K322" s="69"/>
    </row>
    <row r="323" spans="1:11" ht="31.5">
      <c r="A323" s="347" t="s">
        <v>477</v>
      </c>
      <c r="B323" s="433" t="s">
        <v>418</v>
      </c>
      <c r="C323" s="144">
        <v>12</v>
      </c>
      <c r="D323" s="144">
        <v>12</v>
      </c>
      <c r="E323" s="144" t="s">
        <v>96</v>
      </c>
      <c r="F323" s="145">
        <f>'зп. за 1 мин.(1)'!$G$10</f>
        <v>0.08</v>
      </c>
      <c r="G323" s="160">
        <f>+C323*F323</f>
        <v>0.96</v>
      </c>
      <c r="H323" s="160">
        <f>+D323*F323</f>
        <v>0.96</v>
      </c>
      <c r="I323" s="121">
        <f>+G323+G324</f>
        <v>2.16</v>
      </c>
      <c r="J323" s="121">
        <f>+H323+H324</f>
        <v>2.16</v>
      </c>
      <c r="K323" s="69"/>
    </row>
    <row r="324" spans="1:11" ht="31.5">
      <c r="A324" s="347"/>
      <c r="B324" s="434"/>
      <c r="C324" s="144">
        <v>20</v>
      </c>
      <c r="D324" s="144">
        <v>20</v>
      </c>
      <c r="E324" s="144" t="s">
        <v>48</v>
      </c>
      <c r="F324" s="145">
        <f>'зп. за 1 мин.(1)'!$G$11</f>
        <v>0.06</v>
      </c>
      <c r="G324" s="160">
        <f>+C324*F324</f>
        <v>1.2</v>
      </c>
      <c r="H324" s="160">
        <f>+D324*F324</f>
        <v>1.2</v>
      </c>
      <c r="I324" s="121"/>
      <c r="J324" s="162"/>
      <c r="K324" s="69"/>
    </row>
    <row r="325" spans="1:11" ht="29.45" customHeight="1">
      <c r="A325" s="144" t="s">
        <v>478</v>
      </c>
      <c r="B325" s="435" t="s">
        <v>480</v>
      </c>
      <c r="C325" s="436"/>
      <c r="D325" s="436"/>
      <c r="E325" s="436"/>
      <c r="F325" s="436"/>
      <c r="G325" s="436"/>
      <c r="H325" s="437"/>
      <c r="I325" s="75"/>
      <c r="J325" s="69"/>
      <c r="K325" s="69"/>
    </row>
    <row r="326" spans="1:11" ht="31.5">
      <c r="A326" s="347" t="s">
        <v>678</v>
      </c>
      <c r="B326" s="433" t="s">
        <v>475</v>
      </c>
      <c r="C326" s="144">
        <v>2</v>
      </c>
      <c r="D326" s="144">
        <v>2</v>
      </c>
      <c r="E326" s="144" t="s">
        <v>96</v>
      </c>
      <c r="F326" s="145">
        <f>'зп. за 1 мин.(1)'!$G$10</f>
        <v>0.08</v>
      </c>
      <c r="G326" s="160">
        <f>+C326*F326</f>
        <v>0.16</v>
      </c>
      <c r="H326" s="160">
        <f>+D326*F326</f>
        <v>0.16</v>
      </c>
      <c r="I326" s="121">
        <f>+G326+G327</f>
        <v>0.52</v>
      </c>
      <c r="J326" s="121">
        <f>+H326+H327</f>
        <v>0.52</v>
      </c>
      <c r="K326" s="69"/>
    </row>
    <row r="327" spans="1:11" ht="31.5">
      <c r="A327" s="347"/>
      <c r="B327" s="434"/>
      <c r="C327" s="144">
        <v>6</v>
      </c>
      <c r="D327" s="144">
        <v>6</v>
      </c>
      <c r="E327" s="144" t="s">
        <v>48</v>
      </c>
      <c r="F327" s="145">
        <f>'зп. за 1 мин.(1)'!$G$11</f>
        <v>0.06</v>
      </c>
      <c r="G327" s="160">
        <f>+C327*F327</f>
        <v>0.36</v>
      </c>
      <c r="H327" s="160">
        <f>+D327*F327</f>
        <v>0.36</v>
      </c>
      <c r="I327" s="121"/>
      <c r="J327" s="162"/>
      <c r="K327" s="69"/>
    </row>
    <row r="328" spans="1:11">
      <c r="A328" s="144" t="s">
        <v>679</v>
      </c>
      <c r="B328" s="435" t="s">
        <v>416</v>
      </c>
      <c r="C328" s="436"/>
      <c r="D328" s="436"/>
      <c r="E328" s="436"/>
      <c r="F328" s="436"/>
      <c r="G328" s="436"/>
      <c r="H328" s="437"/>
      <c r="I328" s="75"/>
      <c r="J328" s="69"/>
      <c r="K328" s="69"/>
    </row>
    <row r="329" spans="1:11" ht="31.5">
      <c r="A329" s="347" t="s">
        <v>483</v>
      </c>
      <c r="B329" s="433" t="s">
        <v>418</v>
      </c>
      <c r="C329" s="144">
        <v>10</v>
      </c>
      <c r="D329" s="144">
        <v>10</v>
      </c>
      <c r="E329" s="144" t="s">
        <v>96</v>
      </c>
      <c r="F329" s="145">
        <f>'зп. за 1 мин.(1)'!$G$10</f>
        <v>0.08</v>
      </c>
      <c r="G329" s="160">
        <f t="shared" ref="G329:G334" si="14">+C329*F329</f>
        <v>0.8</v>
      </c>
      <c r="H329" s="160">
        <f t="shared" ref="H329:H334" si="15">+D329*F329</f>
        <v>0.8</v>
      </c>
      <c r="I329" s="121">
        <f>+G329+G330</f>
        <v>2</v>
      </c>
      <c r="J329" s="121">
        <f>+H329+H330</f>
        <v>2</v>
      </c>
      <c r="K329" s="69"/>
    </row>
    <row r="330" spans="1:11" ht="31.5">
      <c r="A330" s="347"/>
      <c r="B330" s="434"/>
      <c r="C330" s="144">
        <v>20</v>
      </c>
      <c r="D330" s="144">
        <v>20</v>
      </c>
      <c r="E330" s="144" t="s">
        <v>48</v>
      </c>
      <c r="F330" s="145">
        <f>'зп. за 1 мин.(1)'!$G$11</f>
        <v>0.06</v>
      </c>
      <c r="G330" s="160">
        <f t="shared" si="14"/>
        <v>1.2</v>
      </c>
      <c r="H330" s="160">
        <f t="shared" si="15"/>
        <v>1.2</v>
      </c>
      <c r="I330" s="121"/>
      <c r="J330" s="162"/>
      <c r="K330" s="69"/>
    </row>
    <row r="331" spans="1:11" ht="31.5">
      <c r="A331" s="347" t="s">
        <v>488</v>
      </c>
      <c r="B331" s="433" t="s">
        <v>484</v>
      </c>
      <c r="C331" s="144">
        <v>8</v>
      </c>
      <c r="D331" s="144">
        <v>8</v>
      </c>
      <c r="E331" s="144" t="s">
        <v>96</v>
      </c>
      <c r="F331" s="145">
        <f>'зп. за 1 мин.(1)'!$G$10</f>
        <v>0.08</v>
      </c>
      <c r="G331" s="160">
        <f t="shared" si="14"/>
        <v>0.64</v>
      </c>
      <c r="H331" s="160">
        <f t="shared" si="15"/>
        <v>0.64</v>
      </c>
      <c r="I331" s="121">
        <f>+G331+G332</f>
        <v>1.36</v>
      </c>
      <c r="J331" s="121">
        <f>+H331+H332</f>
        <v>1.36</v>
      </c>
      <c r="K331" s="69"/>
    </row>
    <row r="332" spans="1:11" ht="31.5">
      <c r="A332" s="347"/>
      <c r="B332" s="434"/>
      <c r="C332" s="144">
        <v>12</v>
      </c>
      <c r="D332" s="144">
        <v>12</v>
      </c>
      <c r="E332" s="144" t="s">
        <v>48</v>
      </c>
      <c r="F332" s="145">
        <f>'зп. за 1 мин.(1)'!$G$11</f>
        <v>0.06</v>
      </c>
      <c r="G332" s="160">
        <f t="shared" si="14"/>
        <v>0.72</v>
      </c>
      <c r="H332" s="160">
        <f t="shared" si="15"/>
        <v>0.72</v>
      </c>
      <c r="I332" s="121"/>
      <c r="J332" s="162"/>
      <c r="K332" s="69"/>
    </row>
    <row r="333" spans="1:11" ht="31.5">
      <c r="A333" s="347" t="s">
        <v>489</v>
      </c>
      <c r="B333" s="433" t="s">
        <v>485</v>
      </c>
      <c r="C333" s="144">
        <v>35</v>
      </c>
      <c r="D333" s="144">
        <v>35</v>
      </c>
      <c r="E333" s="144" t="s">
        <v>96</v>
      </c>
      <c r="F333" s="145">
        <f>'зп. за 1 мин.(1)'!$G$10</f>
        <v>0.08</v>
      </c>
      <c r="G333" s="160">
        <f t="shared" si="14"/>
        <v>2.8</v>
      </c>
      <c r="H333" s="160">
        <f t="shared" si="15"/>
        <v>2.8</v>
      </c>
      <c r="I333" s="121">
        <f>+G333+G334</f>
        <v>7.3</v>
      </c>
      <c r="J333" s="121">
        <f>+H333+H334</f>
        <v>7.3</v>
      </c>
      <c r="K333" s="69"/>
    </row>
    <row r="334" spans="1:11" ht="31.5">
      <c r="A334" s="347"/>
      <c r="B334" s="434"/>
      <c r="C334" s="144">
        <v>75</v>
      </c>
      <c r="D334" s="144">
        <v>75</v>
      </c>
      <c r="E334" s="144" t="s">
        <v>48</v>
      </c>
      <c r="F334" s="145">
        <f>'зп. за 1 мин.(1)'!$G$11</f>
        <v>0.06</v>
      </c>
      <c r="G334" s="160">
        <f t="shared" si="14"/>
        <v>4.5</v>
      </c>
      <c r="H334" s="160">
        <f t="shared" si="15"/>
        <v>4.5</v>
      </c>
      <c r="I334" s="121"/>
      <c r="J334" s="162"/>
      <c r="K334" s="69"/>
    </row>
    <row r="335" spans="1:11">
      <c r="A335" s="144" t="s">
        <v>491</v>
      </c>
      <c r="B335" s="435" t="s">
        <v>490</v>
      </c>
      <c r="C335" s="436"/>
      <c r="D335" s="436"/>
      <c r="E335" s="436"/>
      <c r="F335" s="436"/>
      <c r="G335" s="436"/>
      <c r="H335" s="437"/>
      <c r="I335" s="75"/>
      <c r="J335" s="69"/>
      <c r="K335" s="69"/>
    </row>
    <row r="336" spans="1:11" ht="31.5">
      <c r="A336" s="347" t="s">
        <v>492</v>
      </c>
      <c r="B336" s="433" t="s">
        <v>493</v>
      </c>
      <c r="C336" s="144">
        <v>3.5</v>
      </c>
      <c r="D336" s="144">
        <v>2</v>
      </c>
      <c r="E336" s="144" t="s">
        <v>96</v>
      </c>
      <c r="F336" s="145">
        <f>'зп. за 1 мин.(1)'!$G$10</f>
        <v>0.08</v>
      </c>
      <c r="G336" s="160">
        <f t="shared" ref="G336:G341" si="16">+C336*F336</f>
        <v>0.28000000000000003</v>
      </c>
      <c r="H336" s="160">
        <f t="shared" ref="H336:H341" si="17">+D336*F336</f>
        <v>0.16</v>
      </c>
      <c r="I336" s="121">
        <f>+G336+G337</f>
        <v>0.52</v>
      </c>
      <c r="J336" s="121">
        <f>+H336+H337</f>
        <v>0.34</v>
      </c>
      <c r="K336" s="69"/>
    </row>
    <row r="337" spans="1:11" ht="31.5">
      <c r="A337" s="347"/>
      <c r="B337" s="434"/>
      <c r="C337" s="144">
        <v>4</v>
      </c>
      <c r="D337" s="144">
        <v>3</v>
      </c>
      <c r="E337" s="144" t="s">
        <v>48</v>
      </c>
      <c r="F337" s="145">
        <f>'зп. за 1 мин.(1)'!$G$11</f>
        <v>0.06</v>
      </c>
      <c r="G337" s="160">
        <f t="shared" si="16"/>
        <v>0.24</v>
      </c>
      <c r="H337" s="160">
        <f t="shared" si="17"/>
        <v>0.18</v>
      </c>
      <c r="I337" s="121"/>
      <c r="J337" s="162"/>
      <c r="K337" s="69"/>
    </row>
    <row r="338" spans="1:11" ht="31.5">
      <c r="A338" s="347" t="s">
        <v>496</v>
      </c>
      <c r="B338" s="433" t="s">
        <v>495</v>
      </c>
      <c r="C338" s="144">
        <v>5.5</v>
      </c>
      <c r="D338" s="144">
        <v>3</v>
      </c>
      <c r="E338" s="144" t="s">
        <v>96</v>
      </c>
      <c r="F338" s="145">
        <f>'зп. за 1 мин.(1)'!$G$10</f>
        <v>0.08</v>
      </c>
      <c r="G338" s="160">
        <f t="shared" si="16"/>
        <v>0.44</v>
      </c>
      <c r="H338" s="160">
        <f t="shared" si="17"/>
        <v>0.24</v>
      </c>
      <c r="I338" s="121">
        <f>+G338+G339</f>
        <v>0.92</v>
      </c>
      <c r="J338" s="121">
        <f>+H338+H339</f>
        <v>0.6</v>
      </c>
      <c r="K338" s="69"/>
    </row>
    <row r="339" spans="1:11" ht="31.5">
      <c r="A339" s="347"/>
      <c r="B339" s="434"/>
      <c r="C339" s="144">
        <v>8</v>
      </c>
      <c r="D339" s="144">
        <v>6</v>
      </c>
      <c r="E339" s="144" t="s">
        <v>48</v>
      </c>
      <c r="F339" s="145">
        <f>'зп. за 1 мин.(1)'!$G$11</f>
        <v>0.06</v>
      </c>
      <c r="G339" s="160">
        <f t="shared" si="16"/>
        <v>0.48</v>
      </c>
      <c r="H339" s="160">
        <f t="shared" si="17"/>
        <v>0.36</v>
      </c>
      <c r="I339" s="121"/>
      <c r="J339" s="162"/>
      <c r="K339" s="69"/>
    </row>
    <row r="340" spans="1:11" ht="40.9" customHeight="1">
      <c r="A340" s="347" t="s">
        <v>680</v>
      </c>
      <c r="B340" s="433" t="s">
        <v>498</v>
      </c>
      <c r="C340" s="144">
        <v>5</v>
      </c>
      <c r="D340" s="144">
        <v>5</v>
      </c>
      <c r="E340" s="144" t="s">
        <v>96</v>
      </c>
      <c r="F340" s="145">
        <f>'зп. за 1 мин.(1)'!$G$10</f>
        <v>0.08</v>
      </c>
      <c r="G340" s="160">
        <f t="shared" si="16"/>
        <v>0.4</v>
      </c>
      <c r="H340" s="160">
        <f t="shared" si="17"/>
        <v>0.4</v>
      </c>
      <c r="I340" s="121">
        <f>+G340+G341</f>
        <v>1</v>
      </c>
      <c r="J340" s="121">
        <f>+H340+H341</f>
        <v>1</v>
      </c>
      <c r="K340" s="69"/>
    </row>
    <row r="341" spans="1:11" ht="38.450000000000003" customHeight="1">
      <c r="A341" s="347"/>
      <c r="B341" s="434"/>
      <c r="C341" s="144">
        <v>10</v>
      </c>
      <c r="D341" s="144">
        <v>10</v>
      </c>
      <c r="E341" s="144" t="s">
        <v>48</v>
      </c>
      <c r="F341" s="145">
        <f>'зп. за 1 мин.(1)'!$G$11</f>
        <v>0.06</v>
      </c>
      <c r="G341" s="160">
        <f t="shared" si="16"/>
        <v>0.6</v>
      </c>
      <c r="H341" s="160">
        <f t="shared" si="17"/>
        <v>0.6</v>
      </c>
      <c r="I341" s="121"/>
      <c r="J341" s="162"/>
      <c r="K341" s="69"/>
    </row>
    <row r="342" spans="1:11" ht="28.9" customHeight="1">
      <c r="A342" s="144" t="s">
        <v>500</v>
      </c>
      <c r="B342" s="435" t="s">
        <v>501</v>
      </c>
      <c r="C342" s="436"/>
      <c r="D342" s="436"/>
      <c r="E342" s="436"/>
      <c r="F342" s="436"/>
      <c r="G342" s="436"/>
      <c r="H342" s="437"/>
      <c r="I342" s="75"/>
      <c r="J342" s="69"/>
      <c r="K342" s="69"/>
    </row>
    <row r="343" spans="1:11" ht="31.5">
      <c r="A343" s="347" t="s">
        <v>681</v>
      </c>
      <c r="B343" s="433" t="s">
        <v>503</v>
      </c>
      <c r="C343" s="144">
        <v>4</v>
      </c>
      <c r="D343" s="144">
        <v>2.5</v>
      </c>
      <c r="E343" s="144" t="s">
        <v>96</v>
      </c>
      <c r="F343" s="145">
        <f>'зп. за 1 мин.(1)'!$G$10</f>
        <v>0.08</v>
      </c>
      <c r="G343" s="160">
        <f>+C343*F343</f>
        <v>0.32</v>
      </c>
      <c r="H343" s="160">
        <f>+D343*F343</f>
        <v>0.2</v>
      </c>
      <c r="I343" s="121">
        <f>+G343+G344</f>
        <v>0.74</v>
      </c>
      <c r="J343" s="121">
        <f>+H343+H344</f>
        <v>0.47</v>
      </c>
      <c r="K343" s="69"/>
    </row>
    <row r="344" spans="1:11" ht="31.5">
      <c r="A344" s="347"/>
      <c r="B344" s="434"/>
      <c r="C344" s="144">
        <v>7</v>
      </c>
      <c r="D344" s="144">
        <v>4.5</v>
      </c>
      <c r="E344" s="144" t="s">
        <v>48</v>
      </c>
      <c r="F344" s="145">
        <f>'зп. за 1 мин.(1)'!$G$11</f>
        <v>0.06</v>
      </c>
      <c r="G344" s="160">
        <f>+C344*F344</f>
        <v>0.42</v>
      </c>
      <c r="H344" s="160">
        <f>+D344*F344</f>
        <v>0.27</v>
      </c>
      <c r="I344" s="121"/>
      <c r="J344" s="162"/>
      <c r="K344" s="69"/>
    </row>
    <row r="345" spans="1:11" ht="31.5">
      <c r="A345" s="347" t="s">
        <v>505</v>
      </c>
      <c r="B345" s="433" t="s">
        <v>506</v>
      </c>
      <c r="C345" s="144">
        <v>10</v>
      </c>
      <c r="D345" s="144">
        <v>10</v>
      </c>
      <c r="E345" s="144" t="s">
        <v>96</v>
      </c>
      <c r="F345" s="145">
        <f>'зп. за 1 мин.(1)'!$G$10</f>
        <v>0.08</v>
      </c>
      <c r="G345" s="160">
        <f>+C345*F345</f>
        <v>0.8</v>
      </c>
      <c r="H345" s="160">
        <f>+D345*F345</f>
        <v>0.8</v>
      </c>
      <c r="I345" s="121">
        <f>+G345+G346</f>
        <v>2</v>
      </c>
      <c r="J345" s="121">
        <f>+H345+H346</f>
        <v>2</v>
      </c>
      <c r="K345" s="69"/>
    </row>
    <row r="346" spans="1:11" ht="31.5">
      <c r="A346" s="347"/>
      <c r="B346" s="434"/>
      <c r="C346" s="144">
        <v>20</v>
      </c>
      <c r="D346" s="144">
        <v>20</v>
      </c>
      <c r="E346" s="144" t="s">
        <v>48</v>
      </c>
      <c r="F346" s="145">
        <f>'зп. за 1 мин.(1)'!$G$11</f>
        <v>0.06</v>
      </c>
      <c r="G346" s="160">
        <f>+C346*F346</f>
        <v>1.2</v>
      </c>
      <c r="H346" s="160">
        <f>+D346*F346</f>
        <v>1.2</v>
      </c>
      <c r="I346" s="121"/>
      <c r="J346" s="162"/>
      <c r="K346" s="69"/>
    </row>
    <row r="347" spans="1:11">
      <c r="A347" s="144" t="s">
        <v>508</v>
      </c>
      <c r="B347" s="435" t="s">
        <v>510</v>
      </c>
      <c r="C347" s="436"/>
      <c r="D347" s="436"/>
      <c r="E347" s="436"/>
      <c r="F347" s="436"/>
      <c r="G347" s="436"/>
      <c r="H347" s="437"/>
      <c r="I347" s="75"/>
      <c r="J347" s="69"/>
      <c r="K347" s="69"/>
    </row>
    <row r="348" spans="1:11">
      <c r="A348" s="347" t="s">
        <v>509</v>
      </c>
      <c r="B348" s="433" t="s">
        <v>511</v>
      </c>
      <c r="C348" s="271">
        <v>7.5</v>
      </c>
      <c r="D348" s="271">
        <v>7.5</v>
      </c>
      <c r="E348" s="271" t="s">
        <v>96</v>
      </c>
      <c r="F348" s="254">
        <f>'зп. за 1 мин.(1)'!$G$10</f>
        <v>0.08</v>
      </c>
      <c r="G348" s="444">
        <f t="shared" ref="G348:G361" si="18">+C348*F348</f>
        <v>0.6</v>
      </c>
      <c r="H348" s="444">
        <f t="shared" ref="H348:H361" si="19">+D348*F348</f>
        <v>0.6</v>
      </c>
      <c r="I348" s="121">
        <f>+G348+G349</f>
        <v>0.6</v>
      </c>
      <c r="J348" s="121">
        <f>+H348+H349</f>
        <v>0.6</v>
      </c>
      <c r="K348" s="69"/>
    </row>
    <row r="349" spans="1:11" ht="47.25" customHeight="1">
      <c r="A349" s="347"/>
      <c r="B349" s="434"/>
      <c r="C349" s="349"/>
      <c r="D349" s="349"/>
      <c r="E349" s="349"/>
      <c r="F349" s="256"/>
      <c r="G349" s="445"/>
      <c r="H349" s="445"/>
      <c r="I349" s="121"/>
      <c r="J349" s="162"/>
      <c r="K349" s="69"/>
    </row>
    <row r="350" spans="1:11">
      <c r="A350" s="347" t="s">
        <v>513</v>
      </c>
      <c r="B350" s="433" t="s">
        <v>516</v>
      </c>
      <c r="C350" s="271">
        <v>3</v>
      </c>
      <c r="D350" s="271">
        <v>3</v>
      </c>
      <c r="E350" s="271" t="s">
        <v>96</v>
      </c>
      <c r="F350" s="254">
        <f>'зп. за 1 мин.(1)'!$G$10</f>
        <v>0.08</v>
      </c>
      <c r="G350" s="444">
        <f t="shared" si="18"/>
        <v>0.24</v>
      </c>
      <c r="H350" s="444">
        <f t="shared" si="19"/>
        <v>0.24</v>
      </c>
      <c r="I350" s="121">
        <f>+G350+G351</f>
        <v>0.24</v>
      </c>
      <c r="J350" s="121">
        <f>+H350+H351</f>
        <v>0.24</v>
      </c>
      <c r="K350" s="69"/>
    </row>
    <row r="351" spans="1:11" ht="27.75" customHeight="1">
      <c r="A351" s="347"/>
      <c r="B351" s="434"/>
      <c r="C351" s="349"/>
      <c r="D351" s="349"/>
      <c r="E351" s="349"/>
      <c r="F351" s="256"/>
      <c r="G351" s="445"/>
      <c r="H351" s="445"/>
      <c r="I351" s="121"/>
      <c r="J351" s="162"/>
      <c r="K351" s="69"/>
    </row>
    <row r="352" spans="1:11">
      <c r="A352" s="347" t="s">
        <v>682</v>
      </c>
      <c r="B352" s="433" t="s">
        <v>517</v>
      </c>
      <c r="C352" s="271">
        <v>4.5</v>
      </c>
      <c r="D352" s="271">
        <v>4.5</v>
      </c>
      <c r="E352" s="271" t="s">
        <v>96</v>
      </c>
      <c r="F352" s="254">
        <f>'зп. за 1 мин.(1)'!$G$10</f>
        <v>0.08</v>
      </c>
      <c r="G352" s="444">
        <f t="shared" si="18"/>
        <v>0.36</v>
      </c>
      <c r="H352" s="444">
        <f t="shared" si="19"/>
        <v>0.36</v>
      </c>
      <c r="I352" s="121">
        <f>+G352+G353</f>
        <v>0.36</v>
      </c>
      <c r="J352" s="121">
        <f>+H352+H353</f>
        <v>0.36</v>
      </c>
      <c r="K352" s="69"/>
    </row>
    <row r="353" spans="1:11">
      <c r="A353" s="347"/>
      <c r="B353" s="434"/>
      <c r="C353" s="349"/>
      <c r="D353" s="349"/>
      <c r="E353" s="349"/>
      <c r="F353" s="256"/>
      <c r="G353" s="445"/>
      <c r="H353" s="445"/>
      <c r="I353" s="121"/>
      <c r="J353" s="162"/>
      <c r="K353" s="69"/>
    </row>
    <row r="354" spans="1:11" ht="31.5">
      <c r="A354" s="347" t="s">
        <v>515</v>
      </c>
      <c r="B354" s="433" t="s">
        <v>519</v>
      </c>
      <c r="C354" s="144">
        <v>5.5</v>
      </c>
      <c r="D354" s="144">
        <v>5.5</v>
      </c>
      <c r="E354" s="144" t="s">
        <v>96</v>
      </c>
      <c r="F354" s="145">
        <f>'зп. за 1 мин.(1)'!$G$10</f>
        <v>0.08</v>
      </c>
      <c r="G354" s="160">
        <f t="shared" si="18"/>
        <v>0.44</v>
      </c>
      <c r="H354" s="160">
        <f t="shared" si="19"/>
        <v>0.44</v>
      </c>
      <c r="I354" s="121">
        <f>+G354+G355</f>
        <v>1.1000000000000001</v>
      </c>
      <c r="J354" s="121">
        <f>+H354+H355</f>
        <v>1.1000000000000001</v>
      </c>
      <c r="K354" s="69"/>
    </row>
    <row r="355" spans="1:11" ht="31.5">
      <c r="A355" s="347"/>
      <c r="B355" s="434"/>
      <c r="C355" s="144">
        <v>11</v>
      </c>
      <c r="D355" s="144">
        <v>11</v>
      </c>
      <c r="E355" s="144" t="s">
        <v>48</v>
      </c>
      <c r="F355" s="145">
        <f>'зп. за 1 мин.(1)'!$G$11</f>
        <v>0.06</v>
      </c>
      <c r="G355" s="160">
        <f t="shared" si="18"/>
        <v>0.66</v>
      </c>
      <c r="H355" s="160">
        <f t="shared" si="19"/>
        <v>0.66</v>
      </c>
      <c r="I355" s="121"/>
      <c r="J355" s="162"/>
      <c r="K355" s="69"/>
    </row>
    <row r="356" spans="1:11" ht="31.5">
      <c r="A356" s="347" t="s">
        <v>521</v>
      </c>
      <c r="B356" s="433" t="s">
        <v>524</v>
      </c>
      <c r="C356" s="144">
        <v>5</v>
      </c>
      <c r="D356" s="144">
        <v>5</v>
      </c>
      <c r="E356" s="144" t="s">
        <v>96</v>
      </c>
      <c r="F356" s="145">
        <f>'зп. за 1 мин.(1)'!$G$10</f>
        <v>0.08</v>
      </c>
      <c r="G356" s="160">
        <f t="shared" si="18"/>
        <v>0.4</v>
      </c>
      <c r="H356" s="160">
        <f t="shared" si="19"/>
        <v>0.4</v>
      </c>
      <c r="I356" s="121">
        <f>+G356+G357</f>
        <v>1.06</v>
      </c>
      <c r="J356" s="121">
        <f>+H356+H357</f>
        <v>1.06</v>
      </c>
      <c r="K356" s="69"/>
    </row>
    <row r="357" spans="1:11" ht="31.5">
      <c r="A357" s="347"/>
      <c r="B357" s="434"/>
      <c r="C357" s="144">
        <v>11</v>
      </c>
      <c r="D357" s="144">
        <v>11</v>
      </c>
      <c r="E357" s="144" t="s">
        <v>48</v>
      </c>
      <c r="F357" s="145">
        <f>'зп. за 1 мин.(1)'!$G$11</f>
        <v>0.06</v>
      </c>
      <c r="G357" s="160">
        <f t="shared" si="18"/>
        <v>0.66</v>
      </c>
      <c r="H357" s="160">
        <f t="shared" si="19"/>
        <v>0.66</v>
      </c>
      <c r="I357" s="121"/>
      <c r="J357" s="69"/>
      <c r="K357" s="69"/>
    </row>
    <row r="358" spans="1:11" ht="31.5">
      <c r="A358" s="347" t="s">
        <v>522</v>
      </c>
      <c r="B358" s="433" t="s">
        <v>526</v>
      </c>
      <c r="C358" s="144">
        <v>11</v>
      </c>
      <c r="D358" s="144">
        <v>11</v>
      </c>
      <c r="E358" s="144" t="s">
        <v>96</v>
      </c>
      <c r="F358" s="145">
        <f>'зп. за 1 мин.(1)'!$G$10</f>
        <v>0.08</v>
      </c>
      <c r="G358" s="160">
        <f t="shared" si="18"/>
        <v>0.88</v>
      </c>
      <c r="H358" s="160">
        <f t="shared" si="19"/>
        <v>0.88</v>
      </c>
      <c r="I358" s="121">
        <f>+G358+G359</f>
        <v>2.92</v>
      </c>
      <c r="J358" s="121">
        <f>+H358+H359</f>
        <v>2.92</v>
      </c>
      <c r="K358" s="69"/>
    </row>
    <row r="359" spans="1:11" ht="31.5">
      <c r="A359" s="347"/>
      <c r="B359" s="434"/>
      <c r="C359" s="144">
        <v>34</v>
      </c>
      <c r="D359" s="144">
        <v>34</v>
      </c>
      <c r="E359" s="144" t="s">
        <v>48</v>
      </c>
      <c r="F359" s="145">
        <f>'зп. за 1 мин.(1)'!$G$11</f>
        <v>0.06</v>
      </c>
      <c r="G359" s="160">
        <f t="shared" si="18"/>
        <v>2.04</v>
      </c>
      <c r="H359" s="160">
        <f t="shared" si="19"/>
        <v>2.04</v>
      </c>
      <c r="I359" s="121"/>
      <c r="J359" s="162"/>
      <c r="K359" s="69"/>
    </row>
    <row r="360" spans="1:11" ht="31.5">
      <c r="A360" s="347" t="s">
        <v>523</v>
      </c>
      <c r="B360" s="433" t="s">
        <v>528</v>
      </c>
      <c r="C360" s="144">
        <v>15</v>
      </c>
      <c r="D360" s="144">
        <v>15</v>
      </c>
      <c r="E360" s="144" t="s">
        <v>96</v>
      </c>
      <c r="F360" s="145">
        <f>'зп. за 1 мин.(1)'!$G$10</f>
        <v>0.08</v>
      </c>
      <c r="G360" s="160">
        <f t="shared" si="18"/>
        <v>1.2</v>
      </c>
      <c r="H360" s="160">
        <f t="shared" si="19"/>
        <v>1.2</v>
      </c>
      <c r="I360" s="121">
        <f>+G360+G361</f>
        <v>3.3</v>
      </c>
      <c r="J360" s="121">
        <f>+H360+H361</f>
        <v>3.3</v>
      </c>
      <c r="K360" s="69"/>
    </row>
    <row r="361" spans="1:11" ht="31.5">
      <c r="A361" s="347"/>
      <c r="B361" s="434"/>
      <c r="C361" s="144">
        <v>35</v>
      </c>
      <c r="D361" s="144">
        <v>35</v>
      </c>
      <c r="E361" s="144" t="s">
        <v>48</v>
      </c>
      <c r="F361" s="145">
        <f>'зп. за 1 мин.(1)'!$G$11</f>
        <v>0.06</v>
      </c>
      <c r="G361" s="160">
        <f t="shared" si="18"/>
        <v>2.1</v>
      </c>
      <c r="H361" s="160">
        <f t="shared" si="19"/>
        <v>2.1</v>
      </c>
      <c r="I361" s="121"/>
      <c r="J361" s="162"/>
      <c r="K361" s="69"/>
    </row>
    <row r="362" spans="1:11">
      <c r="A362" s="144" t="s">
        <v>531</v>
      </c>
      <c r="B362" s="435" t="s">
        <v>530</v>
      </c>
      <c r="C362" s="436"/>
      <c r="D362" s="436"/>
      <c r="E362" s="436"/>
      <c r="F362" s="436"/>
      <c r="G362" s="436"/>
      <c r="H362" s="437"/>
      <c r="I362" s="75"/>
      <c r="J362" s="69"/>
      <c r="K362" s="69"/>
    </row>
    <row r="363" spans="1:11" ht="31.5">
      <c r="A363" s="347" t="s">
        <v>683</v>
      </c>
      <c r="B363" s="433" t="s">
        <v>533</v>
      </c>
      <c r="C363" s="144">
        <v>5</v>
      </c>
      <c r="D363" s="144">
        <v>5</v>
      </c>
      <c r="E363" s="144" t="s">
        <v>96</v>
      </c>
      <c r="F363" s="145">
        <f>'зп. за 1 мин.(1)'!$G$10</f>
        <v>0.08</v>
      </c>
      <c r="G363" s="160">
        <f>+C363*F363</f>
        <v>0.4</v>
      </c>
      <c r="H363" s="160">
        <f>+D363*F363</f>
        <v>0.4</v>
      </c>
      <c r="I363" s="121">
        <f>+G363+G364</f>
        <v>0.52</v>
      </c>
      <c r="J363" s="121">
        <f>+H363+H364</f>
        <v>0.52</v>
      </c>
      <c r="K363" s="69"/>
    </row>
    <row r="364" spans="1:11" ht="31.5">
      <c r="A364" s="347"/>
      <c r="B364" s="434"/>
      <c r="C364" s="144">
        <v>2</v>
      </c>
      <c r="D364" s="144">
        <v>2</v>
      </c>
      <c r="E364" s="144" t="s">
        <v>48</v>
      </c>
      <c r="F364" s="145">
        <f>'зп. за 1 мин.(1)'!$G$11</f>
        <v>0.06</v>
      </c>
      <c r="G364" s="160">
        <f>+C364*F364</f>
        <v>0.12</v>
      </c>
      <c r="H364" s="160">
        <f>+D364*F364</f>
        <v>0.12</v>
      </c>
      <c r="I364" s="121"/>
      <c r="J364" s="162"/>
      <c r="K364" s="69"/>
    </row>
    <row r="365" spans="1:11">
      <c r="A365" s="144" t="s">
        <v>535</v>
      </c>
      <c r="B365" s="435" t="s">
        <v>537</v>
      </c>
      <c r="C365" s="436"/>
      <c r="D365" s="436"/>
      <c r="E365" s="436"/>
      <c r="F365" s="436"/>
      <c r="G365" s="436"/>
      <c r="H365" s="437"/>
      <c r="I365" s="75"/>
      <c r="J365" s="69"/>
      <c r="K365" s="69"/>
    </row>
    <row r="366" spans="1:11" ht="31.5">
      <c r="A366" s="347" t="s">
        <v>684</v>
      </c>
      <c r="B366" s="433" t="s">
        <v>538</v>
      </c>
      <c r="C366" s="144">
        <v>4</v>
      </c>
      <c r="D366" s="144">
        <v>4</v>
      </c>
      <c r="E366" s="144" t="s">
        <v>96</v>
      </c>
      <c r="F366" s="145">
        <f>'зп. за 1 мин.(1)'!$G$10</f>
        <v>0.08</v>
      </c>
      <c r="G366" s="160">
        <f t="shared" ref="G366:G381" si="20">+C366*F366</f>
        <v>0.32</v>
      </c>
      <c r="H366" s="160">
        <f t="shared" ref="H366:H381" si="21">+D366*F366</f>
        <v>0.32</v>
      </c>
      <c r="I366" s="121">
        <f>+G366+G367</f>
        <v>0.68</v>
      </c>
      <c r="J366" s="121">
        <f>+H366+H367</f>
        <v>0.68</v>
      </c>
      <c r="K366" s="69"/>
    </row>
    <row r="367" spans="1:11" ht="31.5">
      <c r="A367" s="347"/>
      <c r="B367" s="434"/>
      <c r="C367" s="144">
        <v>6</v>
      </c>
      <c r="D367" s="144">
        <v>6</v>
      </c>
      <c r="E367" s="144" t="s">
        <v>48</v>
      </c>
      <c r="F367" s="145">
        <f>'зп. за 1 мин.(1)'!$G$11</f>
        <v>0.06</v>
      </c>
      <c r="G367" s="160">
        <f t="shared" si="20"/>
        <v>0.36</v>
      </c>
      <c r="H367" s="160">
        <f t="shared" si="21"/>
        <v>0.36</v>
      </c>
      <c r="I367" s="121"/>
      <c r="J367" s="162"/>
      <c r="K367" s="69"/>
    </row>
    <row r="368" spans="1:11" ht="31.5">
      <c r="A368" s="347" t="s">
        <v>540</v>
      </c>
      <c r="B368" s="433" t="s">
        <v>541</v>
      </c>
      <c r="C368" s="144">
        <v>5</v>
      </c>
      <c r="D368" s="144">
        <v>5</v>
      </c>
      <c r="E368" s="144" t="s">
        <v>96</v>
      </c>
      <c r="F368" s="145">
        <f>'зп. за 1 мин.(1)'!$G$10</f>
        <v>0.08</v>
      </c>
      <c r="G368" s="160">
        <f t="shared" si="20"/>
        <v>0.4</v>
      </c>
      <c r="H368" s="160">
        <f t="shared" si="21"/>
        <v>0.4</v>
      </c>
      <c r="I368" s="121">
        <f>+G368+G369</f>
        <v>1</v>
      </c>
      <c r="J368" s="121">
        <f>+H368+H369</f>
        <v>1</v>
      </c>
      <c r="K368" s="69"/>
    </row>
    <row r="369" spans="1:11" ht="31.5">
      <c r="A369" s="347"/>
      <c r="B369" s="434"/>
      <c r="C369" s="144">
        <v>10</v>
      </c>
      <c r="D369" s="144">
        <v>10</v>
      </c>
      <c r="E369" s="144" t="s">
        <v>48</v>
      </c>
      <c r="F369" s="145">
        <f>'зп. за 1 мин.(1)'!$G$11</f>
        <v>0.06</v>
      </c>
      <c r="G369" s="160">
        <f t="shared" si="20"/>
        <v>0.6</v>
      </c>
      <c r="H369" s="160">
        <f t="shared" si="21"/>
        <v>0.6</v>
      </c>
      <c r="I369" s="121"/>
      <c r="J369" s="162"/>
      <c r="K369" s="69"/>
    </row>
    <row r="370" spans="1:11" ht="31.5">
      <c r="A370" s="347" t="s">
        <v>544</v>
      </c>
      <c r="B370" s="433" t="s">
        <v>543</v>
      </c>
      <c r="C370" s="144">
        <v>5</v>
      </c>
      <c r="D370" s="144">
        <v>5</v>
      </c>
      <c r="E370" s="144" t="s">
        <v>96</v>
      </c>
      <c r="F370" s="145">
        <f>'зп. за 1 мин.(1)'!$G$10</f>
        <v>0.08</v>
      </c>
      <c r="G370" s="160">
        <f t="shared" si="20"/>
        <v>0.4</v>
      </c>
      <c r="H370" s="160">
        <f t="shared" si="21"/>
        <v>0.4</v>
      </c>
      <c r="I370" s="121">
        <f>+G370+G371</f>
        <v>1</v>
      </c>
      <c r="J370" s="121">
        <f>+H370+H371</f>
        <v>1</v>
      </c>
      <c r="K370" s="69"/>
    </row>
    <row r="371" spans="1:11" ht="31.5">
      <c r="A371" s="347"/>
      <c r="B371" s="434"/>
      <c r="C371" s="144">
        <v>10</v>
      </c>
      <c r="D371" s="144">
        <v>10</v>
      </c>
      <c r="E371" s="144" t="s">
        <v>48</v>
      </c>
      <c r="F371" s="145">
        <f>'зп. за 1 мин.(1)'!$G$11</f>
        <v>0.06</v>
      </c>
      <c r="G371" s="160">
        <f t="shared" si="20"/>
        <v>0.6</v>
      </c>
      <c r="H371" s="160">
        <f t="shared" si="21"/>
        <v>0.6</v>
      </c>
      <c r="I371" s="121"/>
      <c r="J371" s="162"/>
      <c r="K371" s="69"/>
    </row>
    <row r="372" spans="1:11" ht="31.5">
      <c r="A372" s="347" t="s">
        <v>685</v>
      </c>
      <c r="B372" s="433" t="s">
        <v>547</v>
      </c>
      <c r="C372" s="144">
        <v>4</v>
      </c>
      <c r="D372" s="144">
        <v>4</v>
      </c>
      <c r="E372" s="144" t="s">
        <v>96</v>
      </c>
      <c r="F372" s="145">
        <f>'зп. за 1 мин.(1)'!$G$10</f>
        <v>0.08</v>
      </c>
      <c r="G372" s="160">
        <f t="shared" si="20"/>
        <v>0.32</v>
      </c>
      <c r="H372" s="160">
        <f t="shared" si="21"/>
        <v>0.32</v>
      </c>
      <c r="I372" s="121">
        <f>+G372+G373</f>
        <v>0.68</v>
      </c>
      <c r="J372" s="121">
        <f>+H372+H373</f>
        <v>0.68</v>
      </c>
      <c r="K372" s="69"/>
    </row>
    <row r="373" spans="1:11" ht="31.5">
      <c r="A373" s="347"/>
      <c r="B373" s="434"/>
      <c r="C373" s="144">
        <v>6</v>
      </c>
      <c r="D373" s="144">
        <v>6</v>
      </c>
      <c r="E373" s="144" t="s">
        <v>48</v>
      </c>
      <c r="F373" s="145">
        <f>'зп. за 1 мин.(1)'!$G$11</f>
        <v>0.06</v>
      </c>
      <c r="G373" s="160">
        <f t="shared" si="20"/>
        <v>0.36</v>
      </c>
      <c r="H373" s="160">
        <f t="shared" si="21"/>
        <v>0.36</v>
      </c>
      <c r="I373" s="121"/>
      <c r="J373" s="162"/>
      <c r="K373" s="69"/>
    </row>
    <row r="374" spans="1:11" ht="31.5">
      <c r="A374" s="347" t="s">
        <v>686</v>
      </c>
      <c r="B374" s="433" t="s">
        <v>549</v>
      </c>
      <c r="C374" s="144">
        <v>5</v>
      </c>
      <c r="D374" s="144">
        <v>5</v>
      </c>
      <c r="E374" s="144" t="s">
        <v>96</v>
      </c>
      <c r="F374" s="145">
        <f>'зп. за 1 мин.(1)'!$G$10</f>
        <v>0.08</v>
      </c>
      <c r="G374" s="160">
        <f t="shared" si="20"/>
        <v>0.4</v>
      </c>
      <c r="H374" s="160">
        <f t="shared" si="21"/>
        <v>0.4</v>
      </c>
      <c r="I374" s="121">
        <f>+G374+G375</f>
        <v>1</v>
      </c>
      <c r="J374" s="121">
        <f>+H374+H375</f>
        <v>1</v>
      </c>
      <c r="K374" s="69"/>
    </row>
    <row r="375" spans="1:11" ht="31.5">
      <c r="A375" s="347"/>
      <c r="B375" s="434"/>
      <c r="C375" s="144">
        <v>10</v>
      </c>
      <c r="D375" s="144">
        <v>10</v>
      </c>
      <c r="E375" s="144" t="s">
        <v>48</v>
      </c>
      <c r="F375" s="145">
        <f>'зп. за 1 мин.(1)'!$G$11</f>
        <v>0.06</v>
      </c>
      <c r="G375" s="160">
        <f t="shared" si="20"/>
        <v>0.6</v>
      </c>
      <c r="H375" s="160">
        <f t="shared" si="21"/>
        <v>0.6</v>
      </c>
      <c r="I375" s="121"/>
      <c r="J375" s="162"/>
      <c r="K375" s="69"/>
    </row>
    <row r="376" spans="1:11" ht="31.5">
      <c r="A376" s="347" t="s">
        <v>550</v>
      </c>
      <c r="B376" s="433" t="s">
        <v>551</v>
      </c>
      <c r="C376" s="144">
        <v>5</v>
      </c>
      <c r="D376" s="144">
        <v>5</v>
      </c>
      <c r="E376" s="144" t="s">
        <v>96</v>
      </c>
      <c r="F376" s="145">
        <f>'зп. за 1 мин.(1)'!$G$10</f>
        <v>0.08</v>
      </c>
      <c r="G376" s="160">
        <f t="shared" si="20"/>
        <v>0.4</v>
      </c>
      <c r="H376" s="160">
        <f t="shared" si="21"/>
        <v>0.4</v>
      </c>
      <c r="I376" s="121">
        <f>+G376+G377</f>
        <v>1</v>
      </c>
      <c r="J376" s="121">
        <f>+H376+H377</f>
        <v>1</v>
      </c>
      <c r="K376" s="69"/>
    </row>
    <row r="377" spans="1:11" ht="31.5">
      <c r="A377" s="347"/>
      <c r="B377" s="434"/>
      <c r="C377" s="144">
        <v>10</v>
      </c>
      <c r="D377" s="144">
        <v>10</v>
      </c>
      <c r="E377" s="144" t="s">
        <v>48</v>
      </c>
      <c r="F377" s="145">
        <f>'зп. за 1 мин.(1)'!$G$11</f>
        <v>0.06</v>
      </c>
      <c r="G377" s="160">
        <f t="shared" si="20"/>
        <v>0.6</v>
      </c>
      <c r="H377" s="160">
        <f t="shared" si="21"/>
        <v>0.6</v>
      </c>
      <c r="I377" s="121"/>
      <c r="J377" s="162"/>
      <c r="K377" s="69"/>
    </row>
    <row r="378" spans="1:11" ht="31.5">
      <c r="A378" s="347" t="s">
        <v>553</v>
      </c>
      <c r="B378" s="433" t="s">
        <v>554</v>
      </c>
      <c r="C378" s="144">
        <v>5</v>
      </c>
      <c r="D378" s="144">
        <v>5</v>
      </c>
      <c r="E378" s="144" t="s">
        <v>96</v>
      </c>
      <c r="F378" s="145">
        <f>'зп. за 1 мин.(1)'!$G$10</f>
        <v>0.08</v>
      </c>
      <c r="G378" s="160">
        <f t="shared" si="20"/>
        <v>0.4</v>
      </c>
      <c r="H378" s="160">
        <f t="shared" si="21"/>
        <v>0.4</v>
      </c>
      <c r="I378" s="121">
        <f>+G378+G379</f>
        <v>1</v>
      </c>
      <c r="J378" s="121">
        <f>+H378+H379</f>
        <v>1</v>
      </c>
      <c r="K378" s="69"/>
    </row>
    <row r="379" spans="1:11" ht="31.5">
      <c r="A379" s="347"/>
      <c r="B379" s="434"/>
      <c r="C379" s="144">
        <v>10</v>
      </c>
      <c r="D379" s="144">
        <v>10</v>
      </c>
      <c r="E379" s="144" t="s">
        <v>48</v>
      </c>
      <c r="F379" s="145">
        <f>'зп. за 1 мин.(1)'!$G$11</f>
        <v>0.06</v>
      </c>
      <c r="G379" s="160">
        <f t="shared" si="20"/>
        <v>0.6</v>
      </c>
      <c r="H379" s="160">
        <f t="shared" si="21"/>
        <v>0.6</v>
      </c>
      <c r="I379" s="121"/>
      <c r="J379" s="162"/>
      <c r="K379" s="69"/>
    </row>
    <row r="380" spans="1:11" ht="31.5">
      <c r="A380" s="347" t="s">
        <v>687</v>
      </c>
      <c r="B380" s="433" t="s">
        <v>557</v>
      </c>
      <c r="C380" s="144">
        <v>10</v>
      </c>
      <c r="D380" s="144">
        <v>10</v>
      </c>
      <c r="E380" s="144" t="s">
        <v>96</v>
      </c>
      <c r="F380" s="145">
        <f>'зп. за 1 мин.(1)'!$G$10</f>
        <v>0.08</v>
      </c>
      <c r="G380" s="160">
        <f t="shared" si="20"/>
        <v>0.8</v>
      </c>
      <c r="H380" s="160">
        <f t="shared" si="21"/>
        <v>0.8</v>
      </c>
      <c r="I380" s="121">
        <f>+G380+G381</f>
        <v>1.4</v>
      </c>
      <c r="J380" s="121">
        <f>+H380+H381</f>
        <v>1.4</v>
      </c>
      <c r="K380" s="69"/>
    </row>
    <row r="381" spans="1:11" ht="31.5">
      <c r="A381" s="347"/>
      <c r="B381" s="434"/>
      <c r="C381" s="144">
        <v>10</v>
      </c>
      <c r="D381" s="144">
        <v>10</v>
      </c>
      <c r="E381" s="144" t="s">
        <v>48</v>
      </c>
      <c r="F381" s="145">
        <f>'зп. за 1 мин.(1)'!$G$11</f>
        <v>0.06</v>
      </c>
      <c r="G381" s="160">
        <f t="shared" si="20"/>
        <v>0.6</v>
      </c>
      <c r="H381" s="160">
        <f t="shared" si="21"/>
        <v>0.6</v>
      </c>
      <c r="I381" s="121"/>
      <c r="J381" s="162"/>
      <c r="K381" s="69"/>
    </row>
    <row r="382" spans="1:11">
      <c r="A382" s="144" t="s">
        <v>559</v>
      </c>
      <c r="B382" s="435" t="s">
        <v>560</v>
      </c>
      <c r="C382" s="436"/>
      <c r="D382" s="436"/>
      <c r="E382" s="436"/>
      <c r="F382" s="436"/>
      <c r="G382" s="436"/>
      <c r="H382" s="437"/>
      <c r="I382" s="75"/>
      <c r="J382" s="69"/>
      <c r="K382" s="69"/>
    </row>
    <row r="383" spans="1:11" ht="31.5">
      <c r="A383" s="347" t="s">
        <v>561</v>
      </c>
      <c r="B383" s="433" t="s">
        <v>562</v>
      </c>
      <c r="C383" s="144">
        <v>4</v>
      </c>
      <c r="D383" s="144">
        <v>4</v>
      </c>
      <c r="E383" s="144" t="s">
        <v>96</v>
      </c>
      <c r="F383" s="145">
        <f>'зп. за 1 мин.(1)'!$G$10</f>
        <v>0.08</v>
      </c>
      <c r="G383" s="160">
        <f>+C383*F383</f>
        <v>0.32</v>
      </c>
      <c r="H383" s="160">
        <f>+D383*F383</f>
        <v>0.32</v>
      </c>
      <c r="I383" s="121">
        <f>+G383+G384</f>
        <v>0.68</v>
      </c>
      <c r="J383" s="121">
        <f>+H383+H384</f>
        <v>0.68</v>
      </c>
      <c r="K383" s="69"/>
    </row>
    <row r="384" spans="1:11" ht="31.5">
      <c r="A384" s="347"/>
      <c r="B384" s="434"/>
      <c r="C384" s="144">
        <v>6</v>
      </c>
      <c r="D384" s="144">
        <v>6</v>
      </c>
      <c r="E384" s="144" t="s">
        <v>48</v>
      </c>
      <c r="F384" s="145">
        <f>'зп. за 1 мин.(1)'!$G$11</f>
        <v>0.06</v>
      </c>
      <c r="G384" s="160">
        <f>+C384*F384</f>
        <v>0.36</v>
      </c>
      <c r="H384" s="160">
        <f>+D384*F384</f>
        <v>0.36</v>
      </c>
      <c r="I384" s="121"/>
      <c r="J384" s="162"/>
      <c r="K384" s="69"/>
    </row>
    <row r="385" spans="1:11">
      <c r="A385" s="144" t="s">
        <v>564</v>
      </c>
      <c r="B385" s="435" t="s">
        <v>565</v>
      </c>
      <c r="C385" s="436"/>
      <c r="D385" s="436"/>
      <c r="E385" s="436"/>
      <c r="F385" s="436"/>
      <c r="G385" s="436"/>
      <c r="H385" s="437"/>
      <c r="I385" s="75"/>
      <c r="J385" s="69"/>
      <c r="K385" s="69"/>
    </row>
    <row r="386" spans="1:11" ht="31.5">
      <c r="A386" s="347" t="s">
        <v>566</v>
      </c>
      <c r="B386" s="433" t="s">
        <v>567</v>
      </c>
      <c r="C386" s="144">
        <v>10</v>
      </c>
      <c r="D386" s="144">
        <v>10</v>
      </c>
      <c r="E386" s="144" t="s">
        <v>96</v>
      </c>
      <c r="F386" s="145">
        <f>'зп. за 1 мин.(1)'!$G$10</f>
        <v>0.08</v>
      </c>
      <c r="G386" s="160">
        <f>+C386*F386</f>
        <v>0.8</v>
      </c>
      <c r="H386" s="160">
        <f>+D386*F386</f>
        <v>0.8</v>
      </c>
      <c r="I386" s="121">
        <f>+G386+G387</f>
        <v>1.1000000000000001</v>
      </c>
      <c r="J386" s="121">
        <f>+H386+H387</f>
        <v>1.1000000000000001</v>
      </c>
      <c r="K386" s="69"/>
    </row>
    <row r="387" spans="1:11" ht="31.5">
      <c r="A387" s="347"/>
      <c r="B387" s="434"/>
      <c r="C387" s="144">
        <v>5</v>
      </c>
      <c r="D387" s="144">
        <v>5</v>
      </c>
      <c r="E387" s="144" t="s">
        <v>48</v>
      </c>
      <c r="F387" s="145">
        <f>'зп. за 1 мин.(1)'!$G$11</f>
        <v>0.06</v>
      </c>
      <c r="G387" s="160">
        <f>+C387*F387</f>
        <v>0.3</v>
      </c>
      <c r="H387" s="160">
        <f>+D387*F387</f>
        <v>0.3</v>
      </c>
      <c r="I387" s="121"/>
      <c r="J387" s="162"/>
      <c r="K387" s="69"/>
    </row>
    <row r="388" spans="1:11">
      <c r="A388" s="144" t="s">
        <v>569</v>
      </c>
      <c r="B388" s="435" t="s">
        <v>570</v>
      </c>
      <c r="C388" s="436"/>
      <c r="D388" s="436"/>
      <c r="E388" s="436"/>
      <c r="F388" s="436"/>
      <c r="G388" s="436"/>
      <c r="H388" s="437"/>
      <c r="I388" s="75"/>
      <c r="J388" s="69"/>
      <c r="K388" s="69"/>
    </row>
    <row r="389" spans="1:11" ht="31.5">
      <c r="A389" s="347" t="s">
        <v>571</v>
      </c>
      <c r="B389" s="433" t="s">
        <v>572</v>
      </c>
      <c r="C389" s="144">
        <v>5</v>
      </c>
      <c r="D389" s="144">
        <v>5</v>
      </c>
      <c r="E389" s="144" t="s">
        <v>96</v>
      </c>
      <c r="F389" s="145">
        <f>'зп. за 1 мин.(1)'!$G$10</f>
        <v>0.08</v>
      </c>
      <c r="G389" s="160">
        <f>+C389*F389</f>
        <v>0.4</v>
      </c>
      <c r="H389" s="160">
        <f>+D389*F389</f>
        <v>0.4</v>
      </c>
      <c r="I389" s="121">
        <f>+G389+G390</f>
        <v>0.7</v>
      </c>
      <c r="J389" s="121">
        <f>+H389+H390</f>
        <v>0.7</v>
      </c>
      <c r="K389" s="69"/>
    </row>
    <row r="390" spans="1:11" ht="31.5">
      <c r="A390" s="347"/>
      <c r="B390" s="434"/>
      <c r="C390" s="144">
        <v>5</v>
      </c>
      <c r="D390" s="144">
        <v>5</v>
      </c>
      <c r="E390" s="144" t="s">
        <v>48</v>
      </c>
      <c r="F390" s="145">
        <f>'зп. за 1 мин.(1)'!$G$11</f>
        <v>0.06</v>
      </c>
      <c r="G390" s="160">
        <f>+C390*F390</f>
        <v>0.3</v>
      </c>
      <c r="H390" s="160">
        <f>+D390*F390</f>
        <v>0.3</v>
      </c>
      <c r="I390" s="121"/>
      <c r="J390" s="162"/>
      <c r="K390" s="69"/>
    </row>
    <row r="391" spans="1:11">
      <c r="A391" s="144" t="s">
        <v>573</v>
      </c>
      <c r="B391" s="435" t="s">
        <v>575</v>
      </c>
      <c r="C391" s="436"/>
      <c r="D391" s="436"/>
      <c r="E391" s="436"/>
      <c r="F391" s="436"/>
      <c r="G391" s="436"/>
      <c r="H391" s="437"/>
      <c r="I391" s="75"/>
      <c r="J391" s="69"/>
      <c r="K391" s="69"/>
    </row>
    <row r="392" spans="1:11" ht="31.5">
      <c r="A392" s="347" t="s">
        <v>574</v>
      </c>
      <c r="B392" s="433" t="s">
        <v>576</v>
      </c>
      <c r="C392" s="144">
        <v>11</v>
      </c>
      <c r="D392" s="144">
        <v>11</v>
      </c>
      <c r="E392" s="144" t="s">
        <v>96</v>
      </c>
      <c r="F392" s="145">
        <f>'зп. за 1 мин.(1)'!$G$10</f>
        <v>0.08</v>
      </c>
      <c r="G392" s="160">
        <f>+C392*F392</f>
        <v>0.88</v>
      </c>
      <c r="H392" s="160">
        <f>+D392*F392</f>
        <v>0.88</v>
      </c>
      <c r="I392" s="121">
        <f>+G392+G393</f>
        <v>1.24</v>
      </c>
      <c r="J392" s="121">
        <f>+H392+H393</f>
        <v>1.24</v>
      </c>
      <c r="K392" s="69"/>
    </row>
    <row r="393" spans="1:11" ht="31.5">
      <c r="A393" s="347"/>
      <c r="B393" s="434"/>
      <c r="C393" s="144">
        <v>6</v>
      </c>
      <c r="D393" s="144">
        <v>6</v>
      </c>
      <c r="E393" s="144" t="s">
        <v>48</v>
      </c>
      <c r="F393" s="145">
        <f>'зп. за 1 мин.(1)'!$G$11</f>
        <v>0.06</v>
      </c>
      <c r="G393" s="160">
        <f>+C393*F393</f>
        <v>0.36</v>
      </c>
      <c r="H393" s="160">
        <f>+D393*F393</f>
        <v>0.36</v>
      </c>
      <c r="I393" s="121"/>
      <c r="J393" s="162"/>
      <c r="K393" s="69"/>
    </row>
    <row r="394" spans="1:11">
      <c r="A394" s="165" t="s">
        <v>578</v>
      </c>
      <c r="B394" s="438" t="s">
        <v>580</v>
      </c>
      <c r="C394" s="439"/>
      <c r="D394" s="439"/>
      <c r="E394" s="439"/>
      <c r="F394" s="439"/>
      <c r="G394" s="439"/>
      <c r="H394" s="440"/>
      <c r="I394" s="75"/>
      <c r="J394" s="69"/>
      <c r="K394" s="69"/>
    </row>
    <row r="395" spans="1:11">
      <c r="A395" s="144" t="s">
        <v>579</v>
      </c>
      <c r="B395" s="441" t="s">
        <v>581</v>
      </c>
      <c r="C395" s="442"/>
      <c r="D395" s="442"/>
      <c r="E395" s="442"/>
      <c r="F395" s="442"/>
      <c r="G395" s="442"/>
      <c r="H395" s="443"/>
      <c r="I395" s="75"/>
      <c r="J395" s="69"/>
      <c r="K395" s="69"/>
    </row>
    <row r="396" spans="1:11">
      <c r="A396" s="347" t="s">
        <v>582</v>
      </c>
      <c r="B396" s="433" t="s">
        <v>585</v>
      </c>
      <c r="C396" s="446">
        <v>0.28000000000000003</v>
      </c>
      <c r="D396" s="448">
        <v>0.28000000000000003</v>
      </c>
      <c r="E396" s="271" t="s">
        <v>48</v>
      </c>
      <c r="F396" s="254">
        <f>'зп. за 1 мин.(1)'!$G$11</f>
        <v>0.06</v>
      </c>
      <c r="G396" s="444">
        <f>C396*F396</f>
        <v>0.02</v>
      </c>
      <c r="H396" s="444">
        <f>D396*F396</f>
        <v>0.02</v>
      </c>
      <c r="I396" s="121">
        <f>G396</f>
        <v>0.02</v>
      </c>
      <c r="J396" s="121">
        <f>H396</f>
        <v>0.02</v>
      </c>
      <c r="K396" s="69"/>
    </row>
    <row r="397" spans="1:11">
      <c r="A397" s="347"/>
      <c r="B397" s="434"/>
      <c r="C397" s="447"/>
      <c r="D397" s="449"/>
      <c r="E397" s="349"/>
      <c r="F397" s="256"/>
      <c r="G397" s="445"/>
      <c r="H397" s="445"/>
      <c r="I397" s="75"/>
      <c r="J397" s="69"/>
      <c r="K397" s="69"/>
    </row>
    <row r="398" spans="1:11">
      <c r="A398" s="347" t="s">
        <v>688</v>
      </c>
      <c r="B398" s="433" t="s">
        <v>587</v>
      </c>
      <c r="C398" s="271">
        <v>0.23</v>
      </c>
      <c r="D398" s="271">
        <v>0.23</v>
      </c>
      <c r="E398" s="271" t="s">
        <v>48</v>
      </c>
      <c r="F398" s="254">
        <f>'зп. за 1 мин.(1)'!$G$11</f>
        <v>0.06</v>
      </c>
      <c r="G398" s="444">
        <f>C398*F398</f>
        <v>0.01</v>
      </c>
      <c r="H398" s="444">
        <f>D398*F398</f>
        <v>0.01</v>
      </c>
      <c r="I398" s="121">
        <f>+G398</f>
        <v>0.01</v>
      </c>
      <c r="J398" s="121">
        <f>H398</f>
        <v>0.01</v>
      </c>
      <c r="K398" s="69"/>
    </row>
    <row r="399" spans="1:11">
      <c r="A399" s="347"/>
      <c r="B399" s="434"/>
      <c r="C399" s="349"/>
      <c r="D399" s="349"/>
      <c r="E399" s="349"/>
      <c r="F399" s="256"/>
      <c r="G399" s="445"/>
      <c r="H399" s="445"/>
      <c r="I399" s="75"/>
      <c r="J399" s="69"/>
      <c r="K399" s="69"/>
    </row>
    <row r="400" spans="1:11" ht="64.900000000000006" customHeight="1">
      <c r="A400" s="347" t="s">
        <v>584</v>
      </c>
      <c r="B400" s="433" t="s">
        <v>698</v>
      </c>
      <c r="C400" s="271">
        <v>3</v>
      </c>
      <c r="D400" s="271">
        <v>3</v>
      </c>
      <c r="E400" s="271" t="s">
        <v>48</v>
      </c>
      <c r="F400" s="254">
        <f>'зп. за 1 мин.(1)'!$G$11</f>
        <v>0.06</v>
      </c>
      <c r="G400" s="444">
        <f>+C400*F400</f>
        <v>0.18</v>
      </c>
      <c r="H400" s="444">
        <f>+D400*F400</f>
        <v>0.18</v>
      </c>
      <c r="I400" s="121">
        <f>+G400</f>
        <v>0.18</v>
      </c>
      <c r="J400" s="121">
        <f>H400</f>
        <v>0.18</v>
      </c>
      <c r="K400" s="69"/>
    </row>
    <row r="401" spans="1:11" ht="58.9" customHeight="1">
      <c r="A401" s="347"/>
      <c r="B401" s="434"/>
      <c r="C401" s="349"/>
      <c r="D401" s="349"/>
      <c r="E401" s="349"/>
      <c r="F401" s="256"/>
      <c r="G401" s="445"/>
      <c r="H401" s="445"/>
      <c r="I401" s="75"/>
      <c r="J401" s="69"/>
      <c r="K401" s="69"/>
    </row>
  </sheetData>
  <mergeCells count="467">
    <mergeCell ref="F396:F397"/>
    <mergeCell ref="G396:G397"/>
    <mergeCell ref="H396:H397"/>
    <mergeCell ref="A290:A291"/>
    <mergeCell ref="A293:A294"/>
    <mergeCell ref="B292:H292"/>
    <mergeCell ref="A345:A346"/>
    <mergeCell ref="B345:B346"/>
    <mergeCell ref="A348:A349"/>
    <mergeCell ref="B348:B349"/>
    <mergeCell ref="B328:H328"/>
    <mergeCell ref="B335:H335"/>
    <mergeCell ref="B342:H342"/>
    <mergeCell ref="A329:A330"/>
    <mergeCell ref="B338:B339"/>
    <mergeCell ref="A340:A341"/>
    <mergeCell ref="B340:B341"/>
    <mergeCell ref="A343:A344"/>
    <mergeCell ref="B343:B344"/>
    <mergeCell ref="A314:A315"/>
    <mergeCell ref="B314:B315"/>
    <mergeCell ref="A317:A318"/>
    <mergeCell ref="B317:B318"/>
    <mergeCell ref="A320:A321"/>
    <mergeCell ref="H102:H103"/>
    <mergeCell ref="C348:C349"/>
    <mergeCell ref="D348:D349"/>
    <mergeCell ref="E348:E349"/>
    <mergeCell ref="F348:F349"/>
    <mergeCell ref="G348:G349"/>
    <mergeCell ref="H348:H349"/>
    <mergeCell ref="C350:C351"/>
    <mergeCell ref="D350:D351"/>
    <mergeCell ref="E350:E351"/>
    <mergeCell ref="F350:F351"/>
    <mergeCell ref="G350:G351"/>
    <mergeCell ref="H350:H351"/>
    <mergeCell ref="B313:H313"/>
    <mergeCell ref="B281:B282"/>
    <mergeCell ref="B295:H295"/>
    <mergeCell ref="B298:H298"/>
    <mergeCell ref="B301:H301"/>
    <mergeCell ref="B144:B145"/>
    <mergeCell ref="B245:B246"/>
    <mergeCell ref="B188:H188"/>
    <mergeCell ref="B193:H193"/>
    <mergeCell ref="B290:B291"/>
    <mergeCell ref="B293:B294"/>
    <mergeCell ref="A79:A80"/>
    <mergeCell ref="B79:B80"/>
    <mergeCell ref="A83:A84"/>
    <mergeCell ref="B83:B84"/>
    <mergeCell ref="A70:A71"/>
    <mergeCell ref="B70:B71"/>
    <mergeCell ref="A72:A73"/>
    <mergeCell ref="B72:B73"/>
    <mergeCell ref="A92:A93"/>
    <mergeCell ref="A86:A87"/>
    <mergeCell ref="A88:A89"/>
    <mergeCell ref="B88:B89"/>
    <mergeCell ref="A60:A61"/>
    <mergeCell ref="B60:B61"/>
    <mergeCell ref="A66:A67"/>
    <mergeCell ref="B66:B67"/>
    <mergeCell ref="A62:A63"/>
    <mergeCell ref="B62:B63"/>
    <mergeCell ref="A64:A65"/>
    <mergeCell ref="B64:B65"/>
    <mergeCell ref="A74:A75"/>
    <mergeCell ref="B74:B75"/>
    <mergeCell ref="A68:A69"/>
    <mergeCell ref="B68:B69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G1:H1"/>
    <mergeCell ref="B6:B7"/>
    <mergeCell ref="A6:A7"/>
    <mergeCell ref="C6:D6"/>
    <mergeCell ref="E6:E7"/>
    <mergeCell ref="A13:A14"/>
    <mergeCell ref="B13:B14"/>
    <mergeCell ref="F6:F7"/>
    <mergeCell ref="G6:H6"/>
    <mergeCell ref="A2:G2"/>
    <mergeCell ref="B10:H10"/>
    <mergeCell ref="B11:H11"/>
    <mergeCell ref="B12:H12"/>
    <mergeCell ref="C13:C14"/>
    <mergeCell ref="D13:D14"/>
    <mergeCell ref="E13:E14"/>
    <mergeCell ref="F13:F14"/>
    <mergeCell ref="G13:G14"/>
    <mergeCell ref="H13:H14"/>
    <mergeCell ref="A3:H5"/>
    <mergeCell ref="A15:A16"/>
    <mergeCell ref="B15:B16"/>
    <mergeCell ref="A17:A18"/>
    <mergeCell ref="B17:B18"/>
    <mergeCell ref="B24:B25"/>
    <mergeCell ref="B22:B23"/>
    <mergeCell ref="B19:B20"/>
    <mergeCell ref="A22:A23"/>
    <mergeCell ref="A19:A20"/>
    <mergeCell ref="B21:H21"/>
    <mergeCell ref="C17:C18"/>
    <mergeCell ref="D17:D18"/>
    <mergeCell ref="E17:E18"/>
    <mergeCell ref="F17:F18"/>
    <mergeCell ref="G17:G18"/>
    <mergeCell ref="H17:H18"/>
    <mergeCell ref="C19:C20"/>
    <mergeCell ref="D19:D20"/>
    <mergeCell ref="E19:E20"/>
    <mergeCell ref="F19:F20"/>
    <mergeCell ref="G19:G20"/>
    <mergeCell ref="H19:H20"/>
    <mergeCell ref="A31:A32"/>
    <mergeCell ref="A34:A35"/>
    <mergeCell ref="A90:A91"/>
    <mergeCell ref="B90:B91"/>
    <mergeCell ref="A77:A78"/>
    <mergeCell ref="B77:B78"/>
    <mergeCell ref="A58:A59"/>
    <mergeCell ref="B58:B59"/>
    <mergeCell ref="A24:A25"/>
    <mergeCell ref="B31:B32"/>
    <mergeCell ref="A38:A39"/>
    <mergeCell ref="A26:A27"/>
    <mergeCell ref="B26:B27"/>
    <mergeCell ref="A28:A29"/>
    <mergeCell ref="B28:B29"/>
    <mergeCell ref="A42:A43"/>
    <mergeCell ref="B42:B43"/>
    <mergeCell ref="A44:A45"/>
    <mergeCell ref="B44:B45"/>
    <mergeCell ref="B38:B39"/>
    <mergeCell ref="A40:A41"/>
    <mergeCell ref="B40:B41"/>
    <mergeCell ref="B34:B35"/>
    <mergeCell ref="A36:A37"/>
    <mergeCell ref="A102:A103"/>
    <mergeCell ref="B102:B103"/>
    <mergeCell ref="B92:B93"/>
    <mergeCell ref="A94:A95"/>
    <mergeCell ref="B94:B95"/>
    <mergeCell ref="A116:A117"/>
    <mergeCell ref="B116:B117"/>
    <mergeCell ref="A118:A119"/>
    <mergeCell ref="B118:B119"/>
    <mergeCell ref="A96:A97"/>
    <mergeCell ref="B96:B97"/>
    <mergeCell ref="A110:A111"/>
    <mergeCell ref="B110:B111"/>
    <mergeCell ref="A98:A99"/>
    <mergeCell ref="B98:B99"/>
    <mergeCell ref="A112:A113"/>
    <mergeCell ref="B112:B113"/>
    <mergeCell ref="A114:A115"/>
    <mergeCell ref="B114:B115"/>
    <mergeCell ref="A106:A107"/>
    <mergeCell ref="B106:B107"/>
    <mergeCell ref="A108:A109"/>
    <mergeCell ref="B108:B109"/>
    <mergeCell ref="A100:A101"/>
    <mergeCell ref="A104:A105"/>
    <mergeCell ref="B104:B105"/>
    <mergeCell ref="A139:A140"/>
    <mergeCell ref="B139:B140"/>
    <mergeCell ref="A147:A148"/>
    <mergeCell ref="B147:B148"/>
    <mergeCell ref="A149:A150"/>
    <mergeCell ref="B149:B150"/>
    <mergeCell ref="A137:A138"/>
    <mergeCell ref="B137:B138"/>
    <mergeCell ref="A121:A122"/>
    <mergeCell ref="B121:B122"/>
    <mergeCell ref="A127:A128"/>
    <mergeCell ref="B127:B128"/>
    <mergeCell ref="B134:H134"/>
    <mergeCell ref="B143:H143"/>
    <mergeCell ref="B146:H146"/>
    <mergeCell ref="A123:A124"/>
    <mergeCell ref="B123:B124"/>
    <mergeCell ref="A125:A126"/>
    <mergeCell ref="B125:B126"/>
    <mergeCell ref="A135:A136"/>
    <mergeCell ref="B135:B136"/>
    <mergeCell ref="A144:A145"/>
    <mergeCell ref="A141:A142"/>
    <mergeCell ref="B141:B142"/>
    <mergeCell ref="A130:A131"/>
    <mergeCell ref="B130:B131"/>
    <mergeCell ref="A132:A133"/>
    <mergeCell ref="B132:B133"/>
    <mergeCell ref="A154:A155"/>
    <mergeCell ref="B154:B155"/>
    <mergeCell ref="A157:A158"/>
    <mergeCell ref="B157:B158"/>
    <mergeCell ref="B151:H151"/>
    <mergeCell ref="A162:A163"/>
    <mergeCell ref="B162:B163"/>
    <mergeCell ref="A179:A180"/>
    <mergeCell ref="B179:B180"/>
    <mergeCell ref="A152:A153"/>
    <mergeCell ref="B152:B153"/>
    <mergeCell ref="A181:A182"/>
    <mergeCell ref="B181:B182"/>
    <mergeCell ref="A159:A160"/>
    <mergeCell ref="B159:B160"/>
    <mergeCell ref="B156:H156"/>
    <mergeCell ref="B161:H161"/>
    <mergeCell ref="A191:A192"/>
    <mergeCell ref="B191:B192"/>
    <mergeCell ref="A164:A165"/>
    <mergeCell ref="B164:B165"/>
    <mergeCell ref="A174:A175"/>
    <mergeCell ref="B174:B175"/>
    <mergeCell ref="A176:A177"/>
    <mergeCell ref="B176:B177"/>
    <mergeCell ref="A169:A170"/>
    <mergeCell ref="B169:B170"/>
    <mergeCell ref="A184:A185"/>
    <mergeCell ref="B184:B185"/>
    <mergeCell ref="A186:A187"/>
    <mergeCell ref="B186:B187"/>
    <mergeCell ref="A189:A190"/>
    <mergeCell ref="B189:B190"/>
    <mergeCell ref="A172:A173"/>
    <mergeCell ref="B172:B173"/>
    <mergeCell ref="A167:A168"/>
    <mergeCell ref="B167:B168"/>
    <mergeCell ref="B166:H166"/>
    <mergeCell ref="B171:H171"/>
    <mergeCell ref="B178:H178"/>
    <mergeCell ref="B183:H183"/>
    <mergeCell ref="A198:A199"/>
    <mergeCell ref="B198:B199"/>
    <mergeCell ref="A200:A201"/>
    <mergeCell ref="B200:B201"/>
    <mergeCell ref="A202:A203"/>
    <mergeCell ref="B202:B203"/>
    <mergeCell ref="A205:A206"/>
    <mergeCell ref="B205:B206"/>
    <mergeCell ref="A194:A195"/>
    <mergeCell ref="B194:B195"/>
    <mergeCell ref="A196:A197"/>
    <mergeCell ref="B196:B197"/>
    <mergeCell ref="B204:H204"/>
    <mergeCell ref="B30:H30"/>
    <mergeCell ref="B33:H33"/>
    <mergeCell ref="B50:H50"/>
    <mergeCell ref="B51:H51"/>
    <mergeCell ref="B76:H76"/>
    <mergeCell ref="B81:H81"/>
    <mergeCell ref="B85:H85"/>
    <mergeCell ref="B120:H120"/>
    <mergeCell ref="B129:H129"/>
    <mergeCell ref="B82:H82"/>
    <mergeCell ref="B36:B37"/>
    <mergeCell ref="B86:B87"/>
    <mergeCell ref="B100:B101"/>
    <mergeCell ref="C31:C32"/>
    <mergeCell ref="D31:D32"/>
    <mergeCell ref="E31:E32"/>
    <mergeCell ref="F31:F32"/>
    <mergeCell ref="G31:G32"/>
    <mergeCell ref="H31:H32"/>
    <mergeCell ref="C102:C103"/>
    <mergeCell ref="D102:D103"/>
    <mergeCell ref="E102:E103"/>
    <mergeCell ref="F102:F103"/>
    <mergeCell ref="G102:G103"/>
    <mergeCell ref="B236:H236"/>
    <mergeCell ref="A207:A208"/>
    <mergeCell ref="B207:B208"/>
    <mergeCell ref="A222:A223"/>
    <mergeCell ref="B222:B223"/>
    <mergeCell ref="A212:A213"/>
    <mergeCell ref="B212:B213"/>
    <mergeCell ref="A214:A215"/>
    <mergeCell ref="B214:B215"/>
    <mergeCell ref="A216:A217"/>
    <mergeCell ref="B216:B217"/>
    <mergeCell ref="A210:A211"/>
    <mergeCell ref="B210:B211"/>
    <mergeCell ref="A218:A219"/>
    <mergeCell ref="B218:B219"/>
    <mergeCell ref="A220:A221"/>
    <mergeCell ref="B220:B221"/>
    <mergeCell ref="B209:H209"/>
    <mergeCell ref="A271:A272"/>
    <mergeCell ref="B271:B272"/>
    <mergeCell ref="A275:A276"/>
    <mergeCell ref="B275:B276"/>
    <mergeCell ref="B273:H273"/>
    <mergeCell ref="B274:H274"/>
    <mergeCell ref="A224:A225"/>
    <mergeCell ref="B224:B225"/>
    <mergeCell ref="A229:A230"/>
    <mergeCell ref="B229:B230"/>
    <mergeCell ref="A227:A228"/>
    <mergeCell ref="B227:B228"/>
    <mergeCell ref="A241:A242"/>
    <mergeCell ref="B241:B242"/>
    <mergeCell ref="A234:A235"/>
    <mergeCell ref="B234:B235"/>
    <mergeCell ref="A239:A240"/>
    <mergeCell ref="B239:B240"/>
    <mergeCell ref="A237:A238"/>
    <mergeCell ref="B237:B238"/>
    <mergeCell ref="A232:A233"/>
    <mergeCell ref="B232:B233"/>
    <mergeCell ref="B226:H226"/>
    <mergeCell ref="B231:H231"/>
    <mergeCell ref="B277:H277"/>
    <mergeCell ref="B280:H280"/>
    <mergeCell ref="B286:H286"/>
    <mergeCell ref="B289:H289"/>
    <mergeCell ref="A278:A279"/>
    <mergeCell ref="B278:B279"/>
    <mergeCell ref="A281:A282"/>
    <mergeCell ref="A287:A288"/>
    <mergeCell ref="B287:B288"/>
    <mergeCell ref="A284:A285"/>
    <mergeCell ref="B284:B285"/>
    <mergeCell ref="B283:H283"/>
    <mergeCell ref="B264:H264"/>
    <mergeCell ref="B270:H270"/>
    <mergeCell ref="A247:A248"/>
    <mergeCell ref="B247:B248"/>
    <mergeCell ref="A249:A250"/>
    <mergeCell ref="B249:B250"/>
    <mergeCell ref="A252:A253"/>
    <mergeCell ref="B252:B253"/>
    <mergeCell ref="A254:A255"/>
    <mergeCell ref="B254:B255"/>
    <mergeCell ref="A259:A260"/>
    <mergeCell ref="B259:B260"/>
    <mergeCell ref="A262:A263"/>
    <mergeCell ref="B262:B263"/>
    <mergeCell ref="A266:A267"/>
    <mergeCell ref="B266:B267"/>
    <mergeCell ref="A268:A269"/>
    <mergeCell ref="B268:B269"/>
    <mergeCell ref="A245:A246"/>
    <mergeCell ref="A243:A244"/>
    <mergeCell ref="B243:B244"/>
    <mergeCell ref="A305:A306"/>
    <mergeCell ref="B305:B306"/>
    <mergeCell ref="A308:A309"/>
    <mergeCell ref="B308:B309"/>
    <mergeCell ref="A311:A312"/>
    <mergeCell ref="B311:B312"/>
    <mergeCell ref="A296:A297"/>
    <mergeCell ref="B296:B297"/>
    <mergeCell ref="A299:A300"/>
    <mergeCell ref="B299:B300"/>
    <mergeCell ref="A302:A303"/>
    <mergeCell ref="B302:B303"/>
    <mergeCell ref="B304:H304"/>
    <mergeCell ref="B307:H307"/>
    <mergeCell ref="B310:H310"/>
    <mergeCell ref="B251:H251"/>
    <mergeCell ref="B256:H256"/>
    <mergeCell ref="B257:H257"/>
    <mergeCell ref="B258:H258"/>
    <mergeCell ref="B261:H261"/>
    <mergeCell ref="B265:H265"/>
    <mergeCell ref="A333:A334"/>
    <mergeCell ref="B333:B334"/>
    <mergeCell ref="B316:H316"/>
    <mergeCell ref="B319:H319"/>
    <mergeCell ref="B322:H322"/>
    <mergeCell ref="B325:H325"/>
    <mergeCell ref="A326:A327"/>
    <mergeCell ref="B326:B327"/>
    <mergeCell ref="B329:B330"/>
    <mergeCell ref="A331:A332"/>
    <mergeCell ref="B331:B332"/>
    <mergeCell ref="B320:B321"/>
    <mergeCell ref="A323:A324"/>
    <mergeCell ref="B323:B324"/>
    <mergeCell ref="A336:A337"/>
    <mergeCell ref="B336:B337"/>
    <mergeCell ref="A338:A339"/>
    <mergeCell ref="A363:A364"/>
    <mergeCell ref="B363:B364"/>
    <mergeCell ref="A366:A367"/>
    <mergeCell ref="B366:B367"/>
    <mergeCell ref="B347:H347"/>
    <mergeCell ref="B362:H362"/>
    <mergeCell ref="A350:A351"/>
    <mergeCell ref="B350:B351"/>
    <mergeCell ref="C352:C353"/>
    <mergeCell ref="D352:D353"/>
    <mergeCell ref="E352:E353"/>
    <mergeCell ref="F352:F353"/>
    <mergeCell ref="G352:G353"/>
    <mergeCell ref="H352:H353"/>
    <mergeCell ref="A370:A371"/>
    <mergeCell ref="B370:B371"/>
    <mergeCell ref="A352:A353"/>
    <mergeCell ref="B352:B353"/>
    <mergeCell ref="A354:A355"/>
    <mergeCell ref="B354:B355"/>
    <mergeCell ref="A356:A357"/>
    <mergeCell ref="B356:B357"/>
    <mergeCell ref="A358:A359"/>
    <mergeCell ref="B358:B359"/>
    <mergeCell ref="A360:A361"/>
    <mergeCell ref="B360:B361"/>
    <mergeCell ref="A383:A384"/>
    <mergeCell ref="B383:B384"/>
    <mergeCell ref="A386:A387"/>
    <mergeCell ref="B386:B387"/>
    <mergeCell ref="A389:A390"/>
    <mergeCell ref="B389:B390"/>
    <mergeCell ref="A392:A393"/>
    <mergeCell ref="B392:B393"/>
    <mergeCell ref="B365:H365"/>
    <mergeCell ref="B382:H382"/>
    <mergeCell ref="B385:H385"/>
    <mergeCell ref="B388:H388"/>
    <mergeCell ref="A372:A373"/>
    <mergeCell ref="B372:B373"/>
    <mergeCell ref="A374:A375"/>
    <mergeCell ref="B374:B375"/>
    <mergeCell ref="A376:A377"/>
    <mergeCell ref="B376:B377"/>
    <mergeCell ref="A378:A379"/>
    <mergeCell ref="B378:B379"/>
    <mergeCell ref="A380:A381"/>
    <mergeCell ref="B380:B381"/>
    <mergeCell ref="A368:A369"/>
    <mergeCell ref="B368:B369"/>
    <mergeCell ref="A396:A397"/>
    <mergeCell ref="B396:B397"/>
    <mergeCell ref="A398:A399"/>
    <mergeCell ref="B398:B399"/>
    <mergeCell ref="A400:A401"/>
    <mergeCell ref="B400:B401"/>
    <mergeCell ref="B391:H391"/>
    <mergeCell ref="B394:H394"/>
    <mergeCell ref="B395:H395"/>
    <mergeCell ref="C398:C399"/>
    <mergeCell ref="D398:D399"/>
    <mergeCell ref="E398:E399"/>
    <mergeCell ref="F398:F399"/>
    <mergeCell ref="G398:G399"/>
    <mergeCell ref="H398:H399"/>
    <mergeCell ref="C400:C401"/>
    <mergeCell ref="D400:D401"/>
    <mergeCell ref="E400:E401"/>
    <mergeCell ref="F400:F401"/>
    <mergeCell ref="G400:G401"/>
    <mergeCell ref="H400:H401"/>
    <mergeCell ref="C396:C397"/>
    <mergeCell ref="D396:D397"/>
    <mergeCell ref="E396:E397"/>
  </mergeCells>
  <phoneticPr fontId="0" type="noConversion"/>
  <pageMargins left="0.55118110236220474" right="0.15748031496062992" top="0.27559055118110237" bottom="0.35433070866141736" header="0.15748031496062992" footer="0.15748031496062992"/>
  <pageSetup paperSize="9" scale="70" orientation="portrait" verticalDpi="300" r:id="rId1"/>
  <headerFooter alignWithMargins="0"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T1062"/>
  <sheetViews>
    <sheetView zoomScale="75" workbookViewId="0">
      <selection activeCell="B7" sqref="B7:P7"/>
    </sheetView>
  </sheetViews>
  <sheetFormatPr defaultColWidth="9.140625" defaultRowHeight="12.75"/>
  <cols>
    <col min="1" max="1" width="13.85546875" style="79" customWidth="1"/>
    <col min="2" max="2" width="38.140625" style="76" customWidth="1"/>
    <col min="3" max="3" width="11.85546875" style="77" customWidth="1"/>
    <col min="4" max="4" width="11.42578125" style="76" customWidth="1"/>
    <col min="5" max="5" width="10.85546875" style="76" customWidth="1"/>
    <col min="6" max="6" width="11.140625" style="76" customWidth="1"/>
    <col min="7" max="7" width="11.7109375" style="76" customWidth="1"/>
    <col min="8" max="8" width="11.85546875" style="76" customWidth="1"/>
    <col min="9" max="9" width="10" style="76" customWidth="1"/>
    <col min="10" max="10" width="12.28515625" style="76" customWidth="1"/>
    <col min="11" max="11" width="6.7109375" style="76" customWidth="1"/>
    <col min="12" max="12" width="12" style="76" customWidth="1"/>
    <col min="13" max="13" width="11" style="76" customWidth="1"/>
    <col min="14" max="14" width="9.28515625" style="76" bestFit="1" customWidth="1"/>
    <col min="15" max="15" width="10" style="76" customWidth="1"/>
    <col min="16" max="16" width="11" style="76" customWidth="1"/>
    <col min="17" max="17" width="10.5703125" style="76" customWidth="1"/>
    <col min="18" max="16384" width="9.140625" style="76"/>
  </cols>
  <sheetData>
    <row r="1" spans="1:17" ht="49.5" customHeight="1">
      <c r="A1" s="171"/>
      <c r="B1" s="172"/>
      <c r="C1" s="86"/>
      <c r="D1" s="172"/>
      <c r="E1" s="172"/>
      <c r="F1" s="172"/>
      <c r="G1" s="172"/>
      <c r="H1" s="172"/>
      <c r="I1" s="172"/>
      <c r="J1" s="172"/>
      <c r="K1" s="172"/>
      <c r="L1" s="172"/>
      <c r="M1" s="484" t="s">
        <v>60</v>
      </c>
      <c r="N1" s="484"/>
      <c r="O1" s="484"/>
      <c r="P1" s="484"/>
    </row>
    <row r="2" spans="1:17" ht="18.75">
      <c r="A2" s="430" t="s">
        <v>767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</row>
    <row r="3" spans="1:17" ht="24" customHeight="1">
      <c r="A3" s="94"/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94"/>
      <c r="N3" s="94"/>
      <c r="O3" s="94"/>
      <c r="P3" s="94"/>
    </row>
    <row r="4" spans="1:17" ht="18.75" customHeight="1">
      <c r="A4" s="171"/>
      <c r="B4" s="172"/>
      <c r="C4" s="86"/>
      <c r="D4" s="172"/>
      <c r="E4" s="173">
        <v>12</v>
      </c>
      <c r="F4" s="172"/>
      <c r="G4" s="172"/>
      <c r="H4" s="172"/>
      <c r="I4" s="172">
        <v>146.9</v>
      </c>
      <c r="J4" s="172"/>
      <c r="K4" s="172"/>
      <c r="L4" s="172"/>
      <c r="M4" s="172"/>
      <c r="N4" s="172"/>
      <c r="O4" s="172"/>
      <c r="P4" s="172"/>
      <c r="Q4" s="81"/>
    </row>
    <row r="5" spans="1:17" s="40" customFormat="1" ht="165" customHeight="1">
      <c r="A5" s="147" t="s">
        <v>1</v>
      </c>
      <c r="B5" s="221" t="s">
        <v>770</v>
      </c>
      <c r="C5" s="148" t="s">
        <v>13</v>
      </c>
      <c r="D5" s="147" t="s">
        <v>46</v>
      </c>
      <c r="E5" s="148" t="s">
        <v>44</v>
      </c>
      <c r="F5" s="148" t="s">
        <v>45</v>
      </c>
      <c r="G5" s="166" t="s">
        <v>49</v>
      </c>
      <c r="H5" s="167" t="s">
        <v>762</v>
      </c>
      <c r="I5" s="148" t="s">
        <v>39</v>
      </c>
      <c r="J5" s="148" t="s">
        <v>6</v>
      </c>
      <c r="K5" s="148" t="s">
        <v>7</v>
      </c>
      <c r="L5" s="147" t="s">
        <v>8</v>
      </c>
      <c r="M5" s="147" t="s">
        <v>40</v>
      </c>
      <c r="N5" s="147" t="s">
        <v>41</v>
      </c>
      <c r="O5" s="147" t="s">
        <v>42</v>
      </c>
      <c r="P5" s="147" t="s">
        <v>43</v>
      </c>
    </row>
    <row r="6" spans="1:17" s="82" customFormat="1" ht="19.5" customHeight="1">
      <c r="A6" s="87">
        <v>1</v>
      </c>
      <c r="B6" s="87">
        <v>2</v>
      </c>
      <c r="C6" s="88">
        <v>3</v>
      </c>
      <c r="D6" s="87">
        <v>4</v>
      </c>
      <c r="E6" s="87">
        <v>5</v>
      </c>
      <c r="F6" s="87">
        <v>6</v>
      </c>
      <c r="G6" s="87">
        <v>7</v>
      </c>
      <c r="H6" s="87">
        <v>8</v>
      </c>
      <c r="I6" s="87">
        <v>9</v>
      </c>
      <c r="J6" s="87">
        <v>10</v>
      </c>
      <c r="K6" s="87">
        <v>11</v>
      </c>
      <c r="L6" s="87">
        <v>12</v>
      </c>
      <c r="M6" s="87">
        <v>14</v>
      </c>
      <c r="N6" s="87">
        <v>15</v>
      </c>
      <c r="O6" s="87">
        <v>16</v>
      </c>
      <c r="P6" s="87">
        <v>17</v>
      </c>
    </row>
    <row r="7" spans="1:17" s="82" customFormat="1" ht="24.75" customHeight="1">
      <c r="A7" s="143" t="s">
        <v>86</v>
      </c>
      <c r="B7" s="486" t="s">
        <v>89</v>
      </c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</row>
    <row r="8" spans="1:17" s="82" customFormat="1" ht="24" customHeight="1">
      <c r="A8" s="143" t="s">
        <v>87</v>
      </c>
      <c r="B8" s="486" t="s">
        <v>90</v>
      </c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</row>
    <row r="9" spans="1:17" s="82" customFormat="1" ht="30.75" customHeight="1">
      <c r="A9" s="143" t="s">
        <v>88</v>
      </c>
      <c r="B9" s="486" t="s">
        <v>91</v>
      </c>
      <c r="C9" s="486"/>
      <c r="D9" s="486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</row>
    <row r="10" spans="1:17" ht="77.25" customHeight="1">
      <c r="A10" s="347" t="s">
        <v>92</v>
      </c>
      <c r="B10" s="481" t="s">
        <v>94</v>
      </c>
      <c r="C10" s="137" t="s">
        <v>55</v>
      </c>
      <c r="D10" s="174">
        <f>'5 зарплата(2)'!I13</f>
        <v>0.12</v>
      </c>
      <c r="E10" s="174">
        <f>D10*12%</f>
        <v>0.01</v>
      </c>
      <c r="F10" s="174">
        <f t="shared" ref="F10:F22" si="0">+G10+H10</f>
        <v>0.04</v>
      </c>
      <c r="G10" s="174">
        <f>(E10+D10)*34%</f>
        <v>0.04</v>
      </c>
      <c r="H10" s="174">
        <f>(D10+E10)*0.09%</f>
        <v>0</v>
      </c>
      <c r="I10" s="174">
        <f>D10*146.9%</f>
        <v>0.18</v>
      </c>
      <c r="J10" s="174">
        <f t="shared" ref="J10:J22" si="1">+D10+E10+F10+I10</f>
        <v>0.35</v>
      </c>
      <c r="K10" s="174">
        <v>30</v>
      </c>
      <c r="L10" s="174">
        <f>+J10*K10/100+J10</f>
        <v>0.46</v>
      </c>
      <c r="M10" s="174">
        <f>L10</f>
        <v>0.46</v>
      </c>
      <c r="N10" s="174">
        <f>20</f>
        <v>20</v>
      </c>
      <c r="O10" s="174">
        <f t="shared" ref="O10:O22" si="2">+M10*N10/100</f>
        <v>0.09</v>
      </c>
      <c r="P10" s="174">
        <f t="shared" ref="P10:P22" si="3">+M10+O10</f>
        <v>0.55000000000000004</v>
      </c>
    </row>
    <row r="11" spans="1:17" ht="77.25" customHeight="1">
      <c r="A11" s="347"/>
      <c r="B11" s="482"/>
      <c r="C11" s="137" t="s">
        <v>56</v>
      </c>
      <c r="D11" s="174">
        <f>'5 зарплата(2)'!J13</f>
        <v>0.12</v>
      </c>
      <c r="E11" s="174">
        <f t="shared" ref="E11:E46" si="4">D11*12%</f>
        <v>0.01</v>
      </c>
      <c r="F11" s="174">
        <f t="shared" si="0"/>
        <v>0.04</v>
      </c>
      <c r="G11" s="174">
        <f t="shared" ref="G11:G74" si="5">(E11+D11)*34%</f>
        <v>0.04</v>
      </c>
      <c r="H11" s="174">
        <f t="shared" ref="H11:H74" si="6">(D11+E11)*0.09%</f>
        <v>0</v>
      </c>
      <c r="I11" s="174">
        <f t="shared" ref="I11:I74" si="7">D11*146.9%</f>
        <v>0.18</v>
      </c>
      <c r="J11" s="174">
        <f t="shared" si="1"/>
        <v>0.35</v>
      </c>
      <c r="K11" s="174">
        <v>30</v>
      </c>
      <c r="L11" s="174">
        <f t="shared" ref="L11:L22" si="8">+J11*K11/100+J11</f>
        <v>0.46</v>
      </c>
      <c r="M11" s="174">
        <f t="shared" ref="M11:M74" si="9">L11</f>
        <v>0.46</v>
      </c>
      <c r="N11" s="174">
        <f>20</f>
        <v>20</v>
      </c>
      <c r="O11" s="174">
        <f t="shared" si="2"/>
        <v>0.09</v>
      </c>
      <c r="P11" s="174">
        <f t="shared" si="3"/>
        <v>0.55000000000000004</v>
      </c>
    </row>
    <row r="12" spans="1:17" ht="77.25" customHeight="1">
      <c r="A12" s="347" t="s">
        <v>97</v>
      </c>
      <c r="B12" s="481" t="s">
        <v>99</v>
      </c>
      <c r="C12" s="137" t="s">
        <v>55</v>
      </c>
      <c r="D12" s="174">
        <f>'5 зарплата(2)'!I15</f>
        <v>0.56000000000000005</v>
      </c>
      <c r="E12" s="174">
        <f t="shared" si="4"/>
        <v>7.0000000000000007E-2</v>
      </c>
      <c r="F12" s="174">
        <f t="shared" si="0"/>
        <v>0.21</v>
      </c>
      <c r="G12" s="174">
        <f t="shared" si="5"/>
        <v>0.21</v>
      </c>
      <c r="H12" s="174">
        <f t="shared" si="6"/>
        <v>0</v>
      </c>
      <c r="I12" s="174">
        <f t="shared" si="7"/>
        <v>0.82</v>
      </c>
      <c r="J12" s="174">
        <f t="shared" si="1"/>
        <v>1.66</v>
      </c>
      <c r="K12" s="174">
        <v>30</v>
      </c>
      <c r="L12" s="174">
        <f>+J12*K12/100+J12</f>
        <v>2.16</v>
      </c>
      <c r="M12" s="174">
        <f t="shared" si="9"/>
        <v>2.16</v>
      </c>
      <c r="N12" s="174">
        <f>20</f>
        <v>20</v>
      </c>
      <c r="O12" s="174">
        <f t="shared" si="2"/>
        <v>0.43</v>
      </c>
      <c r="P12" s="174">
        <f t="shared" si="3"/>
        <v>2.59</v>
      </c>
    </row>
    <row r="13" spans="1:17" ht="77.25" customHeight="1">
      <c r="A13" s="347"/>
      <c r="B13" s="482"/>
      <c r="C13" s="137" t="s">
        <v>56</v>
      </c>
      <c r="D13" s="174">
        <f>'5 зарплата(2)'!J15</f>
        <v>0.28000000000000003</v>
      </c>
      <c r="E13" s="174">
        <f t="shared" si="4"/>
        <v>0.03</v>
      </c>
      <c r="F13" s="174">
        <f t="shared" si="0"/>
        <v>0.11</v>
      </c>
      <c r="G13" s="174">
        <f t="shared" si="5"/>
        <v>0.11</v>
      </c>
      <c r="H13" s="174">
        <f t="shared" si="6"/>
        <v>0</v>
      </c>
      <c r="I13" s="174">
        <f t="shared" si="7"/>
        <v>0.41</v>
      </c>
      <c r="J13" s="174">
        <f t="shared" si="1"/>
        <v>0.83</v>
      </c>
      <c r="K13" s="174">
        <v>30</v>
      </c>
      <c r="L13" s="174">
        <f t="shared" si="8"/>
        <v>1.08</v>
      </c>
      <c r="M13" s="174">
        <f t="shared" si="9"/>
        <v>1.08</v>
      </c>
      <c r="N13" s="174">
        <f>20</f>
        <v>20</v>
      </c>
      <c r="O13" s="174">
        <f t="shared" si="2"/>
        <v>0.22</v>
      </c>
      <c r="P13" s="174">
        <f t="shared" si="3"/>
        <v>1.3</v>
      </c>
    </row>
    <row r="14" spans="1:17" ht="77.25" customHeight="1">
      <c r="A14" s="347" t="s">
        <v>102</v>
      </c>
      <c r="B14" s="481" t="s">
        <v>103</v>
      </c>
      <c r="C14" s="137" t="s">
        <v>55</v>
      </c>
      <c r="D14" s="174">
        <f>'5 зарплата(2)'!I17</f>
        <v>0.09</v>
      </c>
      <c r="E14" s="174">
        <f t="shared" si="4"/>
        <v>0.01</v>
      </c>
      <c r="F14" s="174">
        <f t="shared" si="0"/>
        <v>0.03</v>
      </c>
      <c r="G14" s="174">
        <f t="shared" si="5"/>
        <v>0.03</v>
      </c>
      <c r="H14" s="174">
        <f t="shared" si="6"/>
        <v>0</v>
      </c>
      <c r="I14" s="174">
        <f t="shared" si="7"/>
        <v>0.13</v>
      </c>
      <c r="J14" s="174">
        <f t="shared" si="1"/>
        <v>0.26</v>
      </c>
      <c r="K14" s="174">
        <v>30</v>
      </c>
      <c r="L14" s="174">
        <f t="shared" si="8"/>
        <v>0.34</v>
      </c>
      <c r="M14" s="174">
        <f t="shared" si="9"/>
        <v>0.34</v>
      </c>
      <c r="N14" s="174">
        <f>20</f>
        <v>20</v>
      </c>
      <c r="O14" s="174">
        <f t="shared" si="2"/>
        <v>7.0000000000000007E-2</v>
      </c>
      <c r="P14" s="174">
        <f t="shared" si="3"/>
        <v>0.41</v>
      </c>
    </row>
    <row r="15" spans="1:17" ht="77.25" customHeight="1">
      <c r="A15" s="347"/>
      <c r="B15" s="482"/>
      <c r="C15" s="137" t="s">
        <v>56</v>
      </c>
      <c r="D15" s="174">
        <f>'5 зарплата(2)'!J17</f>
        <v>0.09</v>
      </c>
      <c r="E15" s="174">
        <f t="shared" si="4"/>
        <v>0.01</v>
      </c>
      <c r="F15" s="174">
        <f t="shared" si="0"/>
        <v>0.03</v>
      </c>
      <c r="G15" s="174">
        <f t="shared" si="5"/>
        <v>0.03</v>
      </c>
      <c r="H15" s="174">
        <f t="shared" si="6"/>
        <v>0</v>
      </c>
      <c r="I15" s="174">
        <f t="shared" si="7"/>
        <v>0.13</v>
      </c>
      <c r="J15" s="174">
        <f t="shared" si="1"/>
        <v>0.26</v>
      </c>
      <c r="K15" s="174">
        <v>30</v>
      </c>
      <c r="L15" s="174">
        <f t="shared" si="8"/>
        <v>0.34</v>
      </c>
      <c r="M15" s="174">
        <f t="shared" si="9"/>
        <v>0.34</v>
      </c>
      <c r="N15" s="174">
        <f>20</f>
        <v>20</v>
      </c>
      <c r="O15" s="174">
        <f t="shared" si="2"/>
        <v>7.0000000000000007E-2</v>
      </c>
      <c r="P15" s="174">
        <f t="shared" si="3"/>
        <v>0.41</v>
      </c>
    </row>
    <row r="16" spans="1:17" ht="77.25" customHeight="1">
      <c r="A16" s="347" t="s">
        <v>105</v>
      </c>
      <c r="B16" s="481" t="s">
        <v>106</v>
      </c>
      <c r="C16" s="137" t="s">
        <v>55</v>
      </c>
      <c r="D16" s="174">
        <f>'5 зарплата(2)'!I19</f>
        <v>1.2</v>
      </c>
      <c r="E16" s="174">
        <f t="shared" si="4"/>
        <v>0.14000000000000001</v>
      </c>
      <c r="F16" s="174">
        <f t="shared" si="0"/>
        <v>0.46</v>
      </c>
      <c r="G16" s="174">
        <f t="shared" si="5"/>
        <v>0.46</v>
      </c>
      <c r="H16" s="174">
        <f t="shared" si="6"/>
        <v>0</v>
      </c>
      <c r="I16" s="174">
        <f t="shared" si="7"/>
        <v>1.76</v>
      </c>
      <c r="J16" s="174">
        <f t="shared" si="1"/>
        <v>3.56</v>
      </c>
      <c r="K16" s="174">
        <v>30</v>
      </c>
      <c r="L16" s="174">
        <f t="shared" si="8"/>
        <v>4.63</v>
      </c>
      <c r="M16" s="174">
        <f t="shared" si="9"/>
        <v>4.63</v>
      </c>
      <c r="N16" s="174">
        <f>20</f>
        <v>20</v>
      </c>
      <c r="O16" s="174">
        <f t="shared" si="2"/>
        <v>0.93</v>
      </c>
      <c r="P16" s="174">
        <f t="shared" si="3"/>
        <v>5.56</v>
      </c>
    </row>
    <row r="17" spans="1:20" ht="77.25" customHeight="1">
      <c r="A17" s="347"/>
      <c r="B17" s="482"/>
      <c r="C17" s="137" t="s">
        <v>56</v>
      </c>
      <c r="D17" s="174">
        <f>'5 зарплата(2)'!J19</f>
        <v>0.3</v>
      </c>
      <c r="E17" s="174">
        <f t="shared" si="4"/>
        <v>0.04</v>
      </c>
      <c r="F17" s="174">
        <f t="shared" si="0"/>
        <v>0.12</v>
      </c>
      <c r="G17" s="174">
        <f t="shared" si="5"/>
        <v>0.12</v>
      </c>
      <c r="H17" s="174">
        <f t="shared" si="6"/>
        <v>0</v>
      </c>
      <c r="I17" s="174">
        <f t="shared" si="7"/>
        <v>0.44</v>
      </c>
      <c r="J17" s="174">
        <f t="shared" si="1"/>
        <v>0.9</v>
      </c>
      <c r="K17" s="174">
        <v>30</v>
      </c>
      <c r="L17" s="174">
        <f t="shared" si="8"/>
        <v>1.17</v>
      </c>
      <c r="M17" s="174">
        <f t="shared" si="9"/>
        <v>1.17</v>
      </c>
      <c r="N17" s="174">
        <f>20</f>
        <v>20</v>
      </c>
      <c r="O17" s="174">
        <f t="shared" si="2"/>
        <v>0.23</v>
      </c>
      <c r="P17" s="174">
        <f t="shared" si="3"/>
        <v>1.4</v>
      </c>
    </row>
    <row r="18" spans="1:20" ht="25.5" customHeight="1">
      <c r="A18" s="145" t="s">
        <v>108</v>
      </c>
      <c r="B18" s="168" t="s">
        <v>109</v>
      </c>
      <c r="C18" s="188"/>
      <c r="D18" s="188"/>
      <c r="E18" s="174"/>
      <c r="F18" s="188"/>
      <c r="G18" s="174"/>
      <c r="H18" s="174">
        <f t="shared" si="6"/>
        <v>0</v>
      </c>
      <c r="I18" s="174">
        <f t="shared" si="7"/>
        <v>0</v>
      </c>
      <c r="J18" s="188"/>
      <c r="K18" s="174"/>
      <c r="L18" s="188"/>
      <c r="M18" s="174">
        <f t="shared" si="9"/>
        <v>0</v>
      </c>
      <c r="N18" s="188"/>
      <c r="O18" s="188"/>
      <c r="P18" s="188"/>
    </row>
    <row r="19" spans="1:20" ht="77.25" customHeight="1">
      <c r="A19" s="347" t="s">
        <v>110</v>
      </c>
      <c r="B19" s="481" t="s">
        <v>111</v>
      </c>
      <c r="C19" s="137" t="s">
        <v>55</v>
      </c>
      <c r="D19" s="174">
        <f>'5 зарплата(2)'!I22</f>
        <v>1.8</v>
      </c>
      <c r="E19" s="174">
        <f t="shared" si="4"/>
        <v>0.22</v>
      </c>
      <c r="F19" s="174">
        <f t="shared" si="0"/>
        <v>0.69</v>
      </c>
      <c r="G19" s="174">
        <f t="shared" si="5"/>
        <v>0.69</v>
      </c>
      <c r="H19" s="174">
        <f t="shared" si="6"/>
        <v>0</v>
      </c>
      <c r="I19" s="174">
        <f t="shared" si="7"/>
        <v>2.64</v>
      </c>
      <c r="J19" s="174">
        <f t="shared" si="1"/>
        <v>5.35</v>
      </c>
      <c r="K19" s="174">
        <v>30</v>
      </c>
      <c r="L19" s="174">
        <f t="shared" si="8"/>
        <v>6.96</v>
      </c>
      <c r="M19" s="174">
        <f t="shared" si="9"/>
        <v>6.96</v>
      </c>
      <c r="N19" s="174">
        <f>20</f>
        <v>20</v>
      </c>
      <c r="O19" s="174">
        <f t="shared" si="2"/>
        <v>1.39</v>
      </c>
      <c r="P19" s="174">
        <f t="shared" si="3"/>
        <v>8.35</v>
      </c>
    </row>
    <row r="20" spans="1:20" ht="77.25" customHeight="1">
      <c r="A20" s="347"/>
      <c r="B20" s="482"/>
      <c r="C20" s="137" t="s">
        <v>56</v>
      </c>
      <c r="D20" s="174">
        <f>'5 зарплата(2)'!J22</f>
        <v>1.8</v>
      </c>
      <c r="E20" s="174">
        <f t="shared" si="4"/>
        <v>0.22</v>
      </c>
      <c r="F20" s="174">
        <f t="shared" si="0"/>
        <v>0.69</v>
      </c>
      <c r="G20" s="174">
        <f t="shared" si="5"/>
        <v>0.69</v>
      </c>
      <c r="H20" s="174">
        <f t="shared" si="6"/>
        <v>0</v>
      </c>
      <c r="I20" s="174">
        <f t="shared" si="7"/>
        <v>2.64</v>
      </c>
      <c r="J20" s="174">
        <f t="shared" si="1"/>
        <v>5.35</v>
      </c>
      <c r="K20" s="174">
        <v>30</v>
      </c>
      <c r="L20" s="174">
        <f t="shared" si="8"/>
        <v>6.96</v>
      </c>
      <c r="M20" s="174">
        <f t="shared" si="9"/>
        <v>6.96</v>
      </c>
      <c r="N20" s="174">
        <f>20</f>
        <v>20</v>
      </c>
      <c r="O20" s="174">
        <f t="shared" si="2"/>
        <v>1.39</v>
      </c>
      <c r="P20" s="174">
        <f t="shared" si="3"/>
        <v>8.35</v>
      </c>
    </row>
    <row r="21" spans="1:20" ht="77.25" customHeight="1">
      <c r="A21" s="347" t="s">
        <v>114</v>
      </c>
      <c r="B21" s="481" t="s">
        <v>115</v>
      </c>
      <c r="C21" s="137" t="s">
        <v>55</v>
      </c>
      <c r="D21" s="174">
        <f>'5 зарплата(2)'!I24</f>
        <v>0.57999999999999996</v>
      </c>
      <c r="E21" s="174">
        <f t="shared" si="4"/>
        <v>7.0000000000000007E-2</v>
      </c>
      <c r="F21" s="174">
        <f t="shared" si="0"/>
        <v>0.22</v>
      </c>
      <c r="G21" s="174">
        <f t="shared" si="5"/>
        <v>0.22</v>
      </c>
      <c r="H21" s="174">
        <f t="shared" si="6"/>
        <v>0</v>
      </c>
      <c r="I21" s="174">
        <f t="shared" si="7"/>
        <v>0.85</v>
      </c>
      <c r="J21" s="174">
        <f t="shared" si="1"/>
        <v>1.72</v>
      </c>
      <c r="K21" s="174">
        <v>30</v>
      </c>
      <c r="L21" s="174">
        <f t="shared" si="8"/>
        <v>2.2400000000000002</v>
      </c>
      <c r="M21" s="174">
        <f t="shared" si="9"/>
        <v>2.2400000000000002</v>
      </c>
      <c r="N21" s="174">
        <f>20</f>
        <v>20</v>
      </c>
      <c r="O21" s="174">
        <f t="shared" si="2"/>
        <v>0.45</v>
      </c>
      <c r="P21" s="174">
        <f t="shared" si="3"/>
        <v>2.69</v>
      </c>
    </row>
    <row r="22" spans="1:20" ht="77.25" customHeight="1">
      <c r="A22" s="347"/>
      <c r="B22" s="482"/>
      <c r="C22" s="137" t="s">
        <v>56</v>
      </c>
      <c r="D22" s="174">
        <f>'5 зарплата(2)'!J24</f>
        <v>0.57999999999999996</v>
      </c>
      <c r="E22" s="174">
        <f t="shared" si="4"/>
        <v>7.0000000000000007E-2</v>
      </c>
      <c r="F22" s="174">
        <f t="shared" si="0"/>
        <v>0.22</v>
      </c>
      <c r="G22" s="174">
        <f t="shared" si="5"/>
        <v>0.22</v>
      </c>
      <c r="H22" s="174">
        <f t="shared" si="6"/>
        <v>0</v>
      </c>
      <c r="I22" s="174">
        <f t="shared" si="7"/>
        <v>0.85</v>
      </c>
      <c r="J22" s="174">
        <f t="shared" si="1"/>
        <v>1.72</v>
      </c>
      <c r="K22" s="174">
        <v>30</v>
      </c>
      <c r="L22" s="174">
        <f t="shared" si="8"/>
        <v>2.2400000000000002</v>
      </c>
      <c r="M22" s="174">
        <f t="shared" si="9"/>
        <v>2.2400000000000002</v>
      </c>
      <c r="N22" s="174">
        <f>20</f>
        <v>20</v>
      </c>
      <c r="O22" s="174">
        <f t="shared" si="2"/>
        <v>0.45</v>
      </c>
      <c r="P22" s="174">
        <f t="shared" si="3"/>
        <v>2.69</v>
      </c>
    </row>
    <row r="23" spans="1:20" ht="77.25" customHeight="1">
      <c r="A23" s="347" t="s">
        <v>117</v>
      </c>
      <c r="B23" s="481" t="s">
        <v>119</v>
      </c>
      <c r="C23" s="137" t="s">
        <v>55</v>
      </c>
      <c r="D23" s="174">
        <f>'5 зарплата(2)'!I26</f>
        <v>0.57999999999999996</v>
      </c>
      <c r="E23" s="174">
        <f t="shared" si="4"/>
        <v>7.0000000000000007E-2</v>
      </c>
      <c r="F23" s="174">
        <f t="shared" ref="F23:F64" si="10">+G23+H23</f>
        <v>0.22</v>
      </c>
      <c r="G23" s="174">
        <f t="shared" si="5"/>
        <v>0.22</v>
      </c>
      <c r="H23" s="174">
        <f t="shared" si="6"/>
        <v>0</v>
      </c>
      <c r="I23" s="174">
        <f t="shared" si="7"/>
        <v>0.85</v>
      </c>
      <c r="J23" s="174">
        <f t="shared" ref="J23:J64" si="11">+D23+E23+F23+I23</f>
        <v>1.72</v>
      </c>
      <c r="K23" s="174">
        <v>30</v>
      </c>
      <c r="L23" s="174">
        <f t="shared" ref="L23:L64" si="12">+J23*K23/100+J23</f>
        <v>2.2400000000000002</v>
      </c>
      <c r="M23" s="174">
        <f t="shared" si="9"/>
        <v>2.2400000000000002</v>
      </c>
      <c r="N23" s="174">
        <f>20</f>
        <v>20</v>
      </c>
      <c r="O23" s="174">
        <f t="shared" ref="O23:O64" si="13">+M23*N23/100</f>
        <v>0.45</v>
      </c>
      <c r="P23" s="174">
        <f t="shared" ref="P23:P64" si="14">+M23+O23</f>
        <v>2.69</v>
      </c>
      <c r="Q23" s="83"/>
      <c r="R23" s="84"/>
      <c r="S23" s="84"/>
      <c r="T23" s="84"/>
    </row>
    <row r="24" spans="1:20" ht="77.25" customHeight="1">
      <c r="A24" s="347"/>
      <c r="B24" s="482"/>
      <c r="C24" s="137" t="s">
        <v>56</v>
      </c>
      <c r="D24" s="174">
        <f>'5 зарплата(2)'!J26</f>
        <v>0.57999999999999996</v>
      </c>
      <c r="E24" s="174">
        <f t="shared" si="4"/>
        <v>7.0000000000000007E-2</v>
      </c>
      <c r="F24" s="174">
        <f t="shared" si="10"/>
        <v>0.22</v>
      </c>
      <c r="G24" s="174">
        <f t="shared" si="5"/>
        <v>0.22</v>
      </c>
      <c r="H24" s="174">
        <f t="shared" si="6"/>
        <v>0</v>
      </c>
      <c r="I24" s="174">
        <f t="shared" si="7"/>
        <v>0.85</v>
      </c>
      <c r="J24" s="174">
        <f t="shared" si="11"/>
        <v>1.72</v>
      </c>
      <c r="K24" s="174">
        <v>30</v>
      </c>
      <c r="L24" s="174">
        <f t="shared" si="12"/>
        <v>2.2400000000000002</v>
      </c>
      <c r="M24" s="174">
        <f t="shared" si="9"/>
        <v>2.2400000000000002</v>
      </c>
      <c r="N24" s="174">
        <f>20</f>
        <v>20</v>
      </c>
      <c r="O24" s="174">
        <f t="shared" si="13"/>
        <v>0.45</v>
      </c>
      <c r="P24" s="174">
        <f t="shared" si="14"/>
        <v>2.69</v>
      </c>
      <c r="Q24" s="83"/>
      <c r="R24" s="84"/>
      <c r="S24" s="84"/>
      <c r="T24" s="84"/>
    </row>
    <row r="25" spans="1:20" ht="77.25" customHeight="1">
      <c r="A25" s="347" t="s">
        <v>640</v>
      </c>
      <c r="B25" s="481" t="s">
        <v>121</v>
      </c>
      <c r="C25" s="137" t="s">
        <v>55</v>
      </c>
      <c r="D25" s="174">
        <f>'5 зарплата(2)'!I28</f>
        <v>0.9</v>
      </c>
      <c r="E25" s="174">
        <f t="shared" si="4"/>
        <v>0.11</v>
      </c>
      <c r="F25" s="174">
        <f t="shared" si="10"/>
        <v>0.34</v>
      </c>
      <c r="G25" s="174">
        <f t="shared" si="5"/>
        <v>0.34</v>
      </c>
      <c r="H25" s="174">
        <f t="shared" si="6"/>
        <v>0</v>
      </c>
      <c r="I25" s="174">
        <f t="shared" si="7"/>
        <v>1.32</v>
      </c>
      <c r="J25" s="174">
        <f t="shared" si="11"/>
        <v>2.67</v>
      </c>
      <c r="K25" s="174">
        <v>30</v>
      </c>
      <c r="L25" s="174">
        <f t="shared" si="12"/>
        <v>3.47</v>
      </c>
      <c r="M25" s="174">
        <f t="shared" si="9"/>
        <v>3.47</v>
      </c>
      <c r="N25" s="174">
        <f>20</f>
        <v>20</v>
      </c>
      <c r="O25" s="174">
        <f t="shared" si="13"/>
        <v>0.69</v>
      </c>
      <c r="P25" s="174">
        <f t="shared" si="14"/>
        <v>4.16</v>
      </c>
      <c r="Q25" s="83"/>
      <c r="R25" s="84"/>
      <c r="S25" s="84"/>
      <c r="T25" s="84"/>
    </row>
    <row r="26" spans="1:20" ht="77.25" customHeight="1">
      <c r="A26" s="347"/>
      <c r="B26" s="482"/>
      <c r="C26" s="137" t="s">
        <v>56</v>
      </c>
      <c r="D26" s="174">
        <f>'5 зарплата(2)'!J28</f>
        <v>0.9</v>
      </c>
      <c r="E26" s="174">
        <f t="shared" si="4"/>
        <v>0.11</v>
      </c>
      <c r="F26" s="174">
        <f t="shared" si="10"/>
        <v>0.34</v>
      </c>
      <c r="G26" s="174">
        <f t="shared" si="5"/>
        <v>0.34</v>
      </c>
      <c r="H26" s="174">
        <f t="shared" si="6"/>
        <v>0</v>
      </c>
      <c r="I26" s="174">
        <f t="shared" si="7"/>
        <v>1.32</v>
      </c>
      <c r="J26" s="174">
        <f t="shared" si="11"/>
        <v>2.67</v>
      </c>
      <c r="K26" s="174">
        <v>30</v>
      </c>
      <c r="L26" s="174">
        <f t="shared" si="12"/>
        <v>3.47</v>
      </c>
      <c r="M26" s="174">
        <f t="shared" si="9"/>
        <v>3.47</v>
      </c>
      <c r="N26" s="174">
        <f>20</f>
        <v>20</v>
      </c>
      <c r="O26" s="174">
        <f t="shared" si="13"/>
        <v>0.69</v>
      </c>
      <c r="P26" s="174">
        <f t="shared" si="14"/>
        <v>4.16</v>
      </c>
      <c r="Q26" s="83"/>
      <c r="R26" s="84"/>
      <c r="S26" s="84"/>
      <c r="T26" s="84"/>
    </row>
    <row r="27" spans="1:20" ht="33" customHeight="1">
      <c r="A27" s="144" t="s">
        <v>124</v>
      </c>
      <c r="B27" s="168" t="s">
        <v>123</v>
      </c>
      <c r="C27" s="187"/>
      <c r="D27" s="187"/>
      <c r="E27" s="174"/>
      <c r="F27" s="187"/>
      <c r="G27" s="174"/>
      <c r="H27" s="174">
        <f t="shared" si="6"/>
        <v>0</v>
      </c>
      <c r="I27" s="174">
        <f t="shared" si="7"/>
        <v>0</v>
      </c>
      <c r="J27" s="187"/>
      <c r="K27" s="174"/>
      <c r="L27" s="187"/>
      <c r="M27" s="174">
        <f t="shared" si="9"/>
        <v>0</v>
      </c>
      <c r="N27" s="187"/>
      <c r="O27" s="187"/>
      <c r="P27" s="187"/>
      <c r="Q27" s="83"/>
      <c r="R27" s="84"/>
      <c r="S27" s="84"/>
      <c r="T27" s="84"/>
    </row>
    <row r="28" spans="1:20" ht="77.25" customHeight="1">
      <c r="A28" s="347" t="s">
        <v>125</v>
      </c>
      <c r="B28" s="481" t="s">
        <v>126</v>
      </c>
      <c r="C28" s="137" t="s">
        <v>55</v>
      </c>
      <c r="D28" s="174">
        <f>'5 зарплата(2)'!I31</f>
        <v>0.8</v>
      </c>
      <c r="E28" s="174">
        <f t="shared" si="4"/>
        <v>0.1</v>
      </c>
      <c r="F28" s="174">
        <f t="shared" si="10"/>
        <v>0.31</v>
      </c>
      <c r="G28" s="174">
        <f t="shared" si="5"/>
        <v>0.31</v>
      </c>
      <c r="H28" s="174">
        <f t="shared" si="6"/>
        <v>0</v>
      </c>
      <c r="I28" s="174">
        <f t="shared" si="7"/>
        <v>1.18</v>
      </c>
      <c r="J28" s="174">
        <f t="shared" si="11"/>
        <v>2.39</v>
      </c>
      <c r="K28" s="174">
        <v>30</v>
      </c>
      <c r="L28" s="174">
        <f t="shared" si="12"/>
        <v>3.11</v>
      </c>
      <c r="M28" s="174">
        <f t="shared" si="9"/>
        <v>3.11</v>
      </c>
      <c r="N28" s="174">
        <f>20</f>
        <v>20</v>
      </c>
      <c r="O28" s="174">
        <f t="shared" si="13"/>
        <v>0.62</v>
      </c>
      <c r="P28" s="174">
        <f t="shared" si="14"/>
        <v>3.73</v>
      </c>
      <c r="Q28" s="83"/>
      <c r="R28" s="84"/>
      <c r="S28" s="84"/>
      <c r="T28" s="84"/>
    </row>
    <row r="29" spans="1:20" ht="77.25" customHeight="1">
      <c r="A29" s="347"/>
      <c r="B29" s="482"/>
      <c r="C29" s="137" t="s">
        <v>56</v>
      </c>
      <c r="D29" s="174">
        <f>'5 зарплата(2)'!J31</f>
        <v>0.64</v>
      </c>
      <c r="E29" s="174">
        <f t="shared" si="4"/>
        <v>0.08</v>
      </c>
      <c r="F29" s="174">
        <f t="shared" si="10"/>
        <v>0.24</v>
      </c>
      <c r="G29" s="174">
        <f t="shared" si="5"/>
        <v>0.24</v>
      </c>
      <c r="H29" s="174">
        <f t="shared" si="6"/>
        <v>0</v>
      </c>
      <c r="I29" s="174">
        <f t="shared" si="7"/>
        <v>0.94</v>
      </c>
      <c r="J29" s="174">
        <f t="shared" si="11"/>
        <v>1.9</v>
      </c>
      <c r="K29" s="174">
        <v>30</v>
      </c>
      <c r="L29" s="174">
        <f t="shared" si="12"/>
        <v>2.4700000000000002</v>
      </c>
      <c r="M29" s="174">
        <f t="shared" si="9"/>
        <v>2.4700000000000002</v>
      </c>
      <c r="N29" s="174">
        <f>20</f>
        <v>20</v>
      </c>
      <c r="O29" s="174">
        <f t="shared" si="13"/>
        <v>0.49</v>
      </c>
      <c r="P29" s="174">
        <f t="shared" si="14"/>
        <v>2.96</v>
      </c>
      <c r="Q29" s="83"/>
      <c r="R29" s="84"/>
      <c r="S29" s="84"/>
      <c r="T29" s="84"/>
    </row>
    <row r="30" spans="1:20" ht="80.25" customHeight="1">
      <c r="A30" s="144" t="s">
        <v>129</v>
      </c>
      <c r="B30" s="168" t="s">
        <v>130</v>
      </c>
      <c r="C30" s="176"/>
      <c r="D30" s="176"/>
      <c r="E30" s="174"/>
      <c r="F30" s="186"/>
      <c r="G30" s="174"/>
      <c r="H30" s="174">
        <f t="shared" si="6"/>
        <v>0</v>
      </c>
      <c r="I30" s="174">
        <f t="shared" si="7"/>
        <v>0</v>
      </c>
      <c r="J30" s="186"/>
      <c r="K30" s="174"/>
      <c r="L30" s="186"/>
      <c r="M30" s="174">
        <f t="shared" si="9"/>
        <v>0</v>
      </c>
      <c r="N30" s="186"/>
      <c r="O30" s="186"/>
      <c r="P30" s="186"/>
      <c r="Q30" s="83"/>
      <c r="R30" s="84"/>
      <c r="S30" s="84"/>
      <c r="T30" s="84"/>
    </row>
    <row r="31" spans="1:20" ht="77.25" customHeight="1">
      <c r="A31" s="347" t="s">
        <v>131</v>
      </c>
      <c r="B31" s="481" t="s">
        <v>132</v>
      </c>
      <c r="C31" s="137" t="s">
        <v>55</v>
      </c>
      <c r="D31" s="174">
        <f>'5 зарплата(2)'!I34</f>
        <v>2.2000000000000002</v>
      </c>
      <c r="E31" s="174">
        <f t="shared" si="4"/>
        <v>0.26</v>
      </c>
      <c r="F31" s="174">
        <f t="shared" si="10"/>
        <v>0.84</v>
      </c>
      <c r="G31" s="174">
        <f t="shared" si="5"/>
        <v>0.84</v>
      </c>
      <c r="H31" s="174">
        <f t="shared" si="6"/>
        <v>0</v>
      </c>
      <c r="I31" s="174">
        <f t="shared" si="7"/>
        <v>3.23</v>
      </c>
      <c r="J31" s="174">
        <f t="shared" si="11"/>
        <v>6.53</v>
      </c>
      <c r="K31" s="174">
        <v>30</v>
      </c>
      <c r="L31" s="174">
        <f t="shared" si="12"/>
        <v>8.49</v>
      </c>
      <c r="M31" s="174">
        <f t="shared" si="9"/>
        <v>8.49</v>
      </c>
      <c r="N31" s="174">
        <f>20</f>
        <v>20</v>
      </c>
      <c r="O31" s="174">
        <f t="shared" si="13"/>
        <v>1.7</v>
      </c>
      <c r="P31" s="174">
        <f t="shared" si="14"/>
        <v>10.19</v>
      </c>
      <c r="Q31" s="83"/>
      <c r="R31" s="84"/>
      <c r="S31" s="84"/>
      <c r="T31" s="84"/>
    </row>
    <row r="32" spans="1:20" ht="77.25" customHeight="1">
      <c r="A32" s="347"/>
      <c r="B32" s="482"/>
      <c r="C32" s="137" t="s">
        <v>56</v>
      </c>
      <c r="D32" s="174">
        <f>'5 зарплата(2)'!J34</f>
        <v>2.2000000000000002</v>
      </c>
      <c r="E32" s="174">
        <f t="shared" si="4"/>
        <v>0.26</v>
      </c>
      <c r="F32" s="174">
        <f t="shared" si="10"/>
        <v>0.84</v>
      </c>
      <c r="G32" s="174">
        <f t="shared" si="5"/>
        <v>0.84</v>
      </c>
      <c r="H32" s="174">
        <f t="shared" si="6"/>
        <v>0</v>
      </c>
      <c r="I32" s="174">
        <f t="shared" si="7"/>
        <v>3.23</v>
      </c>
      <c r="J32" s="174">
        <f t="shared" si="11"/>
        <v>6.53</v>
      </c>
      <c r="K32" s="174">
        <v>30</v>
      </c>
      <c r="L32" s="174">
        <f t="shared" si="12"/>
        <v>8.49</v>
      </c>
      <c r="M32" s="174">
        <f t="shared" si="9"/>
        <v>8.49</v>
      </c>
      <c r="N32" s="174">
        <f>20</f>
        <v>20</v>
      </c>
      <c r="O32" s="174">
        <f t="shared" si="13"/>
        <v>1.7</v>
      </c>
      <c r="P32" s="174">
        <f t="shared" si="14"/>
        <v>10.19</v>
      </c>
      <c r="Q32" s="83"/>
      <c r="R32" s="84"/>
      <c r="S32" s="84"/>
      <c r="T32" s="84"/>
    </row>
    <row r="33" spans="1:20" ht="77.25" customHeight="1">
      <c r="A33" s="347" t="s">
        <v>134</v>
      </c>
      <c r="B33" s="481" t="s">
        <v>135</v>
      </c>
      <c r="C33" s="137" t="s">
        <v>55</v>
      </c>
      <c r="D33" s="174">
        <f>'5 зарплата(2)'!I36</f>
        <v>3.3</v>
      </c>
      <c r="E33" s="174">
        <f t="shared" si="4"/>
        <v>0.4</v>
      </c>
      <c r="F33" s="174">
        <f t="shared" si="10"/>
        <v>1.26</v>
      </c>
      <c r="G33" s="174">
        <f t="shared" si="5"/>
        <v>1.26</v>
      </c>
      <c r="H33" s="174">
        <f t="shared" si="6"/>
        <v>0</v>
      </c>
      <c r="I33" s="174">
        <f t="shared" si="7"/>
        <v>4.8499999999999996</v>
      </c>
      <c r="J33" s="174">
        <f t="shared" si="11"/>
        <v>9.81</v>
      </c>
      <c r="K33" s="174">
        <v>30</v>
      </c>
      <c r="L33" s="174">
        <f t="shared" si="12"/>
        <v>12.75</v>
      </c>
      <c r="M33" s="174">
        <f t="shared" si="9"/>
        <v>12.75</v>
      </c>
      <c r="N33" s="174">
        <f>20</f>
        <v>20</v>
      </c>
      <c r="O33" s="174">
        <f t="shared" si="13"/>
        <v>2.5499999999999998</v>
      </c>
      <c r="P33" s="174">
        <f t="shared" si="14"/>
        <v>15.3</v>
      </c>
      <c r="Q33" s="83"/>
      <c r="R33" s="84"/>
      <c r="S33" s="84"/>
      <c r="T33" s="84"/>
    </row>
    <row r="34" spans="1:20" ht="77.25" customHeight="1">
      <c r="A34" s="347"/>
      <c r="B34" s="482"/>
      <c r="C34" s="137" t="s">
        <v>56</v>
      </c>
      <c r="D34" s="174">
        <f>'5 зарплата(2)'!J36</f>
        <v>2.2000000000000002</v>
      </c>
      <c r="E34" s="174">
        <f t="shared" si="4"/>
        <v>0.26</v>
      </c>
      <c r="F34" s="174">
        <f t="shared" si="10"/>
        <v>0.84</v>
      </c>
      <c r="G34" s="174">
        <f t="shared" si="5"/>
        <v>0.84</v>
      </c>
      <c r="H34" s="174">
        <f t="shared" si="6"/>
        <v>0</v>
      </c>
      <c r="I34" s="174">
        <f t="shared" si="7"/>
        <v>3.23</v>
      </c>
      <c r="J34" s="174">
        <f t="shared" si="11"/>
        <v>6.53</v>
      </c>
      <c r="K34" s="174">
        <v>30</v>
      </c>
      <c r="L34" s="174">
        <f t="shared" si="12"/>
        <v>8.49</v>
      </c>
      <c r="M34" s="174">
        <f t="shared" si="9"/>
        <v>8.49</v>
      </c>
      <c r="N34" s="174">
        <f>20</f>
        <v>20</v>
      </c>
      <c r="O34" s="174">
        <f t="shared" si="13"/>
        <v>1.7</v>
      </c>
      <c r="P34" s="174">
        <f t="shared" si="14"/>
        <v>10.19</v>
      </c>
      <c r="Q34" s="83"/>
      <c r="R34" s="84"/>
      <c r="S34" s="84"/>
      <c r="T34" s="84"/>
    </row>
    <row r="35" spans="1:20" ht="86.25" customHeight="1">
      <c r="A35" s="347" t="s">
        <v>641</v>
      </c>
      <c r="B35" s="481" t="s">
        <v>137</v>
      </c>
      <c r="C35" s="137" t="s">
        <v>55</v>
      </c>
      <c r="D35" s="174">
        <f>'5 зарплата(2)'!I38</f>
        <v>2.2000000000000002</v>
      </c>
      <c r="E35" s="174">
        <f t="shared" si="4"/>
        <v>0.26</v>
      </c>
      <c r="F35" s="174">
        <f t="shared" si="10"/>
        <v>0.84</v>
      </c>
      <c r="G35" s="174">
        <f t="shared" si="5"/>
        <v>0.84</v>
      </c>
      <c r="H35" s="174">
        <f t="shared" si="6"/>
        <v>0</v>
      </c>
      <c r="I35" s="174">
        <f t="shared" si="7"/>
        <v>3.23</v>
      </c>
      <c r="J35" s="174">
        <f t="shared" si="11"/>
        <v>6.53</v>
      </c>
      <c r="K35" s="174">
        <v>30</v>
      </c>
      <c r="L35" s="174">
        <f t="shared" si="12"/>
        <v>8.49</v>
      </c>
      <c r="M35" s="174">
        <f t="shared" si="9"/>
        <v>8.49</v>
      </c>
      <c r="N35" s="174">
        <f>20</f>
        <v>20</v>
      </c>
      <c r="O35" s="174">
        <f t="shared" si="13"/>
        <v>1.7</v>
      </c>
      <c r="P35" s="174">
        <f t="shared" si="14"/>
        <v>10.19</v>
      </c>
      <c r="Q35" s="83"/>
      <c r="R35" s="84"/>
      <c r="S35" s="84"/>
      <c r="T35" s="84"/>
    </row>
    <row r="36" spans="1:20" ht="77.25" customHeight="1">
      <c r="A36" s="347"/>
      <c r="B36" s="482"/>
      <c r="C36" s="137" t="s">
        <v>56</v>
      </c>
      <c r="D36" s="174">
        <f>'5 зарплата(2)'!J38</f>
        <v>2.2000000000000002</v>
      </c>
      <c r="E36" s="174">
        <f t="shared" si="4"/>
        <v>0.26</v>
      </c>
      <c r="F36" s="174">
        <f t="shared" si="10"/>
        <v>0.84</v>
      </c>
      <c r="G36" s="174">
        <f t="shared" si="5"/>
        <v>0.84</v>
      </c>
      <c r="H36" s="174">
        <f t="shared" si="6"/>
        <v>0</v>
      </c>
      <c r="I36" s="174">
        <f t="shared" si="7"/>
        <v>3.23</v>
      </c>
      <c r="J36" s="174">
        <f t="shared" si="11"/>
        <v>6.53</v>
      </c>
      <c r="K36" s="174">
        <v>30</v>
      </c>
      <c r="L36" s="174">
        <f t="shared" si="12"/>
        <v>8.49</v>
      </c>
      <c r="M36" s="174">
        <f t="shared" si="9"/>
        <v>8.49</v>
      </c>
      <c r="N36" s="174">
        <f>20</f>
        <v>20</v>
      </c>
      <c r="O36" s="174">
        <f t="shared" si="13"/>
        <v>1.7</v>
      </c>
      <c r="P36" s="174">
        <f t="shared" si="14"/>
        <v>10.19</v>
      </c>
      <c r="Q36" s="83"/>
      <c r="R36" s="84"/>
      <c r="S36" s="84"/>
      <c r="T36" s="84"/>
    </row>
    <row r="37" spans="1:20" ht="77.25" customHeight="1">
      <c r="A37" s="347" t="s">
        <v>642</v>
      </c>
      <c r="B37" s="481" t="s">
        <v>143</v>
      </c>
      <c r="C37" s="137" t="s">
        <v>55</v>
      </c>
      <c r="D37" s="174">
        <f>'5 зарплата(2)'!I40</f>
        <v>2.2000000000000002</v>
      </c>
      <c r="E37" s="174">
        <f t="shared" si="4"/>
        <v>0.26</v>
      </c>
      <c r="F37" s="174">
        <f t="shared" si="10"/>
        <v>0.84</v>
      </c>
      <c r="G37" s="174">
        <f t="shared" si="5"/>
        <v>0.84</v>
      </c>
      <c r="H37" s="174">
        <f t="shared" si="6"/>
        <v>0</v>
      </c>
      <c r="I37" s="174">
        <f t="shared" si="7"/>
        <v>3.23</v>
      </c>
      <c r="J37" s="174">
        <f t="shared" si="11"/>
        <v>6.53</v>
      </c>
      <c r="K37" s="174">
        <v>30</v>
      </c>
      <c r="L37" s="174">
        <f t="shared" si="12"/>
        <v>8.49</v>
      </c>
      <c r="M37" s="174">
        <f t="shared" si="9"/>
        <v>8.49</v>
      </c>
      <c r="N37" s="174">
        <f>20</f>
        <v>20</v>
      </c>
      <c r="O37" s="174">
        <f t="shared" si="13"/>
        <v>1.7</v>
      </c>
      <c r="P37" s="174">
        <f t="shared" si="14"/>
        <v>10.19</v>
      </c>
      <c r="Q37" s="83"/>
      <c r="R37" s="84"/>
      <c r="S37" s="84"/>
      <c r="T37" s="84"/>
    </row>
    <row r="38" spans="1:20" ht="77.25" customHeight="1">
      <c r="A38" s="347"/>
      <c r="B38" s="482"/>
      <c r="C38" s="137" t="s">
        <v>56</v>
      </c>
      <c r="D38" s="174">
        <f>'5 зарплата(2)'!J40</f>
        <v>2.2000000000000002</v>
      </c>
      <c r="E38" s="174">
        <f t="shared" si="4"/>
        <v>0.26</v>
      </c>
      <c r="F38" s="174">
        <f t="shared" si="10"/>
        <v>0.84</v>
      </c>
      <c r="G38" s="174">
        <f t="shared" si="5"/>
        <v>0.84</v>
      </c>
      <c r="H38" s="174">
        <f t="shared" si="6"/>
        <v>0</v>
      </c>
      <c r="I38" s="174">
        <f t="shared" si="7"/>
        <v>3.23</v>
      </c>
      <c r="J38" s="174">
        <f t="shared" si="11"/>
        <v>6.53</v>
      </c>
      <c r="K38" s="174">
        <v>30</v>
      </c>
      <c r="L38" s="174">
        <f t="shared" si="12"/>
        <v>8.49</v>
      </c>
      <c r="M38" s="174">
        <f t="shared" si="9"/>
        <v>8.49</v>
      </c>
      <c r="N38" s="174">
        <f>20</f>
        <v>20</v>
      </c>
      <c r="O38" s="174">
        <f t="shared" si="13"/>
        <v>1.7</v>
      </c>
      <c r="P38" s="174">
        <f t="shared" si="14"/>
        <v>10.19</v>
      </c>
      <c r="Q38" s="83"/>
      <c r="R38" s="84"/>
      <c r="S38" s="84"/>
      <c r="T38" s="84"/>
    </row>
    <row r="39" spans="1:20" ht="77.25" customHeight="1">
      <c r="A39" s="347" t="s">
        <v>139</v>
      </c>
      <c r="B39" s="481" t="s">
        <v>145</v>
      </c>
      <c r="C39" s="137" t="s">
        <v>55</v>
      </c>
      <c r="D39" s="174">
        <f>'5 зарплата(2)'!I42</f>
        <v>2.2000000000000002</v>
      </c>
      <c r="E39" s="174">
        <f t="shared" si="4"/>
        <v>0.26</v>
      </c>
      <c r="F39" s="174">
        <f t="shared" si="10"/>
        <v>0.84</v>
      </c>
      <c r="G39" s="174">
        <f t="shared" si="5"/>
        <v>0.84</v>
      </c>
      <c r="H39" s="174">
        <f t="shared" si="6"/>
        <v>0</v>
      </c>
      <c r="I39" s="174">
        <f t="shared" si="7"/>
        <v>3.23</v>
      </c>
      <c r="J39" s="174">
        <f t="shared" si="11"/>
        <v>6.53</v>
      </c>
      <c r="K39" s="174">
        <v>30</v>
      </c>
      <c r="L39" s="174">
        <f t="shared" si="12"/>
        <v>8.49</v>
      </c>
      <c r="M39" s="174">
        <f t="shared" si="9"/>
        <v>8.49</v>
      </c>
      <c r="N39" s="174">
        <f>20</f>
        <v>20</v>
      </c>
      <c r="O39" s="174">
        <f t="shared" si="13"/>
        <v>1.7</v>
      </c>
      <c r="P39" s="174">
        <f t="shared" si="14"/>
        <v>10.19</v>
      </c>
      <c r="Q39" s="83"/>
      <c r="R39" s="84"/>
      <c r="S39" s="84"/>
      <c r="T39" s="84"/>
    </row>
    <row r="40" spans="1:20" ht="77.25" customHeight="1">
      <c r="A40" s="347"/>
      <c r="B40" s="482"/>
      <c r="C40" s="137" t="s">
        <v>56</v>
      </c>
      <c r="D40" s="174">
        <f>'5 зарплата(2)'!J42</f>
        <v>2.2000000000000002</v>
      </c>
      <c r="E40" s="174">
        <f t="shared" si="4"/>
        <v>0.26</v>
      </c>
      <c r="F40" s="174">
        <f t="shared" si="10"/>
        <v>0.84</v>
      </c>
      <c r="G40" s="174">
        <f t="shared" si="5"/>
        <v>0.84</v>
      </c>
      <c r="H40" s="174">
        <f t="shared" si="6"/>
        <v>0</v>
      </c>
      <c r="I40" s="174">
        <f t="shared" si="7"/>
        <v>3.23</v>
      </c>
      <c r="J40" s="174">
        <f t="shared" si="11"/>
        <v>6.53</v>
      </c>
      <c r="K40" s="174">
        <v>30</v>
      </c>
      <c r="L40" s="174">
        <f t="shared" si="12"/>
        <v>8.49</v>
      </c>
      <c r="M40" s="174">
        <f t="shared" si="9"/>
        <v>8.49</v>
      </c>
      <c r="N40" s="174">
        <f>20</f>
        <v>20</v>
      </c>
      <c r="O40" s="174">
        <f t="shared" si="13"/>
        <v>1.7</v>
      </c>
      <c r="P40" s="174">
        <f t="shared" si="14"/>
        <v>10.19</v>
      </c>
      <c r="Q40" s="83"/>
      <c r="R40" s="84"/>
      <c r="S40" s="84"/>
      <c r="T40" s="84"/>
    </row>
    <row r="41" spans="1:20" ht="77.25" customHeight="1">
      <c r="A41" s="347" t="s">
        <v>140</v>
      </c>
      <c r="B41" s="481" t="s">
        <v>147</v>
      </c>
      <c r="C41" s="137" t="s">
        <v>55</v>
      </c>
      <c r="D41" s="174">
        <f>'5 зарплата(2)'!I44</f>
        <v>4.4000000000000004</v>
      </c>
      <c r="E41" s="174">
        <f t="shared" si="4"/>
        <v>0.53</v>
      </c>
      <c r="F41" s="174">
        <f t="shared" si="10"/>
        <v>1.68</v>
      </c>
      <c r="G41" s="174">
        <f t="shared" si="5"/>
        <v>1.68</v>
      </c>
      <c r="H41" s="174">
        <f t="shared" si="6"/>
        <v>0</v>
      </c>
      <c r="I41" s="174">
        <f t="shared" si="7"/>
        <v>6.46</v>
      </c>
      <c r="J41" s="174">
        <f t="shared" si="11"/>
        <v>13.07</v>
      </c>
      <c r="K41" s="174">
        <v>30</v>
      </c>
      <c r="L41" s="174">
        <f t="shared" si="12"/>
        <v>16.989999999999998</v>
      </c>
      <c r="M41" s="174">
        <f t="shared" si="9"/>
        <v>16.989999999999998</v>
      </c>
      <c r="N41" s="174">
        <f>20</f>
        <v>20</v>
      </c>
      <c r="O41" s="174">
        <f t="shared" si="13"/>
        <v>3.4</v>
      </c>
      <c r="P41" s="174">
        <f t="shared" si="14"/>
        <v>20.39</v>
      </c>
      <c r="Q41" s="83"/>
      <c r="R41" s="84"/>
      <c r="S41" s="84"/>
      <c r="T41" s="84"/>
    </row>
    <row r="42" spans="1:20" ht="77.25" customHeight="1">
      <c r="A42" s="347"/>
      <c r="B42" s="482"/>
      <c r="C42" s="137" t="s">
        <v>56</v>
      </c>
      <c r="D42" s="174">
        <f>'5 зарплата(2)'!J44</f>
        <v>4.4000000000000004</v>
      </c>
      <c r="E42" s="174">
        <f t="shared" si="4"/>
        <v>0.53</v>
      </c>
      <c r="F42" s="174">
        <f t="shared" si="10"/>
        <v>1.68</v>
      </c>
      <c r="G42" s="174">
        <f t="shared" si="5"/>
        <v>1.68</v>
      </c>
      <c r="H42" s="174">
        <f t="shared" si="6"/>
        <v>0</v>
      </c>
      <c r="I42" s="174">
        <f t="shared" si="7"/>
        <v>6.46</v>
      </c>
      <c r="J42" s="174">
        <f t="shared" si="11"/>
        <v>13.07</v>
      </c>
      <c r="K42" s="174">
        <v>30</v>
      </c>
      <c r="L42" s="174">
        <f t="shared" si="12"/>
        <v>16.989999999999998</v>
      </c>
      <c r="M42" s="174">
        <f t="shared" si="9"/>
        <v>16.989999999999998</v>
      </c>
      <c r="N42" s="174">
        <f>20</f>
        <v>20</v>
      </c>
      <c r="O42" s="174">
        <f t="shared" si="13"/>
        <v>3.4</v>
      </c>
      <c r="P42" s="174">
        <f t="shared" si="14"/>
        <v>20.39</v>
      </c>
      <c r="Q42" s="83"/>
      <c r="R42" s="84"/>
      <c r="S42" s="84"/>
      <c r="T42" s="84"/>
    </row>
    <row r="43" spans="1:20" ht="77.25" customHeight="1">
      <c r="A43" s="347" t="s">
        <v>141</v>
      </c>
      <c r="B43" s="481" t="s">
        <v>149</v>
      </c>
      <c r="C43" s="137" t="s">
        <v>55</v>
      </c>
      <c r="D43" s="174">
        <f>'5 зарплата(2)'!I46</f>
        <v>4.4000000000000004</v>
      </c>
      <c r="E43" s="174">
        <f t="shared" si="4"/>
        <v>0.53</v>
      </c>
      <c r="F43" s="174">
        <f t="shared" si="10"/>
        <v>1.68</v>
      </c>
      <c r="G43" s="174">
        <f t="shared" si="5"/>
        <v>1.68</v>
      </c>
      <c r="H43" s="174">
        <f t="shared" si="6"/>
        <v>0</v>
      </c>
      <c r="I43" s="174">
        <f t="shared" si="7"/>
        <v>6.46</v>
      </c>
      <c r="J43" s="174">
        <f t="shared" si="11"/>
        <v>13.07</v>
      </c>
      <c r="K43" s="174">
        <v>30</v>
      </c>
      <c r="L43" s="174">
        <f t="shared" si="12"/>
        <v>16.989999999999998</v>
      </c>
      <c r="M43" s="174">
        <f t="shared" si="9"/>
        <v>16.989999999999998</v>
      </c>
      <c r="N43" s="174">
        <f>20</f>
        <v>20</v>
      </c>
      <c r="O43" s="174">
        <f t="shared" si="13"/>
        <v>3.4</v>
      </c>
      <c r="P43" s="174">
        <f t="shared" si="14"/>
        <v>20.39</v>
      </c>
      <c r="Q43" s="83"/>
      <c r="R43" s="84"/>
      <c r="S43" s="84"/>
      <c r="T43" s="84"/>
    </row>
    <row r="44" spans="1:20" ht="77.25" customHeight="1">
      <c r="A44" s="347"/>
      <c r="B44" s="482"/>
      <c r="C44" s="137" t="s">
        <v>56</v>
      </c>
      <c r="D44" s="174">
        <f>'5 зарплата(2)'!J46</f>
        <v>4.4000000000000004</v>
      </c>
      <c r="E44" s="174">
        <f t="shared" si="4"/>
        <v>0.53</v>
      </c>
      <c r="F44" s="174">
        <f t="shared" si="10"/>
        <v>1.68</v>
      </c>
      <c r="G44" s="174">
        <f t="shared" si="5"/>
        <v>1.68</v>
      </c>
      <c r="H44" s="174">
        <f t="shared" si="6"/>
        <v>0</v>
      </c>
      <c r="I44" s="174">
        <f t="shared" si="7"/>
        <v>6.46</v>
      </c>
      <c r="J44" s="174">
        <f t="shared" si="11"/>
        <v>13.07</v>
      </c>
      <c r="K44" s="174">
        <v>30</v>
      </c>
      <c r="L44" s="174">
        <f t="shared" si="12"/>
        <v>16.989999999999998</v>
      </c>
      <c r="M44" s="174">
        <f t="shared" si="9"/>
        <v>16.989999999999998</v>
      </c>
      <c r="N44" s="174">
        <f>20</f>
        <v>20</v>
      </c>
      <c r="O44" s="174">
        <f t="shared" si="13"/>
        <v>3.4</v>
      </c>
      <c r="P44" s="174">
        <f t="shared" si="14"/>
        <v>20.39</v>
      </c>
      <c r="Q44" s="83"/>
      <c r="R44" s="84"/>
      <c r="S44" s="84"/>
      <c r="T44" s="84"/>
    </row>
    <row r="45" spans="1:20" ht="77.25" customHeight="1">
      <c r="A45" s="347" t="s">
        <v>142</v>
      </c>
      <c r="B45" s="481" t="s">
        <v>151</v>
      </c>
      <c r="C45" s="137" t="s">
        <v>55</v>
      </c>
      <c r="D45" s="174">
        <f>'5 зарплата(2)'!I48</f>
        <v>4.4000000000000004</v>
      </c>
      <c r="E45" s="174">
        <f t="shared" si="4"/>
        <v>0.53</v>
      </c>
      <c r="F45" s="174">
        <f t="shared" si="10"/>
        <v>1.68</v>
      </c>
      <c r="G45" s="174">
        <f t="shared" si="5"/>
        <v>1.68</v>
      </c>
      <c r="H45" s="174">
        <f t="shared" si="6"/>
        <v>0</v>
      </c>
      <c r="I45" s="174">
        <f t="shared" si="7"/>
        <v>6.46</v>
      </c>
      <c r="J45" s="174">
        <f t="shared" si="11"/>
        <v>13.07</v>
      </c>
      <c r="K45" s="174">
        <v>30</v>
      </c>
      <c r="L45" s="174">
        <f t="shared" si="12"/>
        <v>16.989999999999998</v>
      </c>
      <c r="M45" s="174">
        <f t="shared" si="9"/>
        <v>16.989999999999998</v>
      </c>
      <c r="N45" s="174">
        <f>20</f>
        <v>20</v>
      </c>
      <c r="O45" s="174">
        <f t="shared" si="13"/>
        <v>3.4</v>
      </c>
      <c r="P45" s="174">
        <f t="shared" si="14"/>
        <v>20.39</v>
      </c>
      <c r="Q45" s="83"/>
      <c r="R45" s="84"/>
      <c r="S45" s="84"/>
      <c r="T45" s="84"/>
    </row>
    <row r="46" spans="1:20" ht="77.25" customHeight="1">
      <c r="A46" s="347"/>
      <c r="B46" s="482"/>
      <c r="C46" s="137" t="s">
        <v>56</v>
      </c>
      <c r="D46" s="174">
        <f>'5 зарплата(2)'!J48</f>
        <v>4.4000000000000004</v>
      </c>
      <c r="E46" s="174">
        <f t="shared" si="4"/>
        <v>0.53</v>
      </c>
      <c r="F46" s="174">
        <f t="shared" si="10"/>
        <v>1.68</v>
      </c>
      <c r="G46" s="174">
        <f t="shared" si="5"/>
        <v>1.68</v>
      </c>
      <c r="H46" s="174">
        <f t="shared" si="6"/>
        <v>0</v>
      </c>
      <c r="I46" s="174">
        <f t="shared" si="7"/>
        <v>6.46</v>
      </c>
      <c r="J46" s="174">
        <f t="shared" si="11"/>
        <v>13.07</v>
      </c>
      <c r="K46" s="174">
        <v>30</v>
      </c>
      <c r="L46" s="174">
        <f t="shared" si="12"/>
        <v>16.989999999999998</v>
      </c>
      <c r="M46" s="174">
        <f t="shared" si="9"/>
        <v>16.989999999999998</v>
      </c>
      <c r="N46" s="174">
        <f>20</f>
        <v>20</v>
      </c>
      <c r="O46" s="174">
        <f t="shared" si="13"/>
        <v>3.4</v>
      </c>
      <c r="P46" s="174">
        <f t="shared" si="14"/>
        <v>20.39</v>
      </c>
      <c r="Q46" s="83"/>
      <c r="R46" s="84"/>
      <c r="S46" s="84"/>
      <c r="T46" s="84"/>
    </row>
    <row r="47" spans="1:20" ht="53.25" customHeight="1">
      <c r="A47" s="144" t="s">
        <v>591</v>
      </c>
      <c r="B47" s="169" t="s">
        <v>593</v>
      </c>
      <c r="C47" s="187"/>
      <c r="D47" s="187"/>
      <c r="E47" s="174"/>
      <c r="F47" s="187"/>
      <c r="G47" s="174"/>
      <c r="H47" s="174">
        <f t="shared" si="6"/>
        <v>0</v>
      </c>
      <c r="I47" s="174">
        <f t="shared" si="7"/>
        <v>0</v>
      </c>
      <c r="J47" s="187"/>
      <c r="K47" s="174"/>
      <c r="L47" s="187"/>
      <c r="M47" s="174">
        <f t="shared" si="9"/>
        <v>0</v>
      </c>
      <c r="N47" s="187"/>
      <c r="O47" s="187"/>
      <c r="P47" s="187"/>
      <c r="Q47" s="83"/>
      <c r="R47" s="84"/>
      <c r="S47" s="84"/>
      <c r="T47" s="84"/>
    </row>
    <row r="48" spans="1:20" ht="46.5" customHeight="1">
      <c r="A48" s="144" t="s">
        <v>592</v>
      </c>
      <c r="B48" s="170" t="s">
        <v>594</v>
      </c>
      <c r="C48" s="187"/>
      <c r="D48" s="187"/>
      <c r="E48" s="174"/>
      <c r="F48" s="187"/>
      <c r="G48" s="174"/>
      <c r="H48" s="174">
        <f t="shared" si="6"/>
        <v>0</v>
      </c>
      <c r="I48" s="174">
        <f t="shared" si="7"/>
        <v>0</v>
      </c>
      <c r="J48" s="187"/>
      <c r="K48" s="174"/>
      <c r="L48" s="187"/>
      <c r="M48" s="174">
        <f t="shared" si="9"/>
        <v>0</v>
      </c>
      <c r="N48" s="187"/>
      <c r="O48" s="187"/>
      <c r="P48" s="187"/>
      <c r="Q48" s="83"/>
      <c r="R48" s="84"/>
      <c r="S48" s="84"/>
      <c r="T48" s="84"/>
    </row>
    <row r="49" spans="1:20" ht="77.25" customHeight="1">
      <c r="A49" s="347" t="s">
        <v>595</v>
      </c>
      <c r="B49" s="481" t="s">
        <v>596</v>
      </c>
      <c r="C49" s="137" t="s">
        <v>55</v>
      </c>
      <c r="D49" s="174">
        <f>'5 зарплата(2)'!I52</f>
        <v>7.6</v>
      </c>
      <c r="E49" s="174">
        <f t="shared" ref="E49:E77" si="15">D49*12%</f>
        <v>0.91</v>
      </c>
      <c r="F49" s="174">
        <f t="shared" si="10"/>
        <v>2.9</v>
      </c>
      <c r="G49" s="174">
        <f t="shared" si="5"/>
        <v>2.89</v>
      </c>
      <c r="H49" s="174">
        <f t="shared" si="6"/>
        <v>0.01</v>
      </c>
      <c r="I49" s="174">
        <f t="shared" si="7"/>
        <v>11.16</v>
      </c>
      <c r="J49" s="174">
        <f t="shared" si="11"/>
        <v>22.57</v>
      </c>
      <c r="K49" s="174">
        <v>30</v>
      </c>
      <c r="L49" s="174">
        <f t="shared" si="12"/>
        <v>29.34</v>
      </c>
      <c r="M49" s="174">
        <f t="shared" si="9"/>
        <v>29.34</v>
      </c>
      <c r="N49" s="174">
        <f>20</f>
        <v>20</v>
      </c>
      <c r="O49" s="174">
        <f t="shared" si="13"/>
        <v>5.87</v>
      </c>
      <c r="P49" s="174">
        <f t="shared" si="14"/>
        <v>35.21</v>
      </c>
      <c r="Q49" s="83"/>
      <c r="R49" s="84"/>
      <c r="S49" s="84"/>
      <c r="T49" s="84"/>
    </row>
    <row r="50" spans="1:20" ht="77.25" customHeight="1">
      <c r="A50" s="347"/>
      <c r="B50" s="482"/>
      <c r="C50" s="137" t="s">
        <v>56</v>
      </c>
      <c r="D50" s="174">
        <f>'5 зарплата(2)'!J52</f>
        <v>7.6</v>
      </c>
      <c r="E50" s="174">
        <f t="shared" si="15"/>
        <v>0.91</v>
      </c>
      <c r="F50" s="174">
        <f t="shared" si="10"/>
        <v>2.9</v>
      </c>
      <c r="G50" s="174">
        <f t="shared" si="5"/>
        <v>2.89</v>
      </c>
      <c r="H50" s="174">
        <f t="shared" si="6"/>
        <v>0.01</v>
      </c>
      <c r="I50" s="174">
        <f t="shared" si="7"/>
        <v>11.16</v>
      </c>
      <c r="J50" s="174">
        <f t="shared" si="11"/>
        <v>22.57</v>
      </c>
      <c r="K50" s="174">
        <v>30</v>
      </c>
      <c r="L50" s="174">
        <f t="shared" si="12"/>
        <v>29.34</v>
      </c>
      <c r="M50" s="174">
        <f t="shared" si="9"/>
        <v>29.34</v>
      </c>
      <c r="N50" s="174">
        <f>20</f>
        <v>20</v>
      </c>
      <c r="O50" s="174">
        <f t="shared" si="13"/>
        <v>5.87</v>
      </c>
      <c r="P50" s="174">
        <f t="shared" si="14"/>
        <v>35.21</v>
      </c>
      <c r="Q50" s="83"/>
      <c r="R50" s="84"/>
      <c r="S50" s="84"/>
      <c r="T50" s="84"/>
    </row>
    <row r="51" spans="1:20" ht="77.25" customHeight="1">
      <c r="A51" s="347" t="s">
        <v>598</v>
      </c>
      <c r="B51" s="481" t="s">
        <v>599</v>
      </c>
      <c r="C51" s="137" t="s">
        <v>55</v>
      </c>
      <c r="D51" s="174">
        <f>'5 зарплата(2)'!I54</f>
        <v>2.1</v>
      </c>
      <c r="E51" s="174">
        <f t="shared" si="15"/>
        <v>0.25</v>
      </c>
      <c r="F51" s="174">
        <f t="shared" si="10"/>
        <v>0.8</v>
      </c>
      <c r="G51" s="174">
        <f t="shared" si="5"/>
        <v>0.8</v>
      </c>
      <c r="H51" s="174">
        <f t="shared" si="6"/>
        <v>0</v>
      </c>
      <c r="I51" s="174">
        <f t="shared" si="7"/>
        <v>3.08</v>
      </c>
      <c r="J51" s="174">
        <f t="shared" si="11"/>
        <v>6.23</v>
      </c>
      <c r="K51" s="174">
        <v>30</v>
      </c>
      <c r="L51" s="174">
        <f t="shared" si="12"/>
        <v>8.1</v>
      </c>
      <c r="M51" s="174">
        <f t="shared" si="9"/>
        <v>8.1</v>
      </c>
      <c r="N51" s="174">
        <f>20</f>
        <v>20</v>
      </c>
      <c r="O51" s="174">
        <f t="shared" si="13"/>
        <v>1.62</v>
      </c>
      <c r="P51" s="174">
        <f t="shared" si="14"/>
        <v>9.7200000000000006</v>
      </c>
      <c r="Q51" s="83"/>
      <c r="R51" s="84"/>
      <c r="S51" s="84"/>
      <c r="T51" s="84"/>
    </row>
    <row r="52" spans="1:20" ht="77.25" customHeight="1">
      <c r="A52" s="347"/>
      <c r="B52" s="482"/>
      <c r="C52" s="137" t="s">
        <v>56</v>
      </c>
      <c r="D52" s="174">
        <f>'5 зарплата(2)'!J54</f>
        <v>2.1</v>
      </c>
      <c r="E52" s="174">
        <f t="shared" si="15"/>
        <v>0.25</v>
      </c>
      <c r="F52" s="174">
        <f t="shared" si="10"/>
        <v>0.8</v>
      </c>
      <c r="G52" s="174">
        <f t="shared" si="5"/>
        <v>0.8</v>
      </c>
      <c r="H52" s="174">
        <f t="shared" si="6"/>
        <v>0</v>
      </c>
      <c r="I52" s="174">
        <f t="shared" si="7"/>
        <v>3.08</v>
      </c>
      <c r="J52" s="174">
        <f t="shared" si="11"/>
        <v>6.23</v>
      </c>
      <c r="K52" s="174">
        <v>30</v>
      </c>
      <c r="L52" s="174">
        <f t="shared" si="12"/>
        <v>8.1</v>
      </c>
      <c r="M52" s="174">
        <f t="shared" si="9"/>
        <v>8.1</v>
      </c>
      <c r="N52" s="174">
        <f>20</f>
        <v>20</v>
      </c>
      <c r="O52" s="174">
        <f t="shared" si="13"/>
        <v>1.62</v>
      </c>
      <c r="P52" s="174">
        <f t="shared" si="14"/>
        <v>9.7200000000000006</v>
      </c>
      <c r="Q52" s="83"/>
      <c r="R52" s="84"/>
      <c r="S52" s="84"/>
      <c r="T52" s="84"/>
    </row>
    <row r="53" spans="1:20" s="103" customFormat="1" ht="73.5" customHeight="1">
      <c r="A53" s="347" t="s">
        <v>601</v>
      </c>
      <c r="B53" s="483" t="s">
        <v>602</v>
      </c>
      <c r="C53" s="178" t="s">
        <v>55</v>
      </c>
      <c r="D53" s="174">
        <f>'5 зарплата(2)'!I56</f>
        <v>4.9000000000000004</v>
      </c>
      <c r="E53" s="174">
        <f t="shared" si="15"/>
        <v>0.59</v>
      </c>
      <c r="F53" s="174">
        <f>+G53+H53</f>
        <v>1.87</v>
      </c>
      <c r="G53" s="174">
        <f t="shared" si="5"/>
        <v>1.87</v>
      </c>
      <c r="H53" s="174">
        <f t="shared" si="6"/>
        <v>0</v>
      </c>
      <c r="I53" s="174">
        <f t="shared" si="7"/>
        <v>7.2</v>
      </c>
      <c r="J53" s="174">
        <f>+D53+E53+F53+I53</f>
        <v>14.56</v>
      </c>
      <c r="K53" s="174">
        <v>30</v>
      </c>
      <c r="L53" s="174">
        <f>+J53*K53/100+J53</f>
        <v>18.93</v>
      </c>
      <c r="M53" s="174">
        <f t="shared" si="9"/>
        <v>18.93</v>
      </c>
      <c r="N53" s="174">
        <f>20</f>
        <v>20</v>
      </c>
      <c r="O53" s="174">
        <f>+M53*N53/100</f>
        <v>3.79</v>
      </c>
      <c r="P53" s="174">
        <f>+M53+O53</f>
        <v>22.72</v>
      </c>
      <c r="Q53" s="101"/>
      <c r="R53" s="102"/>
      <c r="S53" s="102"/>
      <c r="T53" s="102"/>
    </row>
    <row r="54" spans="1:20" s="103" customFormat="1" ht="88.5" customHeight="1">
      <c r="A54" s="347"/>
      <c r="B54" s="483"/>
      <c r="C54" s="178" t="s">
        <v>85</v>
      </c>
      <c r="D54" s="174">
        <f>'5 зарплата(2)'!J56</f>
        <v>4.9000000000000004</v>
      </c>
      <c r="E54" s="174">
        <f t="shared" si="15"/>
        <v>0.59</v>
      </c>
      <c r="F54" s="174">
        <f>+G54+H54</f>
        <v>1.87</v>
      </c>
      <c r="G54" s="174">
        <f t="shared" si="5"/>
        <v>1.87</v>
      </c>
      <c r="H54" s="174">
        <f t="shared" si="6"/>
        <v>0</v>
      </c>
      <c r="I54" s="174">
        <f t="shared" si="7"/>
        <v>7.2</v>
      </c>
      <c r="J54" s="174">
        <f>+D54+E54+F54+I54</f>
        <v>14.56</v>
      </c>
      <c r="K54" s="174">
        <v>30</v>
      </c>
      <c r="L54" s="174">
        <f>+J54*K54/100+J54</f>
        <v>18.93</v>
      </c>
      <c r="M54" s="174">
        <f t="shared" si="9"/>
        <v>18.93</v>
      </c>
      <c r="N54" s="174">
        <f>20</f>
        <v>20</v>
      </c>
      <c r="O54" s="174">
        <f>+M54*N54/100</f>
        <v>3.79</v>
      </c>
      <c r="P54" s="174">
        <f>+M54+O54</f>
        <v>22.72</v>
      </c>
      <c r="Q54" s="101"/>
      <c r="R54" s="102"/>
      <c r="S54" s="102"/>
      <c r="T54" s="102"/>
    </row>
    <row r="55" spans="1:20" s="103" customFormat="1" ht="81.75" customHeight="1">
      <c r="A55" s="347" t="s">
        <v>643</v>
      </c>
      <c r="B55" s="483" t="s">
        <v>605</v>
      </c>
      <c r="C55" s="178" t="s">
        <v>55</v>
      </c>
      <c r="D55" s="174">
        <f>'5 зарплата(2)'!I58</f>
        <v>1.84</v>
      </c>
      <c r="E55" s="174">
        <f t="shared" si="15"/>
        <v>0.22</v>
      </c>
      <c r="F55" s="174">
        <f>+G55+H55</f>
        <v>0.7</v>
      </c>
      <c r="G55" s="174">
        <f t="shared" si="5"/>
        <v>0.7</v>
      </c>
      <c r="H55" s="174">
        <f t="shared" si="6"/>
        <v>0</v>
      </c>
      <c r="I55" s="174">
        <f t="shared" si="7"/>
        <v>2.7</v>
      </c>
      <c r="J55" s="174">
        <f>+D55+E55+F55+I55</f>
        <v>5.46</v>
      </c>
      <c r="K55" s="174">
        <v>30</v>
      </c>
      <c r="L55" s="174">
        <f>+J55*K55/100+J55</f>
        <v>7.1</v>
      </c>
      <c r="M55" s="174">
        <f t="shared" si="9"/>
        <v>7.1</v>
      </c>
      <c r="N55" s="174">
        <f>20</f>
        <v>20</v>
      </c>
      <c r="O55" s="174">
        <f>+M55*N55/100</f>
        <v>1.42</v>
      </c>
      <c r="P55" s="174">
        <f>+M55+O55</f>
        <v>8.52</v>
      </c>
      <c r="Q55" s="101"/>
      <c r="R55" s="102"/>
      <c r="S55" s="102"/>
      <c r="T55" s="102"/>
    </row>
    <row r="56" spans="1:20" s="103" customFormat="1" ht="109.5" customHeight="1">
      <c r="A56" s="347"/>
      <c r="B56" s="483"/>
      <c r="C56" s="178" t="s">
        <v>85</v>
      </c>
      <c r="D56" s="174">
        <f>'5 зарплата(2)'!J58</f>
        <v>1.84</v>
      </c>
      <c r="E56" s="174">
        <f t="shared" si="15"/>
        <v>0.22</v>
      </c>
      <c r="F56" s="174">
        <f>+G56+H56</f>
        <v>0.7</v>
      </c>
      <c r="G56" s="174">
        <f t="shared" si="5"/>
        <v>0.7</v>
      </c>
      <c r="H56" s="174">
        <f t="shared" si="6"/>
        <v>0</v>
      </c>
      <c r="I56" s="174">
        <f t="shared" si="7"/>
        <v>2.7</v>
      </c>
      <c r="J56" s="174">
        <f>+D56+E56+F56+I56</f>
        <v>5.46</v>
      </c>
      <c r="K56" s="174">
        <v>30</v>
      </c>
      <c r="L56" s="174">
        <f>+J56*K56/100+J56</f>
        <v>7.1</v>
      </c>
      <c r="M56" s="174">
        <f t="shared" si="9"/>
        <v>7.1</v>
      </c>
      <c r="N56" s="174">
        <f>20</f>
        <v>20</v>
      </c>
      <c r="O56" s="174">
        <f>+M56*N56/100</f>
        <v>1.42</v>
      </c>
      <c r="P56" s="174">
        <f>+M56+O56</f>
        <v>8.52</v>
      </c>
      <c r="Q56" s="101"/>
      <c r="R56" s="102"/>
      <c r="S56" s="102"/>
      <c r="T56" s="102"/>
    </row>
    <row r="57" spans="1:20" ht="77.25" customHeight="1">
      <c r="A57" s="347" t="s">
        <v>607</v>
      </c>
      <c r="B57" s="481" t="s">
        <v>608</v>
      </c>
      <c r="C57" s="137" t="s">
        <v>55</v>
      </c>
      <c r="D57" s="174">
        <f>'5 зарплата(2)'!I60</f>
        <v>0.98</v>
      </c>
      <c r="E57" s="174">
        <f t="shared" si="15"/>
        <v>0.12</v>
      </c>
      <c r="F57" s="174">
        <f t="shared" si="10"/>
        <v>0.37</v>
      </c>
      <c r="G57" s="174">
        <f t="shared" si="5"/>
        <v>0.37</v>
      </c>
      <c r="H57" s="174">
        <f t="shared" si="6"/>
        <v>0</v>
      </c>
      <c r="I57" s="174">
        <f t="shared" si="7"/>
        <v>1.44</v>
      </c>
      <c r="J57" s="174">
        <f t="shared" si="11"/>
        <v>2.91</v>
      </c>
      <c r="K57" s="174">
        <v>30</v>
      </c>
      <c r="L57" s="174">
        <f t="shared" si="12"/>
        <v>3.78</v>
      </c>
      <c r="M57" s="174">
        <f t="shared" si="9"/>
        <v>3.78</v>
      </c>
      <c r="N57" s="174">
        <f>20</f>
        <v>20</v>
      </c>
      <c r="O57" s="174">
        <f t="shared" si="13"/>
        <v>0.76</v>
      </c>
      <c r="P57" s="174">
        <f t="shared" si="14"/>
        <v>4.54</v>
      </c>
      <c r="Q57" s="83"/>
      <c r="R57" s="84"/>
      <c r="S57" s="84"/>
      <c r="T57" s="84"/>
    </row>
    <row r="58" spans="1:20" ht="77.25" customHeight="1">
      <c r="A58" s="347"/>
      <c r="B58" s="482"/>
      <c r="C58" s="137" t="s">
        <v>56</v>
      </c>
      <c r="D58" s="174">
        <f>'5 зарплата(2)'!J60</f>
        <v>0.98</v>
      </c>
      <c r="E58" s="174">
        <f t="shared" si="15"/>
        <v>0.12</v>
      </c>
      <c r="F58" s="174">
        <f t="shared" si="10"/>
        <v>0.37</v>
      </c>
      <c r="G58" s="174">
        <f t="shared" si="5"/>
        <v>0.37</v>
      </c>
      <c r="H58" s="174">
        <f t="shared" si="6"/>
        <v>0</v>
      </c>
      <c r="I58" s="174">
        <f t="shared" si="7"/>
        <v>1.44</v>
      </c>
      <c r="J58" s="174">
        <f t="shared" si="11"/>
        <v>2.91</v>
      </c>
      <c r="K58" s="174">
        <v>30</v>
      </c>
      <c r="L58" s="174">
        <f t="shared" si="12"/>
        <v>3.78</v>
      </c>
      <c r="M58" s="174">
        <f t="shared" si="9"/>
        <v>3.78</v>
      </c>
      <c r="N58" s="174">
        <f>20</f>
        <v>20</v>
      </c>
      <c r="O58" s="174">
        <f t="shared" si="13"/>
        <v>0.76</v>
      </c>
      <c r="P58" s="174">
        <f t="shared" si="14"/>
        <v>4.54</v>
      </c>
      <c r="Q58" s="83"/>
      <c r="R58" s="84"/>
      <c r="S58" s="84"/>
      <c r="T58" s="84"/>
    </row>
    <row r="59" spans="1:20" ht="77.25" customHeight="1">
      <c r="A59" s="347" t="s">
        <v>610</v>
      </c>
      <c r="B59" s="481" t="s">
        <v>611</v>
      </c>
      <c r="C59" s="137" t="s">
        <v>55</v>
      </c>
      <c r="D59" s="174">
        <f>'5 зарплата(2)'!I62</f>
        <v>3.6</v>
      </c>
      <c r="E59" s="174">
        <f t="shared" si="15"/>
        <v>0.43</v>
      </c>
      <c r="F59" s="174">
        <f t="shared" si="10"/>
        <v>1.37</v>
      </c>
      <c r="G59" s="174">
        <f t="shared" si="5"/>
        <v>1.37</v>
      </c>
      <c r="H59" s="174">
        <f t="shared" si="6"/>
        <v>0</v>
      </c>
      <c r="I59" s="174">
        <f t="shared" si="7"/>
        <v>5.29</v>
      </c>
      <c r="J59" s="174">
        <f t="shared" si="11"/>
        <v>10.69</v>
      </c>
      <c r="K59" s="174">
        <v>30</v>
      </c>
      <c r="L59" s="174">
        <f t="shared" si="12"/>
        <v>13.9</v>
      </c>
      <c r="M59" s="174">
        <f t="shared" si="9"/>
        <v>13.9</v>
      </c>
      <c r="N59" s="174">
        <f>20</f>
        <v>20</v>
      </c>
      <c r="O59" s="174">
        <f t="shared" si="13"/>
        <v>2.78</v>
      </c>
      <c r="P59" s="174">
        <f t="shared" si="14"/>
        <v>16.68</v>
      </c>
      <c r="Q59" s="83"/>
      <c r="R59" s="84"/>
      <c r="S59" s="84"/>
      <c r="T59" s="84"/>
    </row>
    <row r="60" spans="1:20" ht="77.25" customHeight="1">
      <c r="A60" s="347"/>
      <c r="B60" s="482"/>
      <c r="C60" s="137" t="s">
        <v>56</v>
      </c>
      <c r="D60" s="174">
        <f>'5 зарплата(2)'!J62</f>
        <v>3.6</v>
      </c>
      <c r="E60" s="174">
        <f t="shared" si="15"/>
        <v>0.43</v>
      </c>
      <c r="F60" s="174">
        <f t="shared" si="10"/>
        <v>1.37</v>
      </c>
      <c r="G60" s="174">
        <f t="shared" si="5"/>
        <v>1.37</v>
      </c>
      <c r="H60" s="174">
        <f t="shared" si="6"/>
        <v>0</v>
      </c>
      <c r="I60" s="174">
        <f t="shared" si="7"/>
        <v>5.29</v>
      </c>
      <c r="J60" s="174">
        <f t="shared" si="11"/>
        <v>10.69</v>
      </c>
      <c r="K60" s="174">
        <v>30</v>
      </c>
      <c r="L60" s="174">
        <f t="shared" si="12"/>
        <v>13.9</v>
      </c>
      <c r="M60" s="174">
        <f t="shared" si="9"/>
        <v>13.9</v>
      </c>
      <c r="N60" s="174">
        <f>20</f>
        <v>20</v>
      </c>
      <c r="O60" s="174">
        <f t="shared" si="13"/>
        <v>2.78</v>
      </c>
      <c r="P60" s="174">
        <f t="shared" si="14"/>
        <v>16.68</v>
      </c>
      <c r="Q60" s="83"/>
      <c r="R60" s="84"/>
      <c r="S60" s="84"/>
      <c r="T60" s="84"/>
    </row>
    <row r="61" spans="1:20" ht="77.25" customHeight="1">
      <c r="A61" s="347" t="s">
        <v>613</v>
      </c>
      <c r="B61" s="481" t="s">
        <v>615</v>
      </c>
      <c r="C61" s="137" t="s">
        <v>55</v>
      </c>
      <c r="D61" s="174">
        <f>'5 зарплата(2)'!I64</f>
        <v>3.6</v>
      </c>
      <c r="E61" s="174">
        <f t="shared" si="15"/>
        <v>0.43</v>
      </c>
      <c r="F61" s="174">
        <f t="shared" si="10"/>
        <v>1.37</v>
      </c>
      <c r="G61" s="174">
        <f t="shared" si="5"/>
        <v>1.37</v>
      </c>
      <c r="H61" s="174">
        <f t="shared" si="6"/>
        <v>0</v>
      </c>
      <c r="I61" s="174">
        <f t="shared" si="7"/>
        <v>5.29</v>
      </c>
      <c r="J61" s="174">
        <f t="shared" si="11"/>
        <v>10.69</v>
      </c>
      <c r="K61" s="174">
        <v>30</v>
      </c>
      <c r="L61" s="174">
        <f t="shared" si="12"/>
        <v>13.9</v>
      </c>
      <c r="M61" s="174">
        <f t="shared" si="9"/>
        <v>13.9</v>
      </c>
      <c r="N61" s="174">
        <f>20</f>
        <v>20</v>
      </c>
      <c r="O61" s="174">
        <f t="shared" si="13"/>
        <v>2.78</v>
      </c>
      <c r="P61" s="174">
        <f t="shared" si="14"/>
        <v>16.68</v>
      </c>
      <c r="Q61" s="83"/>
      <c r="R61" s="84"/>
      <c r="S61" s="84"/>
      <c r="T61" s="84"/>
    </row>
    <row r="62" spans="1:20" ht="89.25" customHeight="1">
      <c r="A62" s="347"/>
      <c r="B62" s="482"/>
      <c r="C62" s="137" t="s">
        <v>56</v>
      </c>
      <c r="D62" s="174">
        <f>'5 зарплата(2)'!J64</f>
        <v>3.6</v>
      </c>
      <c r="E62" s="174">
        <f t="shared" si="15"/>
        <v>0.43</v>
      </c>
      <c r="F62" s="174">
        <f t="shared" si="10"/>
        <v>1.37</v>
      </c>
      <c r="G62" s="174">
        <f t="shared" si="5"/>
        <v>1.37</v>
      </c>
      <c r="H62" s="174">
        <f t="shared" si="6"/>
        <v>0</v>
      </c>
      <c r="I62" s="174">
        <f t="shared" si="7"/>
        <v>5.29</v>
      </c>
      <c r="J62" s="174">
        <f t="shared" si="11"/>
        <v>10.69</v>
      </c>
      <c r="K62" s="174">
        <v>30</v>
      </c>
      <c r="L62" s="174">
        <f t="shared" si="12"/>
        <v>13.9</v>
      </c>
      <c r="M62" s="174">
        <f t="shared" si="9"/>
        <v>13.9</v>
      </c>
      <c r="N62" s="174">
        <f>20</f>
        <v>20</v>
      </c>
      <c r="O62" s="174">
        <f t="shared" si="13"/>
        <v>2.78</v>
      </c>
      <c r="P62" s="174">
        <f t="shared" si="14"/>
        <v>16.68</v>
      </c>
      <c r="Q62" s="83"/>
      <c r="R62" s="84"/>
      <c r="S62" s="84"/>
      <c r="T62" s="84"/>
    </row>
    <row r="63" spans="1:20" ht="88.5" customHeight="1">
      <c r="A63" s="347" t="s">
        <v>644</v>
      </c>
      <c r="B63" s="481" t="s">
        <v>617</v>
      </c>
      <c r="C63" s="137" t="s">
        <v>55</v>
      </c>
      <c r="D63" s="174">
        <f>'5 зарплата(2)'!I66</f>
        <v>3.9</v>
      </c>
      <c r="E63" s="174">
        <f t="shared" si="15"/>
        <v>0.47</v>
      </c>
      <c r="F63" s="174">
        <f t="shared" si="10"/>
        <v>1.49</v>
      </c>
      <c r="G63" s="174">
        <f t="shared" si="5"/>
        <v>1.49</v>
      </c>
      <c r="H63" s="174">
        <f t="shared" si="6"/>
        <v>0</v>
      </c>
      <c r="I63" s="174">
        <f t="shared" si="7"/>
        <v>5.73</v>
      </c>
      <c r="J63" s="174">
        <f t="shared" si="11"/>
        <v>11.59</v>
      </c>
      <c r="K63" s="174">
        <v>30</v>
      </c>
      <c r="L63" s="174">
        <f t="shared" si="12"/>
        <v>15.07</v>
      </c>
      <c r="M63" s="174">
        <f t="shared" si="9"/>
        <v>15.07</v>
      </c>
      <c r="N63" s="174">
        <f>20</f>
        <v>20</v>
      </c>
      <c r="O63" s="174">
        <f t="shared" si="13"/>
        <v>3.01</v>
      </c>
      <c r="P63" s="174">
        <f t="shared" si="14"/>
        <v>18.079999999999998</v>
      </c>
      <c r="Q63" s="83"/>
      <c r="R63" s="84"/>
      <c r="S63" s="84"/>
      <c r="T63" s="84"/>
    </row>
    <row r="64" spans="1:20" ht="113.25" customHeight="1">
      <c r="A64" s="347"/>
      <c r="B64" s="482"/>
      <c r="C64" s="137" t="s">
        <v>56</v>
      </c>
      <c r="D64" s="174">
        <f>'5 зарплата(2)'!J66</f>
        <v>3.9</v>
      </c>
      <c r="E64" s="174">
        <f t="shared" si="15"/>
        <v>0.47</v>
      </c>
      <c r="F64" s="174">
        <f t="shared" si="10"/>
        <v>1.49</v>
      </c>
      <c r="G64" s="174">
        <f t="shared" si="5"/>
        <v>1.49</v>
      </c>
      <c r="H64" s="174">
        <f t="shared" si="6"/>
        <v>0</v>
      </c>
      <c r="I64" s="174">
        <f t="shared" si="7"/>
        <v>5.73</v>
      </c>
      <c r="J64" s="174">
        <f t="shared" si="11"/>
        <v>11.59</v>
      </c>
      <c r="K64" s="174">
        <v>30</v>
      </c>
      <c r="L64" s="174">
        <f t="shared" si="12"/>
        <v>15.07</v>
      </c>
      <c r="M64" s="174">
        <f t="shared" si="9"/>
        <v>15.07</v>
      </c>
      <c r="N64" s="174">
        <f>20</f>
        <v>20</v>
      </c>
      <c r="O64" s="174">
        <f t="shared" si="13"/>
        <v>3.01</v>
      </c>
      <c r="P64" s="174">
        <f t="shared" si="14"/>
        <v>18.079999999999998</v>
      </c>
      <c r="Q64" s="83"/>
      <c r="R64" s="84"/>
      <c r="S64" s="84"/>
      <c r="T64" s="84"/>
    </row>
    <row r="65" spans="1:20" ht="77.25" customHeight="1">
      <c r="A65" s="347" t="s">
        <v>645</v>
      </c>
      <c r="B65" s="481" t="s">
        <v>626</v>
      </c>
      <c r="C65" s="137" t="s">
        <v>55</v>
      </c>
      <c r="D65" s="174">
        <f>'5 зарплата(2)'!I68</f>
        <v>3.6</v>
      </c>
      <c r="E65" s="174">
        <f t="shared" si="15"/>
        <v>0.43</v>
      </c>
      <c r="F65" s="174">
        <f t="shared" ref="F65:F128" si="16">+G65+H65</f>
        <v>1.37</v>
      </c>
      <c r="G65" s="174">
        <f t="shared" si="5"/>
        <v>1.37</v>
      </c>
      <c r="H65" s="174">
        <f t="shared" si="6"/>
        <v>0</v>
      </c>
      <c r="I65" s="174">
        <f t="shared" si="7"/>
        <v>5.29</v>
      </c>
      <c r="J65" s="174">
        <f t="shared" ref="J65:J128" si="17">+D65+E65+F65+I65</f>
        <v>10.69</v>
      </c>
      <c r="K65" s="174">
        <v>30</v>
      </c>
      <c r="L65" s="174">
        <f t="shared" ref="L65:L128" si="18">+J65*K65/100+J65</f>
        <v>13.9</v>
      </c>
      <c r="M65" s="174">
        <f t="shared" si="9"/>
        <v>13.9</v>
      </c>
      <c r="N65" s="174">
        <f>20</f>
        <v>20</v>
      </c>
      <c r="O65" s="174">
        <f t="shared" ref="O65:O128" si="19">+M65*N65/100</f>
        <v>2.78</v>
      </c>
      <c r="P65" s="174">
        <f t="shared" ref="P65:P128" si="20">+M65+O65</f>
        <v>16.68</v>
      </c>
      <c r="Q65" s="83"/>
      <c r="R65" s="84"/>
      <c r="S65" s="84"/>
      <c r="T65" s="84"/>
    </row>
    <row r="66" spans="1:20" ht="77.25" customHeight="1">
      <c r="A66" s="347"/>
      <c r="B66" s="482"/>
      <c r="C66" s="137" t="s">
        <v>56</v>
      </c>
      <c r="D66" s="174">
        <f>'5 зарплата(2)'!J68</f>
        <v>3.6</v>
      </c>
      <c r="E66" s="174">
        <f t="shared" si="15"/>
        <v>0.43</v>
      </c>
      <c r="F66" s="174">
        <f t="shared" si="16"/>
        <v>1.37</v>
      </c>
      <c r="G66" s="174">
        <f t="shared" si="5"/>
        <v>1.37</v>
      </c>
      <c r="H66" s="174">
        <f t="shared" si="6"/>
        <v>0</v>
      </c>
      <c r="I66" s="174">
        <f t="shared" si="7"/>
        <v>5.29</v>
      </c>
      <c r="J66" s="174">
        <f t="shared" si="17"/>
        <v>10.69</v>
      </c>
      <c r="K66" s="174">
        <v>30</v>
      </c>
      <c r="L66" s="174">
        <f t="shared" si="18"/>
        <v>13.9</v>
      </c>
      <c r="M66" s="174">
        <f t="shared" si="9"/>
        <v>13.9</v>
      </c>
      <c r="N66" s="174">
        <f>20</f>
        <v>20</v>
      </c>
      <c r="O66" s="174">
        <f t="shared" si="19"/>
        <v>2.78</v>
      </c>
      <c r="P66" s="174">
        <f t="shared" si="20"/>
        <v>16.68</v>
      </c>
      <c r="Q66" s="83"/>
      <c r="R66" s="84"/>
      <c r="S66" s="84"/>
      <c r="T66" s="84"/>
    </row>
    <row r="67" spans="1:20" ht="77.25" customHeight="1">
      <c r="A67" s="347" t="s">
        <v>646</v>
      </c>
      <c r="B67" s="481" t="s">
        <v>628</v>
      </c>
      <c r="C67" s="137" t="s">
        <v>55</v>
      </c>
      <c r="D67" s="174">
        <f>'5 зарплата(2)'!I70</f>
        <v>2.7</v>
      </c>
      <c r="E67" s="174">
        <f t="shared" si="15"/>
        <v>0.32</v>
      </c>
      <c r="F67" s="174">
        <f t="shared" si="16"/>
        <v>1.03</v>
      </c>
      <c r="G67" s="174">
        <f t="shared" si="5"/>
        <v>1.03</v>
      </c>
      <c r="H67" s="174">
        <f t="shared" si="6"/>
        <v>0</v>
      </c>
      <c r="I67" s="174">
        <f t="shared" si="7"/>
        <v>3.97</v>
      </c>
      <c r="J67" s="174">
        <f t="shared" si="17"/>
        <v>8.02</v>
      </c>
      <c r="K67" s="174">
        <v>30</v>
      </c>
      <c r="L67" s="174">
        <f t="shared" si="18"/>
        <v>10.43</v>
      </c>
      <c r="M67" s="174">
        <f t="shared" si="9"/>
        <v>10.43</v>
      </c>
      <c r="N67" s="174">
        <f>20</f>
        <v>20</v>
      </c>
      <c r="O67" s="174">
        <f t="shared" si="19"/>
        <v>2.09</v>
      </c>
      <c r="P67" s="174">
        <f t="shared" si="20"/>
        <v>12.52</v>
      </c>
      <c r="Q67" s="83"/>
      <c r="R67" s="84"/>
      <c r="S67" s="84"/>
      <c r="T67" s="84"/>
    </row>
    <row r="68" spans="1:20" ht="77.25" customHeight="1">
      <c r="A68" s="347"/>
      <c r="B68" s="482"/>
      <c r="C68" s="137" t="s">
        <v>56</v>
      </c>
      <c r="D68" s="174">
        <f>'5 зарплата(2)'!J70</f>
        <v>2.7</v>
      </c>
      <c r="E68" s="174">
        <f t="shared" si="15"/>
        <v>0.32</v>
      </c>
      <c r="F68" s="174">
        <f t="shared" si="16"/>
        <v>1.03</v>
      </c>
      <c r="G68" s="174">
        <f t="shared" si="5"/>
        <v>1.03</v>
      </c>
      <c r="H68" s="174">
        <f t="shared" si="6"/>
        <v>0</v>
      </c>
      <c r="I68" s="174">
        <f t="shared" si="7"/>
        <v>3.97</v>
      </c>
      <c r="J68" s="174">
        <f t="shared" si="17"/>
        <v>8.02</v>
      </c>
      <c r="K68" s="174">
        <v>30</v>
      </c>
      <c r="L68" s="174">
        <f t="shared" si="18"/>
        <v>10.43</v>
      </c>
      <c r="M68" s="174">
        <f t="shared" si="9"/>
        <v>10.43</v>
      </c>
      <c r="N68" s="174">
        <f>20</f>
        <v>20</v>
      </c>
      <c r="O68" s="174">
        <f t="shared" si="19"/>
        <v>2.09</v>
      </c>
      <c r="P68" s="174">
        <f t="shared" si="20"/>
        <v>12.52</v>
      </c>
      <c r="Q68" s="83"/>
      <c r="R68" s="84"/>
      <c r="S68" s="84"/>
      <c r="T68" s="84"/>
    </row>
    <row r="69" spans="1:20" ht="77.25" customHeight="1">
      <c r="A69" s="347" t="s">
        <v>621</v>
      </c>
      <c r="B69" s="481" t="s">
        <v>630</v>
      </c>
      <c r="C69" s="137" t="s">
        <v>55</v>
      </c>
      <c r="D69" s="174">
        <f>'5 зарплата(2)'!I72</f>
        <v>4</v>
      </c>
      <c r="E69" s="174">
        <f t="shared" si="15"/>
        <v>0.48</v>
      </c>
      <c r="F69" s="174">
        <f t="shared" si="16"/>
        <v>1.52</v>
      </c>
      <c r="G69" s="174">
        <f t="shared" si="5"/>
        <v>1.52</v>
      </c>
      <c r="H69" s="174">
        <f t="shared" si="6"/>
        <v>0</v>
      </c>
      <c r="I69" s="174">
        <f t="shared" si="7"/>
        <v>5.88</v>
      </c>
      <c r="J69" s="174">
        <f t="shared" si="17"/>
        <v>11.88</v>
      </c>
      <c r="K69" s="174">
        <v>30</v>
      </c>
      <c r="L69" s="174">
        <f t="shared" si="18"/>
        <v>15.44</v>
      </c>
      <c r="M69" s="174">
        <f t="shared" si="9"/>
        <v>15.44</v>
      </c>
      <c r="N69" s="174">
        <f>20</f>
        <v>20</v>
      </c>
      <c r="O69" s="174">
        <f t="shared" si="19"/>
        <v>3.09</v>
      </c>
      <c r="P69" s="174">
        <f t="shared" si="20"/>
        <v>18.53</v>
      </c>
      <c r="Q69" s="83"/>
      <c r="R69" s="84"/>
      <c r="S69" s="84"/>
      <c r="T69" s="84"/>
    </row>
    <row r="70" spans="1:20" ht="77.25" customHeight="1">
      <c r="A70" s="347"/>
      <c r="B70" s="482"/>
      <c r="C70" s="137" t="s">
        <v>56</v>
      </c>
      <c r="D70" s="174">
        <f>'5 зарплата(2)'!J72</f>
        <v>4</v>
      </c>
      <c r="E70" s="174">
        <f t="shared" si="15"/>
        <v>0.48</v>
      </c>
      <c r="F70" s="174">
        <f t="shared" si="16"/>
        <v>1.52</v>
      </c>
      <c r="G70" s="174">
        <f t="shared" si="5"/>
        <v>1.52</v>
      </c>
      <c r="H70" s="174">
        <f t="shared" si="6"/>
        <v>0</v>
      </c>
      <c r="I70" s="174">
        <f t="shared" si="7"/>
        <v>5.88</v>
      </c>
      <c r="J70" s="174">
        <f t="shared" si="17"/>
        <v>11.88</v>
      </c>
      <c r="K70" s="174">
        <v>30</v>
      </c>
      <c r="L70" s="174">
        <f t="shared" si="18"/>
        <v>15.44</v>
      </c>
      <c r="M70" s="174">
        <f t="shared" si="9"/>
        <v>15.44</v>
      </c>
      <c r="N70" s="174">
        <f>20</f>
        <v>20</v>
      </c>
      <c r="O70" s="174">
        <f t="shared" si="19"/>
        <v>3.09</v>
      </c>
      <c r="P70" s="174">
        <f t="shared" si="20"/>
        <v>18.53</v>
      </c>
      <c r="Q70" s="83"/>
      <c r="R70" s="84"/>
      <c r="S70" s="84"/>
      <c r="T70" s="84"/>
    </row>
    <row r="71" spans="1:20" ht="77.25" customHeight="1">
      <c r="A71" s="347" t="s">
        <v>622</v>
      </c>
      <c r="B71" s="481" t="s">
        <v>632</v>
      </c>
      <c r="C71" s="137" t="s">
        <v>55</v>
      </c>
      <c r="D71" s="174">
        <f>'5 зарплата(2)'!I74</f>
        <v>1</v>
      </c>
      <c r="E71" s="174">
        <f t="shared" si="15"/>
        <v>0.12</v>
      </c>
      <c r="F71" s="174">
        <f t="shared" si="16"/>
        <v>0.38</v>
      </c>
      <c r="G71" s="174">
        <f t="shared" si="5"/>
        <v>0.38</v>
      </c>
      <c r="H71" s="174">
        <f t="shared" si="6"/>
        <v>0</v>
      </c>
      <c r="I71" s="174">
        <f t="shared" si="7"/>
        <v>1.47</v>
      </c>
      <c r="J71" s="174">
        <f t="shared" si="17"/>
        <v>2.97</v>
      </c>
      <c r="K71" s="174">
        <v>30</v>
      </c>
      <c r="L71" s="174">
        <f t="shared" si="18"/>
        <v>3.86</v>
      </c>
      <c r="M71" s="174">
        <f t="shared" si="9"/>
        <v>3.86</v>
      </c>
      <c r="N71" s="174">
        <f>20</f>
        <v>20</v>
      </c>
      <c r="O71" s="174">
        <f t="shared" si="19"/>
        <v>0.77</v>
      </c>
      <c r="P71" s="174">
        <f t="shared" si="20"/>
        <v>4.63</v>
      </c>
      <c r="Q71" s="83"/>
      <c r="R71" s="84"/>
      <c r="S71" s="84"/>
      <c r="T71" s="84"/>
    </row>
    <row r="72" spans="1:20" ht="77.25" customHeight="1">
      <c r="A72" s="347"/>
      <c r="B72" s="482"/>
      <c r="C72" s="137" t="s">
        <v>56</v>
      </c>
      <c r="D72" s="174">
        <f>'5 зарплата(2)'!J74</f>
        <v>1</v>
      </c>
      <c r="E72" s="174">
        <f t="shared" si="15"/>
        <v>0.12</v>
      </c>
      <c r="F72" s="174">
        <f t="shared" si="16"/>
        <v>0.38</v>
      </c>
      <c r="G72" s="174">
        <f t="shared" si="5"/>
        <v>0.38</v>
      </c>
      <c r="H72" s="174">
        <f t="shared" si="6"/>
        <v>0</v>
      </c>
      <c r="I72" s="174">
        <f t="shared" si="7"/>
        <v>1.47</v>
      </c>
      <c r="J72" s="174">
        <f t="shared" si="17"/>
        <v>2.97</v>
      </c>
      <c r="K72" s="174">
        <v>30</v>
      </c>
      <c r="L72" s="174">
        <f t="shared" si="18"/>
        <v>3.86</v>
      </c>
      <c r="M72" s="174">
        <f t="shared" si="9"/>
        <v>3.86</v>
      </c>
      <c r="N72" s="174">
        <f>20</f>
        <v>20</v>
      </c>
      <c r="O72" s="174">
        <f t="shared" si="19"/>
        <v>0.77</v>
      </c>
      <c r="P72" s="174">
        <f t="shared" si="20"/>
        <v>4.63</v>
      </c>
      <c r="Q72" s="83"/>
      <c r="R72" s="84"/>
      <c r="S72" s="84"/>
      <c r="T72" s="84"/>
    </row>
    <row r="73" spans="1:20" ht="35.25" customHeight="1">
      <c r="A73" s="144" t="s">
        <v>623</v>
      </c>
      <c r="B73" s="168" t="s">
        <v>634</v>
      </c>
      <c r="C73" s="175"/>
      <c r="D73" s="175"/>
      <c r="E73" s="174"/>
      <c r="F73" s="175"/>
      <c r="G73" s="174"/>
      <c r="H73" s="174">
        <f t="shared" si="6"/>
        <v>0</v>
      </c>
      <c r="I73" s="174">
        <f t="shared" si="7"/>
        <v>0</v>
      </c>
      <c r="J73" s="175"/>
      <c r="K73" s="174"/>
      <c r="L73" s="175"/>
      <c r="M73" s="174">
        <f t="shared" si="9"/>
        <v>0</v>
      </c>
      <c r="N73" s="175"/>
      <c r="O73" s="175"/>
      <c r="P73" s="175"/>
      <c r="Q73" s="83"/>
      <c r="R73" s="84"/>
      <c r="S73" s="84"/>
      <c r="T73" s="84"/>
    </row>
    <row r="74" spans="1:20" ht="77.25" customHeight="1">
      <c r="A74" s="347" t="s">
        <v>624</v>
      </c>
      <c r="B74" s="481" t="s">
        <v>635</v>
      </c>
      <c r="C74" s="137" t="s">
        <v>55</v>
      </c>
      <c r="D74" s="174">
        <f>'5 зарплата(2)'!I77</f>
        <v>2.5</v>
      </c>
      <c r="E74" s="174">
        <f t="shared" si="15"/>
        <v>0.3</v>
      </c>
      <c r="F74" s="174">
        <f t="shared" si="16"/>
        <v>0.95</v>
      </c>
      <c r="G74" s="174">
        <f t="shared" si="5"/>
        <v>0.95</v>
      </c>
      <c r="H74" s="174">
        <f t="shared" si="6"/>
        <v>0</v>
      </c>
      <c r="I74" s="174">
        <f t="shared" si="7"/>
        <v>3.67</v>
      </c>
      <c r="J74" s="174">
        <f t="shared" si="17"/>
        <v>7.42</v>
      </c>
      <c r="K74" s="174">
        <v>30</v>
      </c>
      <c r="L74" s="174">
        <f t="shared" si="18"/>
        <v>9.65</v>
      </c>
      <c r="M74" s="174">
        <f t="shared" si="9"/>
        <v>9.65</v>
      </c>
      <c r="N74" s="174">
        <f>20</f>
        <v>20</v>
      </c>
      <c r="O74" s="174">
        <f t="shared" si="19"/>
        <v>1.93</v>
      </c>
      <c r="P74" s="174">
        <f t="shared" si="20"/>
        <v>11.58</v>
      </c>
      <c r="Q74" s="83"/>
      <c r="R74" s="84"/>
      <c r="S74" s="84"/>
      <c r="T74" s="84"/>
    </row>
    <row r="75" spans="1:20" ht="77.25" customHeight="1">
      <c r="A75" s="347"/>
      <c r="B75" s="482"/>
      <c r="C75" s="137" t="s">
        <v>56</v>
      </c>
      <c r="D75" s="174">
        <f>'5 зарплата(2)'!J77</f>
        <v>2.5</v>
      </c>
      <c r="E75" s="174">
        <f t="shared" si="15"/>
        <v>0.3</v>
      </c>
      <c r="F75" s="174">
        <f t="shared" si="16"/>
        <v>0.95</v>
      </c>
      <c r="G75" s="174">
        <f t="shared" ref="G75:G138" si="21">(E75+D75)*34%</f>
        <v>0.95</v>
      </c>
      <c r="H75" s="174">
        <f t="shared" ref="H75:H138" si="22">(D75+E75)*0.09%</f>
        <v>0</v>
      </c>
      <c r="I75" s="174">
        <f t="shared" ref="I75:I138" si="23">D75*146.9%</f>
        <v>3.67</v>
      </c>
      <c r="J75" s="174">
        <f t="shared" si="17"/>
        <v>7.42</v>
      </c>
      <c r="K75" s="174">
        <v>30</v>
      </c>
      <c r="L75" s="174">
        <f t="shared" si="18"/>
        <v>9.65</v>
      </c>
      <c r="M75" s="174">
        <f t="shared" ref="M75:M138" si="24">L75</f>
        <v>9.65</v>
      </c>
      <c r="N75" s="174">
        <f>20</f>
        <v>20</v>
      </c>
      <c r="O75" s="174">
        <f t="shared" si="19"/>
        <v>1.93</v>
      </c>
      <c r="P75" s="174">
        <f t="shared" si="20"/>
        <v>11.58</v>
      </c>
      <c r="Q75" s="83"/>
      <c r="R75" s="84"/>
      <c r="S75" s="84"/>
      <c r="T75" s="84"/>
    </row>
    <row r="76" spans="1:20" ht="77.25" customHeight="1">
      <c r="A76" s="347" t="s">
        <v>625</v>
      </c>
      <c r="B76" s="481" t="s">
        <v>637</v>
      </c>
      <c r="C76" s="137" t="s">
        <v>55</v>
      </c>
      <c r="D76" s="174">
        <f>'5 зарплата(2)'!I79</f>
        <v>3.3</v>
      </c>
      <c r="E76" s="174">
        <f t="shared" si="15"/>
        <v>0.4</v>
      </c>
      <c r="F76" s="174">
        <f t="shared" si="16"/>
        <v>1.26</v>
      </c>
      <c r="G76" s="174">
        <f t="shared" si="21"/>
        <v>1.26</v>
      </c>
      <c r="H76" s="174">
        <f t="shared" si="22"/>
        <v>0</v>
      </c>
      <c r="I76" s="174">
        <f t="shared" si="23"/>
        <v>4.8499999999999996</v>
      </c>
      <c r="J76" s="174">
        <f t="shared" si="17"/>
        <v>9.81</v>
      </c>
      <c r="K76" s="174">
        <v>30</v>
      </c>
      <c r="L76" s="174">
        <f t="shared" si="18"/>
        <v>12.75</v>
      </c>
      <c r="M76" s="174">
        <f t="shared" si="24"/>
        <v>12.75</v>
      </c>
      <c r="N76" s="174">
        <f>20</f>
        <v>20</v>
      </c>
      <c r="O76" s="174">
        <f t="shared" si="19"/>
        <v>2.5499999999999998</v>
      </c>
      <c r="P76" s="174">
        <f t="shared" si="20"/>
        <v>15.3</v>
      </c>
      <c r="Q76" s="83"/>
      <c r="R76" s="84"/>
      <c r="S76" s="84"/>
      <c r="T76" s="84"/>
    </row>
    <row r="77" spans="1:20" ht="77.25" customHeight="1">
      <c r="A77" s="347"/>
      <c r="B77" s="482"/>
      <c r="C77" s="137" t="s">
        <v>56</v>
      </c>
      <c r="D77" s="174">
        <f>'5 зарплата(2)'!J79</f>
        <v>3.3</v>
      </c>
      <c r="E77" s="174">
        <f t="shared" si="15"/>
        <v>0.4</v>
      </c>
      <c r="F77" s="174">
        <f t="shared" si="16"/>
        <v>1.26</v>
      </c>
      <c r="G77" s="174">
        <f t="shared" si="21"/>
        <v>1.26</v>
      </c>
      <c r="H77" s="174">
        <f t="shared" si="22"/>
        <v>0</v>
      </c>
      <c r="I77" s="174">
        <f t="shared" si="23"/>
        <v>4.8499999999999996</v>
      </c>
      <c r="J77" s="174">
        <f t="shared" si="17"/>
        <v>9.81</v>
      </c>
      <c r="K77" s="174">
        <v>30</v>
      </c>
      <c r="L77" s="174">
        <f t="shared" si="18"/>
        <v>12.75</v>
      </c>
      <c r="M77" s="174">
        <f t="shared" si="24"/>
        <v>12.75</v>
      </c>
      <c r="N77" s="174">
        <f>20</f>
        <v>20</v>
      </c>
      <c r="O77" s="174">
        <f t="shared" si="19"/>
        <v>2.5499999999999998</v>
      </c>
      <c r="P77" s="174">
        <f t="shared" si="20"/>
        <v>15.3</v>
      </c>
      <c r="Q77" s="83"/>
      <c r="R77" s="84"/>
      <c r="S77" s="84"/>
      <c r="T77" s="84"/>
    </row>
    <row r="78" spans="1:20" ht="39.75" customHeight="1">
      <c r="A78" s="144" t="s">
        <v>154</v>
      </c>
      <c r="B78" s="188" t="s">
        <v>153</v>
      </c>
      <c r="C78" s="187"/>
      <c r="D78" s="187"/>
      <c r="E78" s="174"/>
      <c r="F78" s="187"/>
      <c r="G78" s="174"/>
      <c r="H78" s="174">
        <f t="shared" si="22"/>
        <v>0</v>
      </c>
      <c r="I78" s="174">
        <f t="shared" si="23"/>
        <v>0</v>
      </c>
      <c r="J78" s="187"/>
      <c r="K78" s="174"/>
      <c r="L78" s="187"/>
      <c r="M78" s="174">
        <f t="shared" si="24"/>
        <v>0</v>
      </c>
      <c r="N78" s="187"/>
      <c r="O78" s="187"/>
      <c r="P78" s="187"/>
      <c r="Q78" s="83"/>
      <c r="R78" s="84"/>
      <c r="S78" s="84"/>
      <c r="T78" s="84"/>
    </row>
    <row r="79" spans="1:20" ht="63.75" customHeight="1">
      <c r="A79" s="144" t="s">
        <v>155</v>
      </c>
      <c r="B79" s="188" t="s">
        <v>156</v>
      </c>
      <c r="C79" s="188"/>
      <c r="D79" s="188"/>
      <c r="E79" s="174"/>
      <c r="F79" s="188"/>
      <c r="G79" s="174"/>
      <c r="H79" s="174">
        <f t="shared" si="22"/>
        <v>0</v>
      </c>
      <c r="I79" s="174">
        <f t="shared" si="23"/>
        <v>0</v>
      </c>
      <c r="J79" s="188"/>
      <c r="K79" s="174"/>
      <c r="L79" s="188"/>
      <c r="M79" s="174">
        <f t="shared" si="24"/>
        <v>0</v>
      </c>
      <c r="N79" s="188"/>
      <c r="O79" s="188"/>
      <c r="P79" s="188"/>
      <c r="Q79" s="83"/>
      <c r="R79" s="84"/>
      <c r="S79" s="84"/>
      <c r="T79" s="84"/>
    </row>
    <row r="80" spans="1:20" ht="77.25" customHeight="1">
      <c r="A80" s="347" t="s">
        <v>157</v>
      </c>
      <c r="B80" s="483" t="s">
        <v>158</v>
      </c>
      <c r="C80" s="137" t="s">
        <v>55</v>
      </c>
      <c r="D80" s="174">
        <f>'5 зарплата(2)'!I83</f>
        <v>1.7</v>
      </c>
      <c r="E80" s="174">
        <f t="shared" ref="E80:E81" si="25">D80*12%</f>
        <v>0.2</v>
      </c>
      <c r="F80" s="174">
        <f t="shared" si="16"/>
        <v>0.65</v>
      </c>
      <c r="G80" s="174">
        <f t="shared" si="21"/>
        <v>0.65</v>
      </c>
      <c r="H80" s="174">
        <f t="shared" si="22"/>
        <v>0</v>
      </c>
      <c r="I80" s="174">
        <f t="shared" si="23"/>
        <v>2.5</v>
      </c>
      <c r="J80" s="174">
        <f t="shared" si="17"/>
        <v>5.05</v>
      </c>
      <c r="K80" s="174">
        <v>30</v>
      </c>
      <c r="L80" s="174">
        <f t="shared" si="18"/>
        <v>6.57</v>
      </c>
      <c r="M80" s="174">
        <f t="shared" si="24"/>
        <v>6.57</v>
      </c>
      <c r="N80" s="174">
        <f>20</f>
        <v>20</v>
      </c>
      <c r="O80" s="174">
        <f t="shared" si="19"/>
        <v>1.31</v>
      </c>
      <c r="P80" s="174">
        <f t="shared" si="20"/>
        <v>7.88</v>
      </c>
      <c r="Q80" s="83"/>
      <c r="R80" s="84"/>
      <c r="S80" s="84"/>
      <c r="T80" s="84"/>
    </row>
    <row r="81" spans="1:20" ht="77.25" customHeight="1">
      <c r="A81" s="347"/>
      <c r="B81" s="483"/>
      <c r="C81" s="137" t="s">
        <v>56</v>
      </c>
      <c r="D81" s="174">
        <f>'5 зарплата(2)'!J83</f>
        <v>1.02</v>
      </c>
      <c r="E81" s="174">
        <f t="shared" si="25"/>
        <v>0.12</v>
      </c>
      <c r="F81" s="174">
        <f t="shared" si="16"/>
        <v>0.39</v>
      </c>
      <c r="G81" s="174">
        <f t="shared" si="21"/>
        <v>0.39</v>
      </c>
      <c r="H81" s="174">
        <f t="shared" si="22"/>
        <v>0</v>
      </c>
      <c r="I81" s="174">
        <f t="shared" si="23"/>
        <v>1.5</v>
      </c>
      <c r="J81" s="174">
        <f t="shared" si="17"/>
        <v>3.03</v>
      </c>
      <c r="K81" s="174">
        <v>30</v>
      </c>
      <c r="L81" s="174">
        <f t="shared" si="18"/>
        <v>3.94</v>
      </c>
      <c r="M81" s="174">
        <f t="shared" si="24"/>
        <v>3.94</v>
      </c>
      <c r="N81" s="174">
        <f>20</f>
        <v>20</v>
      </c>
      <c r="O81" s="174">
        <f t="shared" si="19"/>
        <v>0.79</v>
      </c>
      <c r="P81" s="174">
        <f t="shared" si="20"/>
        <v>4.7300000000000004</v>
      </c>
      <c r="Q81" s="83"/>
      <c r="R81" s="84"/>
      <c r="S81" s="84"/>
      <c r="T81" s="84"/>
    </row>
    <row r="82" spans="1:20" ht="63.75" customHeight="1">
      <c r="A82" s="144" t="s">
        <v>160</v>
      </c>
      <c r="B82" s="188" t="s">
        <v>161</v>
      </c>
      <c r="C82" s="187"/>
      <c r="D82" s="187"/>
      <c r="E82" s="174"/>
      <c r="F82" s="187"/>
      <c r="G82" s="174"/>
      <c r="H82" s="174">
        <f t="shared" si="22"/>
        <v>0</v>
      </c>
      <c r="I82" s="174">
        <f t="shared" si="23"/>
        <v>0</v>
      </c>
      <c r="J82" s="187"/>
      <c r="K82" s="174"/>
      <c r="L82" s="187"/>
      <c r="M82" s="174">
        <f t="shared" si="24"/>
        <v>0</v>
      </c>
      <c r="N82" s="187"/>
      <c r="O82" s="187"/>
      <c r="P82" s="187"/>
      <c r="Q82" s="83"/>
      <c r="R82" s="84"/>
      <c r="S82" s="84"/>
      <c r="T82" s="84"/>
    </row>
    <row r="83" spans="1:20" ht="77.25" customHeight="1">
      <c r="A83" s="347" t="s">
        <v>162</v>
      </c>
      <c r="B83" s="481" t="s">
        <v>163</v>
      </c>
      <c r="C83" s="137" t="s">
        <v>55</v>
      </c>
      <c r="D83" s="174">
        <f>'5 зарплата(2)'!I86</f>
        <v>2.4</v>
      </c>
      <c r="E83" s="174">
        <f t="shared" ref="E83:E146" si="26">D83*12%</f>
        <v>0.28999999999999998</v>
      </c>
      <c r="F83" s="174">
        <f t="shared" si="16"/>
        <v>0.91</v>
      </c>
      <c r="G83" s="174">
        <f t="shared" si="21"/>
        <v>0.91</v>
      </c>
      <c r="H83" s="174">
        <f t="shared" si="22"/>
        <v>0</v>
      </c>
      <c r="I83" s="174">
        <f t="shared" si="23"/>
        <v>3.53</v>
      </c>
      <c r="J83" s="174">
        <f t="shared" si="17"/>
        <v>7.13</v>
      </c>
      <c r="K83" s="174">
        <v>30</v>
      </c>
      <c r="L83" s="174">
        <f t="shared" si="18"/>
        <v>9.27</v>
      </c>
      <c r="M83" s="174">
        <f t="shared" si="24"/>
        <v>9.27</v>
      </c>
      <c r="N83" s="174">
        <f>20</f>
        <v>20</v>
      </c>
      <c r="O83" s="174">
        <f t="shared" si="19"/>
        <v>1.85</v>
      </c>
      <c r="P83" s="174">
        <f t="shared" si="20"/>
        <v>11.12</v>
      </c>
      <c r="Q83" s="83"/>
      <c r="R83" s="84"/>
      <c r="S83" s="84"/>
      <c r="T83" s="84"/>
    </row>
    <row r="84" spans="1:20" ht="77.25" customHeight="1">
      <c r="A84" s="347"/>
      <c r="B84" s="482"/>
      <c r="C84" s="137" t="s">
        <v>56</v>
      </c>
      <c r="D84" s="174">
        <f>'5 зарплата(2)'!J86</f>
        <v>1.44</v>
      </c>
      <c r="E84" s="174">
        <f t="shared" si="26"/>
        <v>0.17</v>
      </c>
      <c r="F84" s="174">
        <f t="shared" si="16"/>
        <v>0.55000000000000004</v>
      </c>
      <c r="G84" s="174">
        <f t="shared" si="21"/>
        <v>0.55000000000000004</v>
      </c>
      <c r="H84" s="174">
        <f t="shared" si="22"/>
        <v>0</v>
      </c>
      <c r="I84" s="174">
        <f t="shared" si="23"/>
        <v>2.12</v>
      </c>
      <c r="J84" s="174">
        <f t="shared" si="17"/>
        <v>4.28</v>
      </c>
      <c r="K84" s="174">
        <v>30</v>
      </c>
      <c r="L84" s="174">
        <f t="shared" si="18"/>
        <v>5.56</v>
      </c>
      <c r="M84" s="174">
        <f t="shared" si="24"/>
        <v>5.56</v>
      </c>
      <c r="N84" s="174">
        <f>20</f>
        <v>20</v>
      </c>
      <c r="O84" s="174">
        <f t="shared" si="19"/>
        <v>1.1100000000000001</v>
      </c>
      <c r="P84" s="174">
        <f t="shared" si="20"/>
        <v>6.67</v>
      </c>
      <c r="Q84" s="83"/>
      <c r="R84" s="84"/>
      <c r="S84" s="84"/>
      <c r="T84" s="84"/>
    </row>
    <row r="85" spans="1:20" ht="77.25" customHeight="1">
      <c r="A85" s="347" t="s">
        <v>166</v>
      </c>
      <c r="B85" s="481" t="s">
        <v>167</v>
      </c>
      <c r="C85" s="137" t="s">
        <v>55</v>
      </c>
      <c r="D85" s="174">
        <f>'5 зарплата(2)'!I88</f>
        <v>3.1</v>
      </c>
      <c r="E85" s="174">
        <f t="shared" si="26"/>
        <v>0.37</v>
      </c>
      <c r="F85" s="174">
        <f t="shared" si="16"/>
        <v>1.18</v>
      </c>
      <c r="G85" s="174">
        <f t="shared" si="21"/>
        <v>1.18</v>
      </c>
      <c r="H85" s="174">
        <f t="shared" si="22"/>
        <v>0</v>
      </c>
      <c r="I85" s="174">
        <f t="shared" si="23"/>
        <v>4.55</v>
      </c>
      <c r="J85" s="174">
        <f t="shared" si="17"/>
        <v>9.1999999999999993</v>
      </c>
      <c r="K85" s="174">
        <v>30</v>
      </c>
      <c r="L85" s="174">
        <f t="shared" si="18"/>
        <v>11.96</v>
      </c>
      <c r="M85" s="174">
        <f t="shared" si="24"/>
        <v>11.96</v>
      </c>
      <c r="N85" s="174">
        <f>20</f>
        <v>20</v>
      </c>
      <c r="O85" s="174">
        <f t="shared" si="19"/>
        <v>2.39</v>
      </c>
      <c r="P85" s="174">
        <f t="shared" si="20"/>
        <v>14.35</v>
      </c>
      <c r="Q85" s="83"/>
      <c r="R85" s="84"/>
      <c r="S85" s="84"/>
      <c r="T85" s="84"/>
    </row>
    <row r="86" spans="1:20" ht="77.25" customHeight="1">
      <c r="A86" s="347"/>
      <c r="B86" s="482"/>
      <c r="C86" s="137" t="s">
        <v>56</v>
      </c>
      <c r="D86" s="174">
        <f>'5 зарплата(2)'!J88</f>
        <v>1.86</v>
      </c>
      <c r="E86" s="174">
        <f t="shared" si="26"/>
        <v>0.22</v>
      </c>
      <c r="F86" s="174">
        <f t="shared" si="16"/>
        <v>0.71</v>
      </c>
      <c r="G86" s="174">
        <f t="shared" si="21"/>
        <v>0.71</v>
      </c>
      <c r="H86" s="174">
        <f t="shared" si="22"/>
        <v>0</v>
      </c>
      <c r="I86" s="174">
        <f t="shared" si="23"/>
        <v>2.73</v>
      </c>
      <c r="J86" s="174">
        <f t="shared" si="17"/>
        <v>5.52</v>
      </c>
      <c r="K86" s="174">
        <v>30</v>
      </c>
      <c r="L86" s="174">
        <f t="shared" si="18"/>
        <v>7.18</v>
      </c>
      <c r="M86" s="174">
        <f t="shared" si="24"/>
        <v>7.18</v>
      </c>
      <c r="N86" s="174">
        <f>20</f>
        <v>20</v>
      </c>
      <c r="O86" s="174">
        <f t="shared" si="19"/>
        <v>1.44</v>
      </c>
      <c r="P86" s="174">
        <f t="shared" si="20"/>
        <v>8.6199999999999992</v>
      </c>
      <c r="Q86" s="83"/>
      <c r="R86" s="84"/>
      <c r="S86" s="84"/>
      <c r="T86" s="84"/>
    </row>
    <row r="87" spans="1:20" ht="77.25" customHeight="1">
      <c r="A87" s="347" t="s">
        <v>169</v>
      </c>
      <c r="B87" s="481" t="s">
        <v>168</v>
      </c>
      <c r="C87" s="137" t="s">
        <v>55</v>
      </c>
      <c r="D87" s="174">
        <f>'5 зарплата(2)'!I90</f>
        <v>2.4</v>
      </c>
      <c r="E87" s="174">
        <f t="shared" si="26"/>
        <v>0.28999999999999998</v>
      </c>
      <c r="F87" s="174">
        <f t="shared" si="16"/>
        <v>0.91</v>
      </c>
      <c r="G87" s="174">
        <f t="shared" si="21"/>
        <v>0.91</v>
      </c>
      <c r="H87" s="174">
        <f t="shared" si="22"/>
        <v>0</v>
      </c>
      <c r="I87" s="174">
        <f t="shared" si="23"/>
        <v>3.53</v>
      </c>
      <c r="J87" s="174">
        <f t="shared" si="17"/>
        <v>7.13</v>
      </c>
      <c r="K87" s="174">
        <v>30</v>
      </c>
      <c r="L87" s="174">
        <f t="shared" si="18"/>
        <v>9.27</v>
      </c>
      <c r="M87" s="174">
        <f t="shared" si="24"/>
        <v>9.27</v>
      </c>
      <c r="N87" s="174">
        <f>20</f>
        <v>20</v>
      </c>
      <c r="O87" s="174">
        <f t="shared" si="19"/>
        <v>1.85</v>
      </c>
      <c r="P87" s="174">
        <f t="shared" si="20"/>
        <v>11.12</v>
      </c>
      <c r="Q87" s="83"/>
      <c r="R87" s="84"/>
      <c r="S87" s="84"/>
      <c r="T87" s="84"/>
    </row>
    <row r="88" spans="1:20" ht="77.25" customHeight="1">
      <c r="A88" s="347"/>
      <c r="B88" s="482"/>
      <c r="C88" s="137" t="s">
        <v>56</v>
      </c>
      <c r="D88" s="174">
        <f>'5 зарплата(2)'!J90</f>
        <v>1.44</v>
      </c>
      <c r="E88" s="174">
        <f t="shared" si="26"/>
        <v>0.17</v>
      </c>
      <c r="F88" s="174">
        <f t="shared" si="16"/>
        <v>0.55000000000000004</v>
      </c>
      <c r="G88" s="174">
        <f t="shared" si="21"/>
        <v>0.55000000000000004</v>
      </c>
      <c r="H88" s="174">
        <f t="shared" si="22"/>
        <v>0</v>
      </c>
      <c r="I88" s="174">
        <f t="shared" si="23"/>
        <v>2.12</v>
      </c>
      <c r="J88" s="174">
        <f t="shared" si="17"/>
        <v>4.28</v>
      </c>
      <c r="K88" s="174">
        <v>30</v>
      </c>
      <c r="L88" s="174">
        <f t="shared" si="18"/>
        <v>5.56</v>
      </c>
      <c r="M88" s="174">
        <f t="shared" si="24"/>
        <v>5.56</v>
      </c>
      <c r="N88" s="174">
        <f>20</f>
        <v>20</v>
      </c>
      <c r="O88" s="174">
        <f t="shared" si="19"/>
        <v>1.1100000000000001</v>
      </c>
      <c r="P88" s="174">
        <f t="shared" si="20"/>
        <v>6.67</v>
      </c>
      <c r="Q88" s="83"/>
      <c r="R88" s="84"/>
      <c r="S88" s="84"/>
      <c r="T88" s="84"/>
    </row>
    <row r="89" spans="1:20" ht="77.25" customHeight="1">
      <c r="A89" s="347" t="s">
        <v>170</v>
      </c>
      <c r="B89" s="481" t="s">
        <v>172</v>
      </c>
      <c r="C89" s="137" t="s">
        <v>55</v>
      </c>
      <c r="D89" s="174">
        <f>'5 зарплата(2)'!I92</f>
        <v>2.4</v>
      </c>
      <c r="E89" s="174">
        <f t="shared" si="26"/>
        <v>0.28999999999999998</v>
      </c>
      <c r="F89" s="174">
        <f t="shared" si="16"/>
        <v>0.91</v>
      </c>
      <c r="G89" s="174">
        <f t="shared" si="21"/>
        <v>0.91</v>
      </c>
      <c r="H89" s="174">
        <f t="shared" si="22"/>
        <v>0</v>
      </c>
      <c r="I89" s="174">
        <f t="shared" si="23"/>
        <v>3.53</v>
      </c>
      <c r="J89" s="174">
        <f t="shared" si="17"/>
        <v>7.13</v>
      </c>
      <c r="K89" s="174">
        <v>30</v>
      </c>
      <c r="L89" s="174">
        <f t="shared" si="18"/>
        <v>9.27</v>
      </c>
      <c r="M89" s="174">
        <f t="shared" si="24"/>
        <v>9.27</v>
      </c>
      <c r="N89" s="174">
        <f>20</f>
        <v>20</v>
      </c>
      <c r="O89" s="174">
        <f t="shared" si="19"/>
        <v>1.85</v>
      </c>
      <c r="P89" s="174">
        <f t="shared" si="20"/>
        <v>11.12</v>
      </c>
      <c r="Q89" s="83"/>
      <c r="R89" s="84"/>
      <c r="S89" s="84"/>
      <c r="T89" s="84"/>
    </row>
    <row r="90" spans="1:20" ht="77.25" customHeight="1">
      <c r="A90" s="347"/>
      <c r="B90" s="482"/>
      <c r="C90" s="137" t="s">
        <v>56</v>
      </c>
      <c r="D90" s="174">
        <f>'5 зарплата(2)'!J92</f>
        <v>1.44</v>
      </c>
      <c r="E90" s="174">
        <f t="shared" si="26"/>
        <v>0.17</v>
      </c>
      <c r="F90" s="174">
        <f t="shared" si="16"/>
        <v>0.55000000000000004</v>
      </c>
      <c r="G90" s="174">
        <f t="shared" si="21"/>
        <v>0.55000000000000004</v>
      </c>
      <c r="H90" s="174">
        <f t="shared" si="22"/>
        <v>0</v>
      </c>
      <c r="I90" s="174">
        <f t="shared" si="23"/>
        <v>2.12</v>
      </c>
      <c r="J90" s="174">
        <f t="shared" si="17"/>
        <v>4.28</v>
      </c>
      <c r="K90" s="174">
        <v>30</v>
      </c>
      <c r="L90" s="174">
        <f t="shared" si="18"/>
        <v>5.56</v>
      </c>
      <c r="M90" s="174">
        <f t="shared" si="24"/>
        <v>5.56</v>
      </c>
      <c r="N90" s="174">
        <f>20</f>
        <v>20</v>
      </c>
      <c r="O90" s="174">
        <f t="shared" si="19"/>
        <v>1.1100000000000001</v>
      </c>
      <c r="P90" s="174">
        <f t="shared" si="20"/>
        <v>6.67</v>
      </c>
      <c r="Q90" s="83"/>
      <c r="R90" s="84"/>
      <c r="S90" s="84"/>
      <c r="T90" s="84"/>
    </row>
    <row r="91" spans="1:20" ht="77.25" customHeight="1">
      <c r="A91" s="347" t="s">
        <v>174</v>
      </c>
      <c r="B91" s="481" t="s">
        <v>175</v>
      </c>
      <c r="C91" s="137" t="s">
        <v>55</v>
      </c>
      <c r="D91" s="174">
        <f>'5 зарплата(2)'!I94</f>
        <v>2.4</v>
      </c>
      <c r="E91" s="174">
        <f t="shared" si="26"/>
        <v>0.28999999999999998</v>
      </c>
      <c r="F91" s="174">
        <f t="shared" si="16"/>
        <v>0.91</v>
      </c>
      <c r="G91" s="174">
        <f t="shared" si="21"/>
        <v>0.91</v>
      </c>
      <c r="H91" s="174">
        <f t="shared" si="22"/>
        <v>0</v>
      </c>
      <c r="I91" s="174">
        <f t="shared" si="23"/>
        <v>3.53</v>
      </c>
      <c r="J91" s="174">
        <f t="shared" si="17"/>
        <v>7.13</v>
      </c>
      <c r="K91" s="174">
        <v>30</v>
      </c>
      <c r="L91" s="174">
        <f t="shared" si="18"/>
        <v>9.27</v>
      </c>
      <c r="M91" s="174">
        <f t="shared" si="24"/>
        <v>9.27</v>
      </c>
      <c r="N91" s="174">
        <f>20</f>
        <v>20</v>
      </c>
      <c r="O91" s="174">
        <f t="shared" si="19"/>
        <v>1.85</v>
      </c>
      <c r="P91" s="174">
        <f t="shared" si="20"/>
        <v>11.12</v>
      </c>
      <c r="Q91" s="83"/>
      <c r="R91" s="84"/>
      <c r="S91" s="84"/>
      <c r="T91" s="84"/>
    </row>
    <row r="92" spans="1:20" ht="77.25" customHeight="1">
      <c r="A92" s="347"/>
      <c r="B92" s="482"/>
      <c r="C92" s="137" t="s">
        <v>56</v>
      </c>
      <c r="D92" s="174">
        <f>'5 зарплата(2)'!J94</f>
        <v>1.44</v>
      </c>
      <c r="E92" s="174">
        <f t="shared" si="26"/>
        <v>0.17</v>
      </c>
      <c r="F92" s="174">
        <f t="shared" si="16"/>
        <v>0.55000000000000004</v>
      </c>
      <c r="G92" s="174">
        <f t="shared" si="21"/>
        <v>0.55000000000000004</v>
      </c>
      <c r="H92" s="174">
        <f t="shared" si="22"/>
        <v>0</v>
      </c>
      <c r="I92" s="174">
        <f t="shared" si="23"/>
        <v>2.12</v>
      </c>
      <c r="J92" s="174">
        <f t="shared" si="17"/>
        <v>4.28</v>
      </c>
      <c r="K92" s="174">
        <v>30</v>
      </c>
      <c r="L92" s="174">
        <f t="shared" si="18"/>
        <v>5.56</v>
      </c>
      <c r="M92" s="174">
        <f t="shared" si="24"/>
        <v>5.56</v>
      </c>
      <c r="N92" s="174">
        <f>20</f>
        <v>20</v>
      </c>
      <c r="O92" s="174">
        <f t="shared" si="19"/>
        <v>1.1100000000000001</v>
      </c>
      <c r="P92" s="174">
        <f t="shared" si="20"/>
        <v>6.67</v>
      </c>
      <c r="Q92" s="83"/>
      <c r="R92" s="84"/>
      <c r="S92" s="84"/>
      <c r="T92" s="84"/>
    </row>
    <row r="93" spans="1:20" ht="77.25" customHeight="1">
      <c r="A93" s="347" t="s">
        <v>177</v>
      </c>
      <c r="B93" s="481" t="s">
        <v>178</v>
      </c>
      <c r="C93" s="137" t="s">
        <v>55</v>
      </c>
      <c r="D93" s="174">
        <f>'5 зарплата(2)'!I96</f>
        <v>2.4</v>
      </c>
      <c r="E93" s="174">
        <f t="shared" si="26"/>
        <v>0.28999999999999998</v>
      </c>
      <c r="F93" s="174">
        <f t="shared" si="16"/>
        <v>0.91</v>
      </c>
      <c r="G93" s="174">
        <f t="shared" si="21"/>
        <v>0.91</v>
      </c>
      <c r="H93" s="174">
        <f t="shared" si="22"/>
        <v>0</v>
      </c>
      <c r="I93" s="174">
        <f t="shared" si="23"/>
        <v>3.53</v>
      </c>
      <c r="J93" s="174">
        <f t="shared" si="17"/>
        <v>7.13</v>
      </c>
      <c r="K93" s="174">
        <v>30</v>
      </c>
      <c r="L93" s="174">
        <f t="shared" si="18"/>
        <v>9.27</v>
      </c>
      <c r="M93" s="174">
        <f t="shared" si="24"/>
        <v>9.27</v>
      </c>
      <c r="N93" s="174">
        <f>20</f>
        <v>20</v>
      </c>
      <c r="O93" s="174">
        <f t="shared" si="19"/>
        <v>1.85</v>
      </c>
      <c r="P93" s="174">
        <f t="shared" si="20"/>
        <v>11.12</v>
      </c>
      <c r="Q93" s="83"/>
      <c r="R93" s="84"/>
      <c r="S93" s="84"/>
      <c r="T93" s="84"/>
    </row>
    <row r="94" spans="1:20" ht="77.25" customHeight="1">
      <c r="A94" s="347"/>
      <c r="B94" s="482"/>
      <c r="C94" s="137" t="s">
        <v>56</v>
      </c>
      <c r="D94" s="174">
        <f>'5 зарплата(2)'!J96</f>
        <v>1.44</v>
      </c>
      <c r="E94" s="174">
        <f t="shared" si="26"/>
        <v>0.17</v>
      </c>
      <c r="F94" s="174">
        <f t="shared" si="16"/>
        <v>0.55000000000000004</v>
      </c>
      <c r="G94" s="174">
        <f t="shared" si="21"/>
        <v>0.55000000000000004</v>
      </c>
      <c r="H94" s="174">
        <f t="shared" si="22"/>
        <v>0</v>
      </c>
      <c r="I94" s="174">
        <f t="shared" si="23"/>
        <v>2.12</v>
      </c>
      <c r="J94" s="174">
        <f t="shared" si="17"/>
        <v>4.28</v>
      </c>
      <c r="K94" s="174">
        <v>30</v>
      </c>
      <c r="L94" s="174">
        <f t="shared" si="18"/>
        <v>5.56</v>
      </c>
      <c r="M94" s="174">
        <f t="shared" si="24"/>
        <v>5.56</v>
      </c>
      <c r="N94" s="174">
        <f>20</f>
        <v>20</v>
      </c>
      <c r="O94" s="174">
        <f t="shared" si="19"/>
        <v>1.1100000000000001</v>
      </c>
      <c r="P94" s="174">
        <f t="shared" si="20"/>
        <v>6.67</v>
      </c>
      <c r="Q94" s="83"/>
      <c r="R94" s="84"/>
      <c r="S94" s="84"/>
      <c r="T94" s="84"/>
    </row>
    <row r="95" spans="1:20" ht="77.25" customHeight="1">
      <c r="A95" s="347" t="s">
        <v>180</v>
      </c>
      <c r="B95" s="481" t="s">
        <v>181</v>
      </c>
      <c r="C95" s="137" t="s">
        <v>55</v>
      </c>
      <c r="D95" s="174">
        <f>'5 зарплата(2)'!I98</f>
        <v>1.7</v>
      </c>
      <c r="E95" s="174">
        <f t="shared" si="26"/>
        <v>0.2</v>
      </c>
      <c r="F95" s="174">
        <f t="shared" si="16"/>
        <v>0.65</v>
      </c>
      <c r="G95" s="174">
        <f t="shared" si="21"/>
        <v>0.65</v>
      </c>
      <c r="H95" s="174">
        <f t="shared" si="22"/>
        <v>0</v>
      </c>
      <c r="I95" s="174">
        <f t="shared" si="23"/>
        <v>2.5</v>
      </c>
      <c r="J95" s="174">
        <f t="shared" si="17"/>
        <v>5.05</v>
      </c>
      <c r="K95" s="174">
        <v>30</v>
      </c>
      <c r="L95" s="174">
        <f t="shared" si="18"/>
        <v>6.57</v>
      </c>
      <c r="M95" s="174">
        <f t="shared" si="24"/>
        <v>6.57</v>
      </c>
      <c r="N95" s="174">
        <f>20</f>
        <v>20</v>
      </c>
      <c r="O95" s="174">
        <f t="shared" si="19"/>
        <v>1.31</v>
      </c>
      <c r="P95" s="174">
        <f t="shared" si="20"/>
        <v>7.88</v>
      </c>
      <c r="Q95" s="83"/>
      <c r="R95" s="84"/>
      <c r="S95" s="84"/>
      <c r="T95" s="84"/>
    </row>
    <row r="96" spans="1:20" ht="77.25" customHeight="1">
      <c r="A96" s="347"/>
      <c r="B96" s="482"/>
      <c r="C96" s="137" t="s">
        <v>56</v>
      </c>
      <c r="D96" s="174">
        <f>'5 зарплата(2)'!J98</f>
        <v>1.02</v>
      </c>
      <c r="E96" s="174">
        <f t="shared" si="26"/>
        <v>0.12</v>
      </c>
      <c r="F96" s="174">
        <f t="shared" si="16"/>
        <v>0.39</v>
      </c>
      <c r="G96" s="174">
        <f t="shared" si="21"/>
        <v>0.39</v>
      </c>
      <c r="H96" s="174">
        <f t="shared" si="22"/>
        <v>0</v>
      </c>
      <c r="I96" s="174">
        <f t="shared" si="23"/>
        <v>1.5</v>
      </c>
      <c r="J96" s="174">
        <f t="shared" si="17"/>
        <v>3.03</v>
      </c>
      <c r="K96" s="174">
        <v>30</v>
      </c>
      <c r="L96" s="174">
        <f t="shared" si="18"/>
        <v>3.94</v>
      </c>
      <c r="M96" s="174">
        <f t="shared" si="24"/>
        <v>3.94</v>
      </c>
      <c r="N96" s="174">
        <f>20</f>
        <v>20</v>
      </c>
      <c r="O96" s="174">
        <f t="shared" si="19"/>
        <v>0.79</v>
      </c>
      <c r="P96" s="174">
        <f t="shared" si="20"/>
        <v>4.7300000000000004</v>
      </c>
      <c r="Q96" s="83"/>
      <c r="R96" s="84"/>
      <c r="S96" s="84"/>
      <c r="T96" s="84"/>
    </row>
    <row r="97" spans="1:20" ht="77.25" customHeight="1">
      <c r="A97" s="347" t="s">
        <v>183</v>
      </c>
      <c r="B97" s="481" t="s">
        <v>184</v>
      </c>
      <c r="C97" s="137" t="s">
        <v>55</v>
      </c>
      <c r="D97" s="174">
        <f>'5 зарплата(2)'!I100</f>
        <v>2.7</v>
      </c>
      <c r="E97" s="174">
        <f t="shared" si="26"/>
        <v>0.32</v>
      </c>
      <c r="F97" s="174">
        <f t="shared" si="16"/>
        <v>1.03</v>
      </c>
      <c r="G97" s="174">
        <f t="shared" si="21"/>
        <v>1.03</v>
      </c>
      <c r="H97" s="174">
        <f t="shared" si="22"/>
        <v>0</v>
      </c>
      <c r="I97" s="174">
        <f t="shared" si="23"/>
        <v>3.97</v>
      </c>
      <c r="J97" s="174">
        <f t="shared" si="17"/>
        <v>8.02</v>
      </c>
      <c r="K97" s="174">
        <v>30</v>
      </c>
      <c r="L97" s="174">
        <f t="shared" si="18"/>
        <v>10.43</v>
      </c>
      <c r="M97" s="174">
        <f t="shared" si="24"/>
        <v>10.43</v>
      </c>
      <c r="N97" s="174">
        <f>20</f>
        <v>20</v>
      </c>
      <c r="O97" s="174">
        <f t="shared" si="19"/>
        <v>2.09</v>
      </c>
      <c r="P97" s="174">
        <f t="shared" si="20"/>
        <v>12.52</v>
      </c>
      <c r="Q97" s="83"/>
      <c r="R97" s="84"/>
      <c r="S97" s="84"/>
      <c r="T97" s="84"/>
    </row>
    <row r="98" spans="1:20" ht="77.25" customHeight="1">
      <c r="A98" s="347"/>
      <c r="B98" s="482"/>
      <c r="C98" s="137" t="s">
        <v>56</v>
      </c>
      <c r="D98" s="174">
        <f>'5 зарплата(2)'!J100</f>
        <v>1.62</v>
      </c>
      <c r="E98" s="174">
        <f t="shared" si="26"/>
        <v>0.19</v>
      </c>
      <c r="F98" s="174">
        <f t="shared" si="16"/>
        <v>0.62</v>
      </c>
      <c r="G98" s="174">
        <f t="shared" si="21"/>
        <v>0.62</v>
      </c>
      <c r="H98" s="174">
        <f t="shared" si="22"/>
        <v>0</v>
      </c>
      <c r="I98" s="174">
        <f t="shared" si="23"/>
        <v>2.38</v>
      </c>
      <c r="J98" s="174">
        <f t="shared" si="17"/>
        <v>4.8099999999999996</v>
      </c>
      <c r="K98" s="174">
        <v>30</v>
      </c>
      <c r="L98" s="174">
        <f t="shared" si="18"/>
        <v>6.25</v>
      </c>
      <c r="M98" s="174">
        <f t="shared" si="24"/>
        <v>6.25</v>
      </c>
      <c r="N98" s="174">
        <f>20</f>
        <v>20</v>
      </c>
      <c r="O98" s="174">
        <f t="shared" si="19"/>
        <v>1.25</v>
      </c>
      <c r="P98" s="174">
        <f t="shared" si="20"/>
        <v>7.5</v>
      </c>
      <c r="Q98" s="83"/>
      <c r="R98" s="84"/>
      <c r="S98" s="84"/>
      <c r="T98" s="84"/>
    </row>
    <row r="99" spans="1:20" ht="77.25" customHeight="1">
      <c r="A99" s="347" t="s">
        <v>186</v>
      </c>
      <c r="B99" s="481" t="s">
        <v>187</v>
      </c>
      <c r="C99" s="137" t="s">
        <v>55</v>
      </c>
      <c r="D99" s="174">
        <f>'5 зарплата(2)'!I102</f>
        <v>0.6</v>
      </c>
      <c r="E99" s="174">
        <f t="shared" si="26"/>
        <v>7.0000000000000007E-2</v>
      </c>
      <c r="F99" s="174">
        <f t="shared" si="16"/>
        <v>0.23</v>
      </c>
      <c r="G99" s="174">
        <f t="shared" si="21"/>
        <v>0.23</v>
      </c>
      <c r="H99" s="174">
        <f t="shared" si="22"/>
        <v>0</v>
      </c>
      <c r="I99" s="174">
        <f t="shared" si="23"/>
        <v>0.88</v>
      </c>
      <c r="J99" s="174">
        <f t="shared" si="17"/>
        <v>1.78</v>
      </c>
      <c r="K99" s="174">
        <v>30</v>
      </c>
      <c r="L99" s="174">
        <f t="shared" si="18"/>
        <v>2.31</v>
      </c>
      <c r="M99" s="174">
        <f t="shared" si="24"/>
        <v>2.31</v>
      </c>
      <c r="N99" s="174">
        <f>20</f>
        <v>20</v>
      </c>
      <c r="O99" s="174">
        <f t="shared" si="19"/>
        <v>0.46</v>
      </c>
      <c r="P99" s="174">
        <f t="shared" si="20"/>
        <v>2.77</v>
      </c>
      <c r="Q99" s="83"/>
      <c r="R99" s="84"/>
      <c r="S99" s="84"/>
      <c r="T99" s="84"/>
    </row>
    <row r="100" spans="1:20" ht="77.25" customHeight="1">
      <c r="A100" s="347"/>
      <c r="B100" s="482"/>
      <c r="C100" s="137" t="s">
        <v>56</v>
      </c>
      <c r="D100" s="174">
        <f>'5 зарплата(2)'!J102</f>
        <v>0.36</v>
      </c>
      <c r="E100" s="174">
        <f t="shared" si="26"/>
        <v>0.04</v>
      </c>
      <c r="F100" s="174">
        <f t="shared" si="16"/>
        <v>0.14000000000000001</v>
      </c>
      <c r="G100" s="174">
        <f t="shared" si="21"/>
        <v>0.14000000000000001</v>
      </c>
      <c r="H100" s="174">
        <f t="shared" si="22"/>
        <v>0</v>
      </c>
      <c r="I100" s="174">
        <f t="shared" si="23"/>
        <v>0.53</v>
      </c>
      <c r="J100" s="174">
        <f t="shared" si="17"/>
        <v>1.07</v>
      </c>
      <c r="K100" s="174">
        <v>30</v>
      </c>
      <c r="L100" s="174">
        <f t="shared" si="18"/>
        <v>1.39</v>
      </c>
      <c r="M100" s="174">
        <f t="shared" si="24"/>
        <v>1.39</v>
      </c>
      <c r="N100" s="174">
        <f>20</f>
        <v>20</v>
      </c>
      <c r="O100" s="174">
        <f t="shared" si="19"/>
        <v>0.28000000000000003</v>
      </c>
      <c r="P100" s="174">
        <f t="shared" si="20"/>
        <v>1.67</v>
      </c>
      <c r="Q100" s="83"/>
      <c r="R100" s="84"/>
      <c r="S100" s="84"/>
      <c r="T100" s="84"/>
    </row>
    <row r="101" spans="1:20" ht="77.25" customHeight="1">
      <c r="A101" s="347" t="s">
        <v>189</v>
      </c>
      <c r="B101" s="481" t="s">
        <v>190</v>
      </c>
      <c r="C101" s="137" t="s">
        <v>55</v>
      </c>
      <c r="D101" s="174">
        <f>'5 зарплата(2)'!I104</f>
        <v>4.3</v>
      </c>
      <c r="E101" s="174">
        <f t="shared" si="26"/>
        <v>0.52</v>
      </c>
      <c r="F101" s="174">
        <f t="shared" si="16"/>
        <v>1.64</v>
      </c>
      <c r="G101" s="174">
        <f t="shared" si="21"/>
        <v>1.64</v>
      </c>
      <c r="H101" s="174">
        <f t="shared" si="22"/>
        <v>0</v>
      </c>
      <c r="I101" s="174">
        <f t="shared" si="23"/>
        <v>6.32</v>
      </c>
      <c r="J101" s="174">
        <f t="shared" si="17"/>
        <v>12.78</v>
      </c>
      <c r="K101" s="174">
        <v>30</v>
      </c>
      <c r="L101" s="174">
        <f t="shared" si="18"/>
        <v>16.61</v>
      </c>
      <c r="M101" s="174">
        <f t="shared" si="24"/>
        <v>16.61</v>
      </c>
      <c r="N101" s="174">
        <f>20</f>
        <v>20</v>
      </c>
      <c r="O101" s="174">
        <f t="shared" si="19"/>
        <v>3.32</v>
      </c>
      <c r="P101" s="174">
        <f t="shared" si="20"/>
        <v>19.93</v>
      </c>
      <c r="Q101" s="83"/>
      <c r="R101" s="84"/>
      <c r="S101" s="84"/>
      <c r="T101" s="84"/>
    </row>
    <row r="102" spans="1:20" ht="77.25" customHeight="1">
      <c r="A102" s="347"/>
      <c r="B102" s="482"/>
      <c r="C102" s="137" t="s">
        <v>56</v>
      </c>
      <c r="D102" s="174">
        <f>'5 зарплата(2)'!J104</f>
        <v>2.58</v>
      </c>
      <c r="E102" s="174">
        <f t="shared" si="26"/>
        <v>0.31</v>
      </c>
      <c r="F102" s="174">
        <f t="shared" si="16"/>
        <v>0.98</v>
      </c>
      <c r="G102" s="174">
        <f t="shared" si="21"/>
        <v>0.98</v>
      </c>
      <c r="H102" s="174">
        <f t="shared" si="22"/>
        <v>0</v>
      </c>
      <c r="I102" s="174">
        <f t="shared" si="23"/>
        <v>3.79</v>
      </c>
      <c r="J102" s="174">
        <f t="shared" si="17"/>
        <v>7.66</v>
      </c>
      <c r="K102" s="174">
        <v>30</v>
      </c>
      <c r="L102" s="174">
        <f t="shared" si="18"/>
        <v>9.9600000000000009</v>
      </c>
      <c r="M102" s="174">
        <f t="shared" si="24"/>
        <v>9.9600000000000009</v>
      </c>
      <c r="N102" s="174">
        <f>20</f>
        <v>20</v>
      </c>
      <c r="O102" s="174">
        <f t="shared" si="19"/>
        <v>1.99</v>
      </c>
      <c r="P102" s="174">
        <f t="shared" si="20"/>
        <v>11.95</v>
      </c>
      <c r="Q102" s="83"/>
      <c r="R102" s="84"/>
      <c r="S102" s="84"/>
      <c r="T102" s="84"/>
    </row>
    <row r="103" spans="1:20" ht="77.25" customHeight="1">
      <c r="A103" s="347" t="s">
        <v>192</v>
      </c>
      <c r="B103" s="481" t="s">
        <v>193</v>
      </c>
      <c r="C103" s="137" t="s">
        <v>55</v>
      </c>
      <c r="D103" s="174">
        <f>'5 зарплата(2)'!I106</f>
        <v>1.1599999999999999</v>
      </c>
      <c r="E103" s="174">
        <f t="shared" si="26"/>
        <v>0.14000000000000001</v>
      </c>
      <c r="F103" s="174">
        <f t="shared" si="16"/>
        <v>0.44</v>
      </c>
      <c r="G103" s="174">
        <f t="shared" si="21"/>
        <v>0.44</v>
      </c>
      <c r="H103" s="174">
        <f t="shared" si="22"/>
        <v>0</v>
      </c>
      <c r="I103" s="174">
        <f t="shared" si="23"/>
        <v>1.7</v>
      </c>
      <c r="J103" s="174">
        <f t="shared" si="17"/>
        <v>3.44</v>
      </c>
      <c r="K103" s="174">
        <v>30</v>
      </c>
      <c r="L103" s="174">
        <f t="shared" si="18"/>
        <v>4.47</v>
      </c>
      <c r="M103" s="174">
        <f t="shared" si="24"/>
        <v>4.47</v>
      </c>
      <c r="N103" s="174">
        <f>20</f>
        <v>20</v>
      </c>
      <c r="O103" s="174">
        <f t="shared" si="19"/>
        <v>0.89</v>
      </c>
      <c r="P103" s="174">
        <f t="shared" si="20"/>
        <v>5.36</v>
      </c>
      <c r="Q103" s="83"/>
      <c r="R103" s="84"/>
      <c r="S103" s="84"/>
      <c r="T103" s="84"/>
    </row>
    <row r="104" spans="1:20" ht="77.25" customHeight="1">
      <c r="A104" s="347"/>
      <c r="B104" s="482"/>
      <c r="C104" s="137" t="s">
        <v>56</v>
      </c>
      <c r="D104" s="174">
        <f>'5 зарплата(2)'!J106</f>
        <v>0.68</v>
      </c>
      <c r="E104" s="174">
        <f t="shared" si="26"/>
        <v>0.08</v>
      </c>
      <c r="F104" s="174">
        <f t="shared" si="16"/>
        <v>0.26</v>
      </c>
      <c r="G104" s="174">
        <f t="shared" si="21"/>
        <v>0.26</v>
      </c>
      <c r="H104" s="174">
        <f t="shared" si="22"/>
        <v>0</v>
      </c>
      <c r="I104" s="174">
        <f t="shared" si="23"/>
        <v>1</v>
      </c>
      <c r="J104" s="174">
        <f t="shared" si="17"/>
        <v>2.02</v>
      </c>
      <c r="K104" s="174">
        <v>30</v>
      </c>
      <c r="L104" s="174">
        <f t="shared" si="18"/>
        <v>2.63</v>
      </c>
      <c r="M104" s="174">
        <f t="shared" si="24"/>
        <v>2.63</v>
      </c>
      <c r="N104" s="174">
        <f>20</f>
        <v>20</v>
      </c>
      <c r="O104" s="174">
        <f t="shared" si="19"/>
        <v>0.53</v>
      </c>
      <c r="P104" s="174">
        <f t="shared" si="20"/>
        <v>3.16</v>
      </c>
      <c r="Q104" s="83"/>
      <c r="R104" s="84"/>
      <c r="S104" s="84"/>
      <c r="T104" s="84"/>
    </row>
    <row r="105" spans="1:20" ht="77.25" customHeight="1">
      <c r="A105" s="347" t="s">
        <v>195</v>
      </c>
      <c r="B105" s="481" t="s">
        <v>196</v>
      </c>
      <c r="C105" s="137" t="s">
        <v>55</v>
      </c>
      <c r="D105" s="174">
        <f>'5 зарплата(2)'!I108</f>
        <v>2</v>
      </c>
      <c r="E105" s="174">
        <f t="shared" si="26"/>
        <v>0.24</v>
      </c>
      <c r="F105" s="174">
        <f t="shared" si="16"/>
        <v>0.76</v>
      </c>
      <c r="G105" s="174">
        <f t="shared" si="21"/>
        <v>0.76</v>
      </c>
      <c r="H105" s="174">
        <f t="shared" si="22"/>
        <v>0</v>
      </c>
      <c r="I105" s="174">
        <f t="shared" si="23"/>
        <v>2.94</v>
      </c>
      <c r="J105" s="174">
        <f t="shared" si="17"/>
        <v>5.94</v>
      </c>
      <c r="K105" s="174">
        <v>30</v>
      </c>
      <c r="L105" s="174">
        <f t="shared" si="18"/>
        <v>7.72</v>
      </c>
      <c r="M105" s="174">
        <f t="shared" si="24"/>
        <v>7.72</v>
      </c>
      <c r="N105" s="174">
        <f>20</f>
        <v>20</v>
      </c>
      <c r="O105" s="174">
        <f t="shared" si="19"/>
        <v>1.54</v>
      </c>
      <c r="P105" s="174">
        <f t="shared" si="20"/>
        <v>9.26</v>
      </c>
      <c r="Q105" s="83"/>
      <c r="R105" s="84"/>
      <c r="S105" s="84"/>
      <c r="T105" s="84"/>
    </row>
    <row r="106" spans="1:20" ht="77.25" customHeight="1">
      <c r="A106" s="347"/>
      <c r="B106" s="482"/>
      <c r="C106" s="137" t="s">
        <v>56</v>
      </c>
      <c r="D106" s="174">
        <f>'5 зарплата(2)'!J108</f>
        <v>1.2</v>
      </c>
      <c r="E106" s="174">
        <f t="shared" si="26"/>
        <v>0.14000000000000001</v>
      </c>
      <c r="F106" s="174">
        <f t="shared" si="16"/>
        <v>0.46</v>
      </c>
      <c r="G106" s="174">
        <f t="shared" si="21"/>
        <v>0.46</v>
      </c>
      <c r="H106" s="174">
        <f t="shared" si="22"/>
        <v>0</v>
      </c>
      <c r="I106" s="174">
        <f t="shared" si="23"/>
        <v>1.76</v>
      </c>
      <c r="J106" s="174">
        <f t="shared" si="17"/>
        <v>3.56</v>
      </c>
      <c r="K106" s="174">
        <v>30</v>
      </c>
      <c r="L106" s="174">
        <f t="shared" si="18"/>
        <v>4.63</v>
      </c>
      <c r="M106" s="174">
        <f t="shared" si="24"/>
        <v>4.63</v>
      </c>
      <c r="N106" s="174">
        <f>20</f>
        <v>20</v>
      </c>
      <c r="O106" s="174">
        <f t="shared" si="19"/>
        <v>0.93</v>
      </c>
      <c r="P106" s="174">
        <f t="shared" si="20"/>
        <v>5.56</v>
      </c>
      <c r="Q106" s="83"/>
      <c r="R106" s="84"/>
      <c r="S106" s="84"/>
      <c r="T106" s="84"/>
    </row>
    <row r="107" spans="1:20" ht="77.25" customHeight="1">
      <c r="A107" s="347" t="s">
        <v>198</v>
      </c>
      <c r="B107" s="481" t="s">
        <v>199</v>
      </c>
      <c r="C107" s="137" t="s">
        <v>55</v>
      </c>
      <c r="D107" s="174">
        <f>'5 зарплата(2)'!I110</f>
        <v>2.7</v>
      </c>
      <c r="E107" s="174">
        <f t="shared" si="26"/>
        <v>0.32</v>
      </c>
      <c r="F107" s="174">
        <f t="shared" si="16"/>
        <v>1.03</v>
      </c>
      <c r="G107" s="174">
        <f t="shared" si="21"/>
        <v>1.03</v>
      </c>
      <c r="H107" s="174">
        <f t="shared" si="22"/>
        <v>0</v>
      </c>
      <c r="I107" s="174">
        <f t="shared" si="23"/>
        <v>3.97</v>
      </c>
      <c r="J107" s="174">
        <f t="shared" si="17"/>
        <v>8.02</v>
      </c>
      <c r="K107" s="174">
        <v>30</v>
      </c>
      <c r="L107" s="174">
        <f t="shared" si="18"/>
        <v>10.43</v>
      </c>
      <c r="M107" s="174">
        <f t="shared" si="24"/>
        <v>10.43</v>
      </c>
      <c r="N107" s="174">
        <f>20</f>
        <v>20</v>
      </c>
      <c r="O107" s="174">
        <f t="shared" si="19"/>
        <v>2.09</v>
      </c>
      <c r="P107" s="174">
        <f t="shared" si="20"/>
        <v>12.52</v>
      </c>
      <c r="Q107" s="83"/>
      <c r="R107" s="84"/>
      <c r="S107" s="84"/>
      <c r="T107" s="84"/>
    </row>
    <row r="108" spans="1:20" ht="77.25" customHeight="1">
      <c r="A108" s="347"/>
      <c r="B108" s="482"/>
      <c r="C108" s="137" t="s">
        <v>56</v>
      </c>
      <c r="D108" s="174">
        <f>'5 зарплата(2)'!J110</f>
        <v>1.62</v>
      </c>
      <c r="E108" s="174">
        <f t="shared" si="26"/>
        <v>0.19</v>
      </c>
      <c r="F108" s="174">
        <f t="shared" si="16"/>
        <v>0.62</v>
      </c>
      <c r="G108" s="174">
        <f t="shared" si="21"/>
        <v>0.62</v>
      </c>
      <c r="H108" s="174">
        <f t="shared" si="22"/>
        <v>0</v>
      </c>
      <c r="I108" s="174">
        <f t="shared" si="23"/>
        <v>2.38</v>
      </c>
      <c r="J108" s="174">
        <f t="shared" si="17"/>
        <v>4.8099999999999996</v>
      </c>
      <c r="K108" s="174">
        <v>30</v>
      </c>
      <c r="L108" s="174">
        <f t="shared" si="18"/>
        <v>6.25</v>
      </c>
      <c r="M108" s="174">
        <f t="shared" si="24"/>
        <v>6.25</v>
      </c>
      <c r="N108" s="174">
        <f>20</f>
        <v>20</v>
      </c>
      <c r="O108" s="174">
        <f t="shared" si="19"/>
        <v>1.25</v>
      </c>
      <c r="P108" s="174">
        <f t="shared" si="20"/>
        <v>7.5</v>
      </c>
      <c r="Q108" s="83"/>
      <c r="R108" s="84"/>
      <c r="S108" s="84"/>
      <c r="T108" s="84"/>
    </row>
    <row r="109" spans="1:20" ht="77.25" customHeight="1">
      <c r="A109" s="347" t="s">
        <v>201</v>
      </c>
      <c r="B109" s="481" t="s">
        <v>202</v>
      </c>
      <c r="C109" s="137" t="s">
        <v>55</v>
      </c>
      <c r="D109" s="174">
        <f>'5 зарплата(2)'!I112</f>
        <v>2.7</v>
      </c>
      <c r="E109" s="174">
        <f t="shared" si="26"/>
        <v>0.32</v>
      </c>
      <c r="F109" s="174">
        <f t="shared" si="16"/>
        <v>1.03</v>
      </c>
      <c r="G109" s="174">
        <f t="shared" si="21"/>
        <v>1.03</v>
      </c>
      <c r="H109" s="174">
        <f t="shared" si="22"/>
        <v>0</v>
      </c>
      <c r="I109" s="174">
        <f t="shared" si="23"/>
        <v>3.97</v>
      </c>
      <c r="J109" s="174">
        <f t="shared" si="17"/>
        <v>8.02</v>
      </c>
      <c r="K109" s="174">
        <v>30</v>
      </c>
      <c r="L109" s="174">
        <f t="shared" si="18"/>
        <v>10.43</v>
      </c>
      <c r="M109" s="174">
        <f t="shared" si="24"/>
        <v>10.43</v>
      </c>
      <c r="N109" s="174">
        <f>20</f>
        <v>20</v>
      </c>
      <c r="O109" s="174">
        <f t="shared" si="19"/>
        <v>2.09</v>
      </c>
      <c r="P109" s="174">
        <f t="shared" si="20"/>
        <v>12.52</v>
      </c>
      <c r="Q109" s="83"/>
      <c r="R109" s="84"/>
      <c r="S109" s="84"/>
      <c r="T109" s="84"/>
    </row>
    <row r="110" spans="1:20" ht="77.25" customHeight="1">
      <c r="A110" s="347"/>
      <c r="B110" s="482"/>
      <c r="C110" s="137" t="s">
        <v>56</v>
      </c>
      <c r="D110" s="174">
        <f>'5 зарплата(2)'!J112</f>
        <v>1.62</v>
      </c>
      <c r="E110" s="174">
        <f t="shared" si="26"/>
        <v>0.19</v>
      </c>
      <c r="F110" s="174">
        <f t="shared" si="16"/>
        <v>0.62</v>
      </c>
      <c r="G110" s="174">
        <f t="shared" si="21"/>
        <v>0.62</v>
      </c>
      <c r="H110" s="174">
        <f t="shared" si="22"/>
        <v>0</v>
      </c>
      <c r="I110" s="174">
        <f t="shared" si="23"/>
        <v>2.38</v>
      </c>
      <c r="J110" s="174">
        <f t="shared" si="17"/>
        <v>4.8099999999999996</v>
      </c>
      <c r="K110" s="174">
        <v>30</v>
      </c>
      <c r="L110" s="174">
        <f t="shared" si="18"/>
        <v>6.25</v>
      </c>
      <c r="M110" s="174">
        <f t="shared" si="24"/>
        <v>6.25</v>
      </c>
      <c r="N110" s="174">
        <f>20</f>
        <v>20</v>
      </c>
      <c r="O110" s="174">
        <f t="shared" si="19"/>
        <v>1.25</v>
      </c>
      <c r="P110" s="174">
        <f t="shared" si="20"/>
        <v>7.5</v>
      </c>
      <c r="Q110" s="83"/>
      <c r="R110" s="84"/>
      <c r="S110" s="84"/>
      <c r="T110" s="84"/>
    </row>
    <row r="111" spans="1:20" ht="77.25" customHeight="1">
      <c r="A111" s="347" t="s">
        <v>204</v>
      </c>
      <c r="B111" s="481" t="s">
        <v>205</v>
      </c>
      <c r="C111" s="137" t="s">
        <v>55</v>
      </c>
      <c r="D111" s="174">
        <f>'5 зарплата(2)'!I114</f>
        <v>2.7</v>
      </c>
      <c r="E111" s="174">
        <f t="shared" si="26"/>
        <v>0.32</v>
      </c>
      <c r="F111" s="174">
        <f t="shared" si="16"/>
        <v>1.03</v>
      </c>
      <c r="G111" s="174">
        <f t="shared" si="21"/>
        <v>1.03</v>
      </c>
      <c r="H111" s="174">
        <f t="shared" si="22"/>
        <v>0</v>
      </c>
      <c r="I111" s="174">
        <f t="shared" si="23"/>
        <v>3.97</v>
      </c>
      <c r="J111" s="174">
        <f t="shared" si="17"/>
        <v>8.02</v>
      </c>
      <c r="K111" s="174">
        <v>30</v>
      </c>
      <c r="L111" s="174">
        <f t="shared" si="18"/>
        <v>10.43</v>
      </c>
      <c r="M111" s="174">
        <f t="shared" si="24"/>
        <v>10.43</v>
      </c>
      <c r="N111" s="174">
        <f>20</f>
        <v>20</v>
      </c>
      <c r="O111" s="174">
        <f t="shared" si="19"/>
        <v>2.09</v>
      </c>
      <c r="P111" s="174">
        <f t="shared" si="20"/>
        <v>12.52</v>
      </c>
      <c r="Q111" s="83"/>
      <c r="R111" s="84"/>
      <c r="S111" s="84"/>
      <c r="T111" s="84"/>
    </row>
    <row r="112" spans="1:20" ht="77.25" customHeight="1">
      <c r="A112" s="347"/>
      <c r="B112" s="482"/>
      <c r="C112" s="137" t="s">
        <v>56</v>
      </c>
      <c r="D112" s="174">
        <f>'5 зарплата(2)'!J114</f>
        <v>1.62</v>
      </c>
      <c r="E112" s="174">
        <f t="shared" si="26"/>
        <v>0.19</v>
      </c>
      <c r="F112" s="174">
        <f t="shared" si="16"/>
        <v>0.62</v>
      </c>
      <c r="G112" s="174">
        <f t="shared" si="21"/>
        <v>0.62</v>
      </c>
      <c r="H112" s="174">
        <f t="shared" si="22"/>
        <v>0</v>
      </c>
      <c r="I112" s="174">
        <f t="shared" si="23"/>
        <v>2.38</v>
      </c>
      <c r="J112" s="174">
        <f t="shared" si="17"/>
        <v>4.8099999999999996</v>
      </c>
      <c r="K112" s="174">
        <v>30</v>
      </c>
      <c r="L112" s="174">
        <f t="shared" si="18"/>
        <v>6.25</v>
      </c>
      <c r="M112" s="174">
        <f t="shared" si="24"/>
        <v>6.25</v>
      </c>
      <c r="N112" s="174">
        <f>20</f>
        <v>20</v>
      </c>
      <c r="O112" s="174">
        <f t="shared" si="19"/>
        <v>1.25</v>
      </c>
      <c r="P112" s="174">
        <f t="shared" si="20"/>
        <v>7.5</v>
      </c>
      <c r="Q112" s="83"/>
      <c r="R112" s="84"/>
      <c r="S112" s="84"/>
      <c r="T112" s="84"/>
    </row>
    <row r="113" spans="1:20" ht="77.25" customHeight="1">
      <c r="A113" s="347" t="s">
        <v>207</v>
      </c>
      <c r="B113" s="481" t="s">
        <v>208</v>
      </c>
      <c r="C113" s="137" t="s">
        <v>55</v>
      </c>
      <c r="D113" s="174">
        <f>'5 зарплата(2)'!I116</f>
        <v>2.7</v>
      </c>
      <c r="E113" s="174">
        <f t="shared" si="26"/>
        <v>0.32</v>
      </c>
      <c r="F113" s="174">
        <f t="shared" si="16"/>
        <v>1.03</v>
      </c>
      <c r="G113" s="174">
        <f t="shared" si="21"/>
        <v>1.03</v>
      </c>
      <c r="H113" s="174">
        <f t="shared" si="22"/>
        <v>0</v>
      </c>
      <c r="I113" s="174">
        <f t="shared" si="23"/>
        <v>3.97</v>
      </c>
      <c r="J113" s="174">
        <f t="shared" si="17"/>
        <v>8.02</v>
      </c>
      <c r="K113" s="174">
        <v>30</v>
      </c>
      <c r="L113" s="174">
        <f t="shared" si="18"/>
        <v>10.43</v>
      </c>
      <c r="M113" s="174">
        <f t="shared" si="24"/>
        <v>10.43</v>
      </c>
      <c r="N113" s="174">
        <f>20</f>
        <v>20</v>
      </c>
      <c r="O113" s="174">
        <f t="shared" si="19"/>
        <v>2.09</v>
      </c>
      <c r="P113" s="174">
        <f t="shared" si="20"/>
        <v>12.52</v>
      </c>
      <c r="Q113" s="83"/>
      <c r="R113" s="84"/>
      <c r="S113" s="84"/>
      <c r="T113" s="84"/>
    </row>
    <row r="114" spans="1:20" ht="77.25" customHeight="1">
      <c r="A114" s="347"/>
      <c r="B114" s="482"/>
      <c r="C114" s="137" t="s">
        <v>56</v>
      </c>
      <c r="D114" s="174">
        <f>'5 зарплата(2)'!J116</f>
        <v>1.62</v>
      </c>
      <c r="E114" s="174">
        <f t="shared" si="26"/>
        <v>0.19</v>
      </c>
      <c r="F114" s="174">
        <f t="shared" si="16"/>
        <v>0.62</v>
      </c>
      <c r="G114" s="174">
        <f t="shared" si="21"/>
        <v>0.62</v>
      </c>
      <c r="H114" s="174">
        <f t="shared" si="22"/>
        <v>0</v>
      </c>
      <c r="I114" s="174">
        <f t="shared" si="23"/>
        <v>2.38</v>
      </c>
      <c r="J114" s="174">
        <f t="shared" si="17"/>
        <v>4.8099999999999996</v>
      </c>
      <c r="K114" s="174">
        <v>30</v>
      </c>
      <c r="L114" s="174">
        <f t="shared" si="18"/>
        <v>6.25</v>
      </c>
      <c r="M114" s="174">
        <f t="shared" si="24"/>
        <v>6.25</v>
      </c>
      <c r="N114" s="174">
        <f>20</f>
        <v>20</v>
      </c>
      <c r="O114" s="174">
        <f t="shared" si="19"/>
        <v>1.25</v>
      </c>
      <c r="P114" s="174">
        <f t="shared" si="20"/>
        <v>7.5</v>
      </c>
      <c r="Q114" s="83"/>
      <c r="R114" s="84"/>
      <c r="S114" s="84"/>
      <c r="T114" s="84"/>
    </row>
    <row r="115" spans="1:20" ht="77.25" customHeight="1">
      <c r="A115" s="347" t="s">
        <v>210</v>
      </c>
      <c r="B115" s="481" t="s">
        <v>211</v>
      </c>
      <c r="C115" s="137" t="s">
        <v>55</v>
      </c>
      <c r="D115" s="174">
        <f>'5 зарплата(2)'!I118</f>
        <v>2.7</v>
      </c>
      <c r="E115" s="174">
        <f t="shared" si="26"/>
        <v>0.32</v>
      </c>
      <c r="F115" s="174">
        <f t="shared" si="16"/>
        <v>1.03</v>
      </c>
      <c r="G115" s="174">
        <f t="shared" si="21"/>
        <v>1.03</v>
      </c>
      <c r="H115" s="174">
        <f t="shared" si="22"/>
        <v>0</v>
      </c>
      <c r="I115" s="174">
        <f t="shared" si="23"/>
        <v>3.97</v>
      </c>
      <c r="J115" s="174">
        <f t="shared" si="17"/>
        <v>8.02</v>
      </c>
      <c r="K115" s="174">
        <v>30</v>
      </c>
      <c r="L115" s="174">
        <f t="shared" si="18"/>
        <v>10.43</v>
      </c>
      <c r="M115" s="174">
        <f t="shared" si="24"/>
        <v>10.43</v>
      </c>
      <c r="N115" s="174">
        <f>20</f>
        <v>20</v>
      </c>
      <c r="O115" s="174">
        <f t="shared" si="19"/>
        <v>2.09</v>
      </c>
      <c r="P115" s="174">
        <f t="shared" si="20"/>
        <v>12.52</v>
      </c>
      <c r="Q115" s="83"/>
      <c r="R115" s="84"/>
      <c r="S115" s="84"/>
      <c r="T115" s="84"/>
    </row>
    <row r="116" spans="1:20" ht="77.25" customHeight="1">
      <c r="A116" s="347"/>
      <c r="B116" s="482"/>
      <c r="C116" s="137" t="s">
        <v>56</v>
      </c>
      <c r="D116" s="174">
        <f>'5 зарплата(2)'!J118</f>
        <v>1.62</v>
      </c>
      <c r="E116" s="174">
        <f t="shared" si="26"/>
        <v>0.19</v>
      </c>
      <c r="F116" s="174">
        <f t="shared" si="16"/>
        <v>0.62</v>
      </c>
      <c r="G116" s="174">
        <f t="shared" si="21"/>
        <v>0.62</v>
      </c>
      <c r="H116" s="174">
        <f t="shared" si="22"/>
        <v>0</v>
      </c>
      <c r="I116" s="174">
        <f t="shared" si="23"/>
        <v>2.38</v>
      </c>
      <c r="J116" s="174">
        <f t="shared" si="17"/>
        <v>4.8099999999999996</v>
      </c>
      <c r="K116" s="174">
        <v>30</v>
      </c>
      <c r="L116" s="174">
        <f t="shared" si="18"/>
        <v>6.25</v>
      </c>
      <c r="M116" s="174">
        <f t="shared" si="24"/>
        <v>6.25</v>
      </c>
      <c r="N116" s="174">
        <f>20</f>
        <v>20</v>
      </c>
      <c r="O116" s="174">
        <f t="shared" si="19"/>
        <v>1.25</v>
      </c>
      <c r="P116" s="174">
        <f t="shared" si="20"/>
        <v>7.5</v>
      </c>
      <c r="Q116" s="83"/>
      <c r="R116" s="84"/>
      <c r="S116" s="84"/>
      <c r="T116" s="84"/>
    </row>
    <row r="117" spans="1:20" ht="47.25" customHeight="1">
      <c r="A117" s="144" t="s">
        <v>213</v>
      </c>
      <c r="B117" s="188" t="s">
        <v>214</v>
      </c>
      <c r="C117" s="187"/>
      <c r="D117" s="187"/>
      <c r="E117" s="174"/>
      <c r="F117" s="187"/>
      <c r="G117" s="174"/>
      <c r="H117" s="174">
        <f t="shared" si="22"/>
        <v>0</v>
      </c>
      <c r="I117" s="174">
        <f t="shared" si="23"/>
        <v>0</v>
      </c>
      <c r="J117" s="187"/>
      <c r="K117" s="174"/>
      <c r="L117" s="187"/>
      <c r="M117" s="174">
        <f t="shared" si="24"/>
        <v>0</v>
      </c>
      <c r="N117" s="187"/>
      <c r="O117" s="187"/>
      <c r="P117" s="187"/>
      <c r="Q117" s="83"/>
      <c r="R117" s="84"/>
      <c r="S117" s="84"/>
      <c r="T117" s="84"/>
    </row>
    <row r="118" spans="1:20" ht="77.25" customHeight="1">
      <c r="A118" s="347" t="s">
        <v>215</v>
      </c>
      <c r="B118" s="481" t="s">
        <v>163</v>
      </c>
      <c r="C118" s="137" t="s">
        <v>55</v>
      </c>
      <c r="D118" s="174">
        <f>'5 зарплата(2)'!I121</f>
        <v>2</v>
      </c>
      <c r="E118" s="174">
        <f t="shared" si="26"/>
        <v>0.24</v>
      </c>
      <c r="F118" s="174">
        <f t="shared" si="16"/>
        <v>0.76</v>
      </c>
      <c r="G118" s="174">
        <f t="shared" si="21"/>
        <v>0.76</v>
      </c>
      <c r="H118" s="174">
        <f t="shared" si="22"/>
        <v>0</v>
      </c>
      <c r="I118" s="174">
        <f t="shared" si="23"/>
        <v>2.94</v>
      </c>
      <c r="J118" s="174">
        <f t="shared" si="17"/>
        <v>5.94</v>
      </c>
      <c r="K118" s="174">
        <v>30</v>
      </c>
      <c r="L118" s="174">
        <f t="shared" si="18"/>
        <v>7.72</v>
      </c>
      <c r="M118" s="174">
        <f t="shared" si="24"/>
        <v>7.72</v>
      </c>
      <c r="N118" s="174">
        <f>20</f>
        <v>20</v>
      </c>
      <c r="O118" s="174">
        <f t="shared" si="19"/>
        <v>1.54</v>
      </c>
      <c r="P118" s="174">
        <f t="shared" si="20"/>
        <v>9.26</v>
      </c>
      <c r="Q118" s="83"/>
      <c r="R118" s="84"/>
      <c r="S118" s="84"/>
      <c r="T118" s="84"/>
    </row>
    <row r="119" spans="1:20" ht="77.25" customHeight="1">
      <c r="A119" s="347"/>
      <c r="B119" s="482"/>
      <c r="C119" s="137" t="s">
        <v>56</v>
      </c>
      <c r="D119" s="174">
        <f>'5 зарплата(2)'!J121</f>
        <v>1.2</v>
      </c>
      <c r="E119" s="174">
        <f t="shared" si="26"/>
        <v>0.14000000000000001</v>
      </c>
      <c r="F119" s="174">
        <f t="shared" si="16"/>
        <v>0.46</v>
      </c>
      <c r="G119" s="174">
        <f t="shared" si="21"/>
        <v>0.46</v>
      </c>
      <c r="H119" s="174">
        <f t="shared" si="22"/>
        <v>0</v>
      </c>
      <c r="I119" s="174">
        <f t="shared" si="23"/>
        <v>1.76</v>
      </c>
      <c r="J119" s="174">
        <f t="shared" si="17"/>
        <v>3.56</v>
      </c>
      <c r="K119" s="174">
        <v>30</v>
      </c>
      <c r="L119" s="174">
        <f t="shared" si="18"/>
        <v>4.63</v>
      </c>
      <c r="M119" s="174">
        <f t="shared" si="24"/>
        <v>4.63</v>
      </c>
      <c r="N119" s="174">
        <f>20</f>
        <v>20</v>
      </c>
      <c r="O119" s="174">
        <f t="shared" si="19"/>
        <v>0.93</v>
      </c>
      <c r="P119" s="174">
        <f t="shared" si="20"/>
        <v>5.56</v>
      </c>
      <c r="Q119" s="83"/>
      <c r="R119" s="84"/>
      <c r="S119" s="84"/>
      <c r="T119" s="84"/>
    </row>
    <row r="120" spans="1:20" ht="77.25" customHeight="1">
      <c r="A120" s="347" t="s">
        <v>217</v>
      </c>
      <c r="B120" s="481" t="s">
        <v>167</v>
      </c>
      <c r="C120" s="137" t="s">
        <v>55</v>
      </c>
      <c r="D120" s="174">
        <f>'5 зарплата(2)'!I123</f>
        <v>2.8</v>
      </c>
      <c r="E120" s="174">
        <f t="shared" si="26"/>
        <v>0.34</v>
      </c>
      <c r="F120" s="174">
        <f t="shared" si="16"/>
        <v>1.07</v>
      </c>
      <c r="G120" s="174">
        <f t="shared" si="21"/>
        <v>1.07</v>
      </c>
      <c r="H120" s="174">
        <f t="shared" si="22"/>
        <v>0</v>
      </c>
      <c r="I120" s="174">
        <f t="shared" si="23"/>
        <v>4.1100000000000003</v>
      </c>
      <c r="J120" s="174">
        <f t="shared" si="17"/>
        <v>8.32</v>
      </c>
      <c r="K120" s="174">
        <v>30</v>
      </c>
      <c r="L120" s="174">
        <f t="shared" si="18"/>
        <v>10.82</v>
      </c>
      <c r="M120" s="174">
        <f t="shared" si="24"/>
        <v>10.82</v>
      </c>
      <c r="N120" s="174">
        <f>20</f>
        <v>20</v>
      </c>
      <c r="O120" s="174">
        <f t="shared" si="19"/>
        <v>2.16</v>
      </c>
      <c r="P120" s="174">
        <f t="shared" si="20"/>
        <v>12.98</v>
      </c>
      <c r="Q120" s="83"/>
      <c r="R120" s="84"/>
      <c r="S120" s="84"/>
      <c r="T120" s="84"/>
    </row>
    <row r="121" spans="1:20" ht="77.25" customHeight="1">
      <c r="A121" s="347"/>
      <c r="B121" s="482"/>
      <c r="C121" s="137" t="s">
        <v>56</v>
      </c>
      <c r="D121" s="174">
        <f>'5 зарплата(2)'!J123</f>
        <v>1.96</v>
      </c>
      <c r="E121" s="174">
        <f t="shared" si="26"/>
        <v>0.24</v>
      </c>
      <c r="F121" s="174">
        <f t="shared" si="16"/>
        <v>0.75</v>
      </c>
      <c r="G121" s="174">
        <f t="shared" si="21"/>
        <v>0.75</v>
      </c>
      <c r="H121" s="174">
        <f t="shared" si="22"/>
        <v>0</v>
      </c>
      <c r="I121" s="174">
        <f t="shared" si="23"/>
        <v>2.88</v>
      </c>
      <c r="J121" s="174">
        <f t="shared" si="17"/>
        <v>5.83</v>
      </c>
      <c r="K121" s="174">
        <v>30</v>
      </c>
      <c r="L121" s="174">
        <f t="shared" si="18"/>
        <v>7.58</v>
      </c>
      <c r="M121" s="174">
        <f t="shared" si="24"/>
        <v>7.58</v>
      </c>
      <c r="N121" s="174">
        <f>20</f>
        <v>20</v>
      </c>
      <c r="O121" s="174">
        <f t="shared" si="19"/>
        <v>1.52</v>
      </c>
      <c r="P121" s="174">
        <f t="shared" si="20"/>
        <v>9.1</v>
      </c>
      <c r="Q121" s="83"/>
      <c r="R121" s="84"/>
      <c r="S121" s="84"/>
      <c r="T121" s="84"/>
    </row>
    <row r="122" spans="1:20" ht="77.25" customHeight="1">
      <c r="A122" s="347" t="s">
        <v>219</v>
      </c>
      <c r="B122" s="481" t="s">
        <v>220</v>
      </c>
      <c r="C122" s="137" t="s">
        <v>55</v>
      </c>
      <c r="D122" s="174">
        <f>'5 зарплата(2)'!I125</f>
        <v>2</v>
      </c>
      <c r="E122" s="174">
        <f t="shared" si="26"/>
        <v>0.24</v>
      </c>
      <c r="F122" s="174">
        <f t="shared" si="16"/>
        <v>0.76</v>
      </c>
      <c r="G122" s="174">
        <f t="shared" si="21"/>
        <v>0.76</v>
      </c>
      <c r="H122" s="174">
        <f t="shared" si="22"/>
        <v>0</v>
      </c>
      <c r="I122" s="174">
        <f t="shared" si="23"/>
        <v>2.94</v>
      </c>
      <c r="J122" s="174">
        <f t="shared" si="17"/>
        <v>5.94</v>
      </c>
      <c r="K122" s="174">
        <v>30</v>
      </c>
      <c r="L122" s="174">
        <f t="shared" si="18"/>
        <v>7.72</v>
      </c>
      <c r="M122" s="174">
        <f t="shared" si="24"/>
        <v>7.72</v>
      </c>
      <c r="N122" s="174">
        <f>20</f>
        <v>20</v>
      </c>
      <c r="O122" s="174">
        <f t="shared" si="19"/>
        <v>1.54</v>
      </c>
      <c r="P122" s="174">
        <f t="shared" si="20"/>
        <v>9.26</v>
      </c>
      <c r="Q122" s="83"/>
      <c r="R122" s="84"/>
      <c r="S122" s="84"/>
      <c r="T122" s="84"/>
    </row>
    <row r="123" spans="1:20" ht="77.25" customHeight="1">
      <c r="A123" s="347"/>
      <c r="B123" s="482"/>
      <c r="C123" s="137" t="s">
        <v>56</v>
      </c>
      <c r="D123" s="174">
        <f>'5 зарплата(2)'!J125</f>
        <v>1.2</v>
      </c>
      <c r="E123" s="174">
        <f t="shared" si="26"/>
        <v>0.14000000000000001</v>
      </c>
      <c r="F123" s="174">
        <f t="shared" si="16"/>
        <v>0.46</v>
      </c>
      <c r="G123" s="174">
        <f t="shared" si="21"/>
        <v>0.46</v>
      </c>
      <c r="H123" s="174">
        <f t="shared" si="22"/>
        <v>0</v>
      </c>
      <c r="I123" s="174">
        <f t="shared" si="23"/>
        <v>1.76</v>
      </c>
      <c r="J123" s="174">
        <f t="shared" si="17"/>
        <v>3.56</v>
      </c>
      <c r="K123" s="174">
        <v>30</v>
      </c>
      <c r="L123" s="174">
        <f t="shared" si="18"/>
        <v>4.63</v>
      </c>
      <c r="M123" s="174">
        <f t="shared" si="24"/>
        <v>4.63</v>
      </c>
      <c r="N123" s="174">
        <f>20</f>
        <v>20</v>
      </c>
      <c r="O123" s="174">
        <f t="shared" si="19"/>
        <v>0.93</v>
      </c>
      <c r="P123" s="174">
        <f t="shared" si="20"/>
        <v>5.56</v>
      </c>
      <c r="Q123" s="83"/>
      <c r="R123" s="84"/>
      <c r="S123" s="84"/>
      <c r="T123" s="84"/>
    </row>
    <row r="124" spans="1:20" ht="77.25" customHeight="1">
      <c r="A124" s="347" t="s">
        <v>222</v>
      </c>
      <c r="B124" s="481" t="s">
        <v>223</v>
      </c>
      <c r="C124" s="137" t="s">
        <v>55</v>
      </c>
      <c r="D124" s="174">
        <f>'5 зарплата(2)'!I127</f>
        <v>2</v>
      </c>
      <c r="E124" s="174">
        <f t="shared" si="26"/>
        <v>0.24</v>
      </c>
      <c r="F124" s="174">
        <f t="shared" si="16"/>
        <v>0.76</v>
      </c>
      <c r="G124" s="174">
        <f t="shared" si="21"/>
        <v>0.76</v>
      </c>
      <c r="H124" s="174">
        <f t="shared" si="22"/>
        <v>0</v>
      </c>
      <c r="I124" s="174">
        <f t="shared" si="23"/>
        <v>2.94</v>
      </c>
      <c r="J124" s="174">
        <f t="shared" si="17"/>
        <v>5.94</v>
      </c>
      <c r="K124" s="174">
        <v>30</v>
      </c>
      <c r="L124" s="174">
        <f t="shared" si="18"/>
        <v>7.72</v>
      </c>
      <c r="M124" s="174">
        <f t="shared" si="24"/>
        <v>7.72</v>
      </c>
      <c r="N124" s="174">
        <f>20</f>
        <v>20</v>
      </c>
      <c r="O124" s="174">
        <f t="shared" si="19"/>
        <v>1.54</v>
      </c>
      <c r="P124" s="174">
        <f t="shared" si="20"/>
        <v>9.26</v>
      </c>
      <c r="Q124" s="83"/>
      <c r="R124" s="84"/>
      <c r="S124" s="84"/>
      <c r="T124" s="84"/>
    </row>
    <row r="125" spans="1:20" ht="77.25" customHeight="1">
      <c r="A125" s="347"/>
      <c r="B125" s="482"/>
      <c r="C125" s="137" t="s">
        <v>56</v>
      </c>
      <c r="D125" s="174">
        <f>'5 зарплата(2)'!J127</f>
        <v>1.2</v>
      </c>
      <c r="E125" s="174">
        <f t="shared" si="26"/>
        <v>0.14000000000000001</v>
      </c>
      <c r="F125" s="174">
        <f t="shared" si="16"/>
        <v>0.46</v>
      </c>
      <c r="G125" s="174">
        <f t="shared" si="21"/>
        <v>0.46</v>
      </c>
      <c r="H125" s="174">
        <f t="shared" si="22"/>
        <v>0</v>
      </c>
      <c r="I125" s="174">
        <f t="shared" si="23"/>
        <v>1.76</v>
      </c>
      <c r="J125" s="174">
        <f t="shared" si="17"/>
        <v>3.56</v>
      </c>
      <c r="K125" s="174">
        <v>30</v>
      </c>
      <c r="L125" s="174">
        <f t="shared" si="18"/>
        <v>4.63</v>
      </c>
      <c r="M125" s="174">
        <f t="shared" si="24"/>
        <v>4.63</v>
      </c>
      <c r="N125" s="174">
        <f>20</f>
        <v>20</v>
      </c>
      <c r="O125" s="174">
        <f t="shared" si="19"/>
        <v>0.93</v>
      </c>
      <c r="P125" s="174">
        <f t="shared" si="20"/>
        <v>5.56</v>
      </c>
      <c r="Q125" s="83"/>
      <c r="R125" s="84"/>
      <c r="S125" s="84"/>
      <c r="T125" s="84"/>
    </row>
    <row r="126" spans="1:20" ht="52.5" customHeight="1">
      <c r="A126" s="144" t="s">
        <v>225</v>
      </c>
      <c r="B126" s="188" t="s">
        <v>649</v>
      </c>
      <c r="C126" s="187"/>
      <c r="D126" s="187"/>
      <c r="E126" s="174"/>
      <c r="F126" s="187"/>
      <c r="G126" s="174"/>
      <c r="H126" s="174">
        <f t="shared" si="22"/>
        <v>0</v>
      </c>
      <c r="I126" s="174">
        <f t="shared" si="23"/>
        <v>0</v>
      </c>
      <c r="J126" s="187"/>
      <c r="K126" s="174"/>
      <c r="L126" s="187"/>
      <c r="M126" s="174">
        <f t="shared" si="24"/>
        <v>0</v>
      </c>
      <c r="N126" s="187"/>
      <c r="O126" s="187"/>
      <c r="P126" s="187"/>
      <c r="Q126" s="83"/>
      <c r="R126" s="84"/>
      <c r="S126" s="84"/>
      <c r="T126" s="84"/>
    </row>
    <row r="127" spans="1:20" ht="77.25" customHeight="1">
      <c r="A127" s="347" t="s">
        <v>226</v>
      </c>
      <c r="B127" s="481" t="s">
        <v>227</v>
      </c>
      <c r="C127" s="137" t="s">
        <v>55</v>
      </c>
      <c r="D127" s="174">
        <f>'5 зарплата(2)'!I130</f>
        <v>0.88</v>
      </c>
      <c r="E127" s="174">
        <f t="shared" si="26"/>
        <v>0.11</v>
      </c>
      <c r="F127" s="174">
        <f t="shared" si="16"/>
        <v>0.34</v>
      </c>
      <c r="G127" s="174">
        <f t="shared" si="21"/>
        <v>0.34</v>
      </c>
      <c r="H127" s="174">
        <f t="shared" si="22"/>
        <v>0</v>
      </c>
      <c r="I127" s="174">
        <f t="shared" si="23"/>
        <v>1.29</v>
      </c>
      <c r="J127" s="174">
        <f t="shared" si="17"/>
        <v>2.62</v>
      </c>
      <c r="K127" s="174">
        <v>30</v>
      </c>
      <c r="L127" s="174">
        <f t="shared" si="18"/>
        <v>3.41</v>
      </c>
      <c r="M127" s="174">
        <f t="shared" si="24"/>
        <v>3.41</v>
      </c>
      <c r="N127" s="174">
        <f>20</f>
        <v>20</v>
      </c>
      <c r="O127" s="174">
        <f t="shared" si="19"/>
        <v>0.68</v>
      </c>
      <c r="P127" s="174">
        <f t="shared" si="20"/>
        <v>4.09</v>
      </c>
      <c r="Q127" s="83"/>
      <c r="R127" s="84"/>
      <c r="S127" s="84"/>
      <c r="T127" s="84"/>
    </row>
    <row r="128" spans="1:20" ht="77.25" customHeight="1">
      <c r="A128" s="347"/>
      <c r="B128" s="482"/>
      <c r="C128" s="137" t="s">
        <v>56</v>
      </c>
      <c r="D128" s="174">
        <f>'5 зарплата(2)'!J130</f>
        <v>0.54</v>
      </c>
      <c r="E128" s="174">
        <f t="shared" si="26"/>
        <v>0.06</v>
      </c>
      <c r="F128" s="174">
        <f t="shared" si="16"/>
        <v>0.2</v>
      </c>
      <c r="G128" s="174">
        <f t="shared" si="21"/>
        <v>0.2</v>
      </c>
      <c r="H128" s="174">
        <f t="shared" si="22"/>
        <v>0</v>
      </c>
      <c r="I128" s="174">
        <f t="shared" si="23"/>
        <v>0.79</v>
      </c>
      <c r="J128" s="174">
        <f t="shared" si="17"/>
        <v>1.59</v>
      </c>
      <c r="K128" s="174">
        <v>30</v>
      </c>
      <c r="L128" s="174">
        <f t="shared" si="18"/>
        <v>2.0699999999999998</v>
      </c>
      <c r="M128" s="174">
        <f t="shared" si="24"/>
        <v>2.0699999999999998</v>
      </c>
      <c r="N128" s="174">
        <f>20</f>
        <v>20</v>
      </c>
      <c r="O128" s="174">
        <f t="shared" si="19"/>
        <v>0.41</v>
      </c>
      <c r="P128" s="174">
        <f t="shared" si="20"/>
        <v>2.48</v>
      </c>
      <c r="Q128" s="83"/>
      <c r="R128" s="84"/>
      <c r="S128" s="84"/>
      <c r="T128" s="84"/>
    </row>
    <row r="129" spans="1:20" ht="77.25" customHeight="1">
      <c r="A129" s="347" t="s">
        <v>228</v>
      </c>
      <c r="B129" s="481" t="s">
        <v>229</v>
      </c>
      <c r="C129" s="137" t="s">
        <v>55</v>
      </c>
      <c r="D129" s="174">
        <f>'5 зарплата(2)'!I132</f>
        <v>1.34</v>
      </c>
      <c r="E129" s="174">
        <f t="shared" si="26"/>
        <v>0.16</v>
      </c>
      <c r="F129" s="174">
        <f t="shared" ref="F129:F160" si="27">+G129+H129</f>
        <v>0.51</v>
      </c>
      <c r="G129" s="174">
        <f t="shared" si="21"/>
        <v>0.51</v>
      </c>
      <c r="H129" s="174">
        <f t="shared" si="22"/>
        <v>0</v>
      </c>
      <c r="I129" s="174">
        <f t="shared" si="23"/>
        <v>1.97</v>
      </c>
      <c r="J129" s="174">
        <f t="shared" ref="J129:J160" si="28">+D129+E129+F129+I129</f>
        <v>3.98</v>
      </c>
      <c r="K129" s="174">
        <v>30</v>
      </c>
      <c r="L129" s="174">
        <f t="shared" ref="L129:L160" si="29">+J129*K129/100+J129</f>
        <v>5.17</v>
      </c>
      <c r="M129" s="174">
        <f t="shared" si="24"/>
        <v>5.17</v>
      </c>
      <c r="N129" s="174">
        <f>20</f>
        <v>20</v>
      </c>
      <c r="O129" s="174">
        <f t="shared" ref="O129:O160" si="30">+M129*N129/100</f>
        <v>1.03</v>
      </c>
      <c r="P129" s="174">
        <f t="shared" ref="P129:P160" si="31">+M129+O129</f>
        <v>6.2</v>
      </c>
      <c r="Q129" s="83"/>
      <c r="R129" s="84"/>
      <c r="S129" s="84"/>
      <c r="T129" s="84"/>
    </row>
    <row r="130" spans="1:20" ht="77.25" customHeight="1">
      <c r="A130" s="347"/>
      <c r="B130" s="482"/>
      <c r="C130" s="137" t="s">
        <v>56</v>
      </c>
      <c r="D130" s="174">
        <f>'5 зарплата(2)'!J132</f>
        <v>1</v>
      </c>
      <c r="E130" s="174">
        <f t="shared" si="26"/>
        <v>0.12</v>
      </c>
      <c r="F130" s="174">
        <f t="shared" si="27"/>
        <v>0.38</v>
      </c>
      <c r="G130" s="174">
        <f t="shared" si="21"/>
        <v>0.38</v>
      </c>
      <c r="H130" s="174">
        <f t="shared" si="22"/>
        <v>0</v>
      </c>
      <c r="I130" s="174">
        <f t="shared" si="23"/>
        <v>1.47</v>
      </c>
      <c r="J130" s="174">
        <f t="shared" si="28"/>
        <v>2.97</v>
      </c>
      <c r="K130" s="174">
        <v>30</v>
      </c>
      <c r="L130" s="174">
        <f t="shared" si="29"/>
        <v>3.86</v>
      </c>
      <c r="M130" s="174">
        <f t="shared" si="24"/>
        <v>3.86</v>
      </c>
      <c r="N130" s="174">
        <f>20</f>
        <v>20</v>
      </c>
      <c r="O130" s="174">
        <f t="shared" si="30"/>
        <v>0.77</v>
      </c>
      <c r="P130" s="174">
        <f t="shared" si="31"/>
        <v>4.63</v>
      </c>
      <c r="Q130" s="83"/>
      <c r="R130" s="84"/>
      <c r="S130" s="84"/>
      <c r="T130" s="84"/>
    </row>
    <row r="131" spans="1:20" ht="45" customHeight="1">
      <c r="A131" s="144" t="s">
        <v>231</v>
      </c>
      <c r="B131" s="188" t="s">
        <v>233</v>
      </c>
      <c r="C131" s="187"/>
      <c r="D131" s="187"/>
      <c r="E131" s="174"/>
      <c r="F131" s="187"/>
      <c r="G131" s="174"/>
      <c r="H131" s="174">
        <f t="shared" si="22"/>
        <v>0</v>
      </c>
      <c r="I131" s="174">
        <f t="shared" si="23"/>
        <v>0</v>
      </c>
      <c r="J131" s="187"/>
      <c r="K131" s="174"/>
      <c r="L131" s="187"/>
      <c r="M131" s="174">
        <f t="shared" si="24"/>
        <v>0</v>
      </c>
      <c r="N131" s="187"/>
      <c r="O131" s="187"/>
      <c r="P131" s="187"/>
      <c r="Q131" s="83"/>
      <c r="R131" s="84"/>
      <c r="S131" s="84"/>
      <c r="T131" s="84"/>
    </row>
    <row r="132" spans="1:20" ht="77.25" customHeight="1">
      <c r="A132" s="347" t="s">
        <v>232</v>
      </c>
      <c r="B132" s="481" t="s">
        <v>233</v>
      </c>
      <c r="C132" s="137" t="s">
        <v>55</v>
      </c>
      <c r="D132" s="174">
        <f>'5 зарплата(2)'!I135</f>
        <v>0.94</v>
      </c>
      <c r="E132" s="174">
        <f t="shared" si="26"/>
        <v>0.11</v>
      </c>
      <c r="F132" s="174">
        <f t="shared" si="27"/>
        <v>0.36</v>
      </c>
      <c r="G132" s="174">
        <f t="shared" si="21"/>
        <v>0.36</v>
      </c>
      <c r="H132" s="174">
        <f t="shared" si="22"/>
        <v>0</v>
      </c>
      <c r="I132" s="174">
        <f t="shared" si="23"/>
        <v>1.38</v>
      </c>
      <c r="J132" s="174">
        <f t="shared" si="28"/>
        <v>2.79</v>
      </c>
      <c r="K132" s="174">
        <v>30</v>
      </c>
      <c r="L132" s="174">
        <f t="shared" si="29"/>
        <v>3.63</v>
      </c>
      <c r="M132" s="174">
        <f t="shared" si="24"/>
        <v>3.63</v>
      </c>
      <c r="N132" s="174">
        <f>20</f>
        <v>20</v>
      </c>
      <c r="O132" s="174">
        <f t="shared" si="30"/>
        <v>0.73</v>
      </c>
      <c r="P132" s="174">
        <f t="shared" si="31"/>
        <v>4.3600000000000003</v>
      </c>
      <c r="Q132" s="83"/>
      <c r="R132" s="84"/>
      <c r="S132" s="84"/>
      <c r="T132" s="84"/>
    </row>
    <row r="133" spans="1:20" ht="77.25" customHeight="1">
      <c r="A133" s="347"/>
      <c r="B133" s="482"/>
      <c r="C133" s="137" t="s">
        <v>56</v>
      </c>
      <c r="D133" s="174">
        <f>'5 зарплата(2)'!J135</f>
        <v>0.54</v>
      </c>
      <c r="E133" s="174">
        <f t="shared" si="26"/>
        <v>0.06</v>
      </c>
      <c r="F133" s="174">
        <f t="shared" si="27"/>
        <v>0.2</v>
      </c>
      <c r="G133" s="174">
        <f t="shared" si="21"/>
        <v>0.2</v>
      </c>
      <c r="H133" s="174">
        <f t="shared" si="22"/>
        <v>0</v>
      </c>
      <c r="I133" s="174">
        <f t="shared" si="23"/>
        <v>0.79</v>
      </c>
      <c r="J133" s="174">
        <f t="shared" si="28"/>
        <v>1.59</v>
      </c>
      <c r="K133" s="174">
        <v>30</v>
      </c>
      <c r="L133" s="174">
        <f t="shared" si="29"/>
        <v>2.0699999999999998</v>
      </c>
      <c r="M133" s="174">
        <f t="shared" si="24"/>
        <v>2.0699999999999998</v>
      </c>
      <c r="N133" s="174">
        <f>20</f>
        <v>20</v>
      </c>
      <c r="O133" s="174">
        <f t="shared" si="30"/>
        <v>0.41</v>
      </c>
      <c r="P133" s="174">
        <f t="shared" si="31"/>
        <v>2.48</v>
      </c>
      <c r="Q133" s="83"/>
      <c r="R133" s="84"/>
      <c r="S133" s="84"/>
      <c r="T133" s="84"/>
    </row>
    <row r="134" spans="1:20" ht="77.25" customHeight="1">
      <c r="A134" s="347" t="s">
        <v>235</v>
      </c>
      <c r="B134" s="481" t="s">
        <v>229</v>
      </c>
      <c r="C134" s="137" t="s">
        <v>55</v>
      </c>
      <c r="D134" s="174">
        <f>'5 зарплата(2)'!I137</f>
        <v>1.4</v>
      </c>
      <c r="E134" s="174">
        <f t="shared" si="26"/>
        <v>0.17</v>
      </c>
      <c r="F134" s="174">
        <f t="shared" si="27"/>
        <v>0.53</v>
      </c>
      <c r="G134" s="174">
        <f t="shared" si="21"/>
        <v>0.53</v>
      </c>
      <c r="H134" s="174">
        <f t="shared" si="22"/>
        <v>0</v>
      </c>
      <c r="I134" s="174">
        <f t="shared" si="23"/>
        <v>2.06</v>
      </c>
      <c r="J134" s="174">
        <f t="shared" si="28"/>
        <v>4.16</v>
      </c>
      <c r="K134" s="174">
        <v>30</v>
      </c>
      <c r="L134" s="174">
        <f t="shared" si="29"/>
        <v>5.41</v>
      </c>
      <c r="M134" s="174">
        <f t="shared" si="24"/>
        <v>5.41</v>
      </c>
      <c r="N134" s="174">
        <f>20</f>
        <v>20</v>
      </c>
      <c r="O134" s="174">
        <f t="shared" si="30"/>
        <v>1.08</v>
      </c>
      <c r="P134" s="174">
        <f t="shared" si="31"/>
        <v>6.49</v>
      </c>
      <c r="Q134" s="83"/>
      <c r="R134" s="84"/>
      <c r="S134" s="84"/>
      <c r="T134" s="84"/>
    </row>
    <row r="135" spans="1:20" ht="77.25" customHeight="1">
      <c r="A135" s="347"/>
      <c r="B135" s="482"/>
      <c r="C135" s="137" t="s">
        <v>56</v>
      </c>
      <c r="D135" s="174">
        <f>'5 зарплата(2)'!J137</f>
        <v>1</v>
      </c>
      <c r="E135" s="174">
        <f t="shared" si="26"/>
        <v>0.12</v>
      </c>
      <c r="F135" s="174">
        <f t="shared" si="27"/>
        <v>0.38</v>
      </c>
      <c r="G135" s="174">
        <f t="shared" si="21"/>
        <v>0.38</v>
      </c>
      <c r="H135" s="174">
        <f t="shared" si="22"/>
        <v>0</v>
      </c>
      <c r="I135" s="174">
        <f t="shared" si="23"/>
        <v>1.47</v>
      </c>
      <c r="J135" s="174">
        <f t="shared" si="28"/>
        <v>2.97</v>
      </c>
      <c r="K135" s="174">
        <v>30</v>
      </c>
      <c r="L135" s="174">
        <f t="shared" si="29"/>
        <v>3.86</v>
      </c>
      <c r="M135" s="174">
        <f t="shared" si="24"/>
        <v>3.86</v>
      </c>
      <c r="N135" s="174">
        <f>20</f>
        <v>20</v>
      </c>
      <c r="O135" s="174">
        <f t="shared" si="30"/>
        <v>0.77</v>
      </c>
      <c r="P135" s="174">
        <f t="shared" si="31"/>
        <v>4.63</v>
      </c>
      <c r="Q135" s="83"/>
      <c r="R135" s="84"/>
      <c r="S135" s="84"/>
      <c r="T135" s="84"/>
    </row>
    <row r="136" spans="1:20" ht="77.25" customHeight="1">
      <c r="A136" s="347" t="s">
        <v>237</v>
      </c>
      <c r="B136" s="481" t="s">
        <v>238</v>
      </c>
      <c r="C136" s="137" t="s">
        <v>55</v>
      </c>
      <c r="D136" s="174">
        <f>'5 зарплата(2)'!I139</f>
        <v>0.82</v>
      </c>
      <c r="E136" s="174">
        <f t="shared" si="26"/>
        <v>0.1</v>
      </c>
      <c r="F136" s="174">
        <f t="shared" si="27"/>
        <v>0.31</v>
      </c>
      <c r="G136" s="174">
        <f t="shared" si="21"/>
        <v>0.31</v>
      </c>
      <c r="H136" s="174">
        <f t="shared" si="22"/>
        <v>0</v>
      </c>
      <c r="I136" s="174">
        <f t="shared" si="23"/>
        <v>1.2</v>
      </c>
      <c r="J136" s="174">
        <f t="shared" si="28"/>
        <v>2.4300000000000002</v>
      </c>
      <c r="K136" s="174">
        <v>30</v>
      </c>
      <c r="L136" s="174">
        <f t="shared" si="29"/>
        <v>3.16</v>
      </c>
      <c r="M136" s="174">
        <f t="shared" si="24"/>
        <v>3.16</v>
      </c>
      <c r="N136" s="174">
        <f>20</f>
        <v>20</v>
      </c>
      <c r="O136" s="174">
        <f t="shared" si="30"/>
        <v>0.63</v>
      </c>
      <c r="P136" s="174">
        <f t="shared" si="31"/>
        <v>3.79</v>
      </c>
      <c r="Q136" s="83"/>
      <c r="R136" s="84"/>
      <c r="S136" s="84"/>
      <c r="T136" s="84"/>
    </row>
    <row r="137" spans="1:20" ht="77.25" customHeight="1">
      <c r="A137" s="347"/>
      <c r="B137" s="482"/>
      <c r="C137" s="137" t="s">
        <v>56</v>
      </c>
      <c r="D137" s="174">
        <f>'5 зарплата(2)'!J139</f>
        <v>0.48</v>
      </c>
      <c r="E137" s="174">
        <f t="shared" si="26"/>
        <v>0.06</v>
      </c>
      <c r="F137" s="174">
        <f t="shared" si="27"/>
        <v>0.18</v>
      </c>
      <c r="G137" s="174">
        <f t="shared" si="21"/>
        <v>0.18</v>
      </c>
      <c r="H137" s="174">
        <f t="shared" si="22"/>
        <v>0</v>
      </c>
      <c r="I137" s="174">
        <f t="shared" si="23"/>
        <v>0.71</v>
      </c>
      <c r="J137" s="174">
        <f t="shared" si="28"/>
        <v>1.43</v>
      </c>
      <c r="K137" s="174">
        <v>30</v>
      </c>
      <c r="L137" s="174">
        <f t="shared" si="29"/>
        <v>1.86</v>
      </c>
      <c r="M137" s="174">
        <f t="shared" si="24"/>
        <v>1.86</v>
      </c>
      <c r="N137" s="174">
        <f>20</f>
        <v>20</v>
      </c>
      <c r="O137" s="174">
        <f t="shared" si="30"/>
        <v>0.37</v>
      </c>
      <c r="P137" s="174">
        <f t="shared" si="31"/>
        <v>2.23</v>
      </c>
      <c r="Q137" s="83"/>
      <c r="R137" s="84"/>
      <c r="S137" s="84"/>
      <c r="T137" s="84"/>
    </row>
    <row r="138" spans="1:20" ht="77.25" customHeight="1">
      <c r="A138" s="347" t="s">
        <v>240</v>
      </c>
      <c r="B138" s="481" t="s">
        <v>241</v>
      </c>
      <c r="C138" s="137" t="s">
        <v>55</v>
      </c>
      <c r="D138" s="174">
        <f>'5 зарплата(2)'!I141</f>
        <v>2.36</v>
      </c>
      <c r="E138" s="174">
        <f t="shared" si="26"/>
        <v>0.28000000000000003</v>
      </c>
      <c r="F138" s="174">
        <f t="shared" si="27"/>
        <v>0.9</v>
      </c>
      <c r="G138" s="174">
        <f t="shared" si="21"/>
        <v>0.9</v>
      </c>
      <c r="H138" s="174">
        <f t="shared" si="22"/>
        <v>0</v>
      </c>
      <c r="I138" s="174">
        <f t="shared" si="23"/>
        <v>3.47</v>
      </c>
      <c r="J138" s="174">
        <f t="shared" si="28"/>
        <v>7.01</v>
      </c>
      <c r="K138" s="174">
        <v>30</v>
      </c>
      <c r="L138" s="174">
        <f t="shared" si="29"/>
        <v>9.11</v>
      </c>
      <c r="M138" s="174">
        <f t="shared" si="24"/>
        <v>9.11</v>
      </c>
      <c r="N138" s="174">
        <f>20</f>
        <v>20</v>
      </c>
      <c r="O138" s="174">
        <f t="shared" si="30"/>
        <v>1.82</v>
      </c>
      <c r="P138" s="174">
        <f t="shared" si="31"/>
        <v>10.93</v>
      </c>
      <c r="Q138" s="83"/>
      <c r="R138" s="84"/>
      <c r="S138" s="84"/>
      <c r="T138" s="84"/>
    </row>
    <row r="139" spans="1:20" ht="77.25" customHeight="1">
      <c r="A139" s="347"/>
      <c r="B139" s="482"/>
      <c r="C139" s="137" t="s">
        <v>56</v>
      </c>
      <c r="D139" s="174">
        <f>'5 зарплата(2)'!J141</f>
        <v>1.4</v>
      </c>
      <c r="E139" s="174">
        <f t="shared" si="26"/>
        <v>0.17</v>
      </c>
      <c r="F139" s="174">
        <f t="shared" si="27"/>
        <v>0.53</v>
      </c>
      <c r="G139" s="174">
        <f t="shared" ref="G139:G202" si="32">(E139+D139)*34%</f>
        <v>0.53</v>
      </c>
      <c r="H139" s="174">
        <f t="shared" ref="H139:H202" si="33">(D139+E139)*0.09%</f>
        <v>0</v>
      </c>
      <c r="I139" s="174">
        <f t="shared" ref="I139:I202" si="34">D139*146.9%</f>
        <v>2.06</v>
      </c>
      <c r="J139" s="174">
        <f t="shared" si="28"/>
        <v>4.16</v>
      </c>
      <c r="K139" s="174">
        <v>30</v>
      </c>
      <c r="L139" s="174">
        <f t="shared" si="29"/>
        <v>5.41</v>
      </c>
      <c r="M139" s="174">
        <f t="shared" ref="M139:M202" si="35">L139</f>
        <v>5.41</v>
      </c>
      <c r="N139" s="174">
        <f>20</f>
        <v>20</v>
      </c>
      <c r="O139" s="174">
        <f t="shared" si="30"/>
        <v>1.08</v>
      </c>
      <c r="P139" s="174">
        <f t="shared" si="31"/>
        <v>6.49</v>
      </c>
      <c r="Q139" s="83"/>
      <c r="R139" s="84"/>
      <c r="S139" s="84"/>
      <c r="T139" s="84"/>
    </row>
    <row r="140" spans="1:20" ht="48" customHeight="1">
      <c r="A140" s="144" t="s">
        <v>243</v>
      </c>
      <c r="B140" s="188" t="s">
        <v>244</v>
      </c>
      <c r="C140" s="187"/>
      <c r="D140" s="187"/>
      <c r="E140" s="174"/>
      <c r="F140" s="187"/>
      <c r="G140" s="174"/>
      <c r="H140" s="174">
        <f t="shared" si="33"/>
        <v>0</v>
      </c>
      <c r="I140" s="174">
        <f t="shared" si="34"/>
        <v>0</v>
      </c>
      <c r="J140" s="187"/>
      <c r="K140" s="174"/>
      <c r="L140" s="187"/>
      <c r="M140" s="174">
        <f t="shared" si="35"/>
        <v>0</v>
      </c>
      <c r="N140" s="187"/>
      <c r="O140" s="187"/>
      <c r="P140" s="187"/>
      <c r="Q140" s="83"/>
      <c r="R140" s="84"/>
      <c r="S140" s="84"/>
      <c r="T140" s="84"/>
    </row>
    <row r="141" spans="1:20" ht="77.25" customHeight="1">
      <c r="A141" s="347" t="s">
        <v>245</v>
      </c>
      <c r="B141" s="481" t="s">
        <v>246</v>
      </c>
      <c r="C141" s="137" t="s">
        <v>55</v>
      </c>
      <c r="D141" s="174">
        <f>'5 зарплата(2)'!I144</f>
        <v>0.94</v>
      </c>
      <c r="E141" s="174">
        <f t="shared" si="26"/>
        <v>0.11</v>
      </c>
      <c r="F141" s="174">
        <f t="shared" si="27"/>
        <v>0.36</v>
      </c>
      <c r="G141" s="174">
        <f t="shared" si="32"/>
        <v>0.36</v>
      </c>
      <c r="H141" s="174">
        <f t="shared" si="33"/>
        <v>0</v>
      </c>
      <c r="I141" s="174">
        <f t="shared" si="34"/>
        <v>1.38</v>
      </c>
      <c r="J141" s="174">
        <f t="shared" si="28"/>
        <v>2.79</v>
      </c>
      <c r="K141" s="174">
        <v>30</v>
      </c>
      <c r="L141" s="174">
        <f t="shared" si="29"/>
        <v>3.63</v>
      </c>
      <c r="M141" s="174">
        <f t="shared" si="35"/>
        <v>3.63</v>
      </c>
      <c r="N141" s="174">
        <f>20</f>
        <v>20</v>
      </c>
      <c r="O141" s="174">
        <f t="shared" si="30"/>
        <v>0.73</v>
      </c>
      <c r="P141" s="174">
        <f t="shared" si="31"/>
        <v>4.3600000000000003</v>
      </c>
      <c r="Q141" s="83"/>
      <c r="R141" s="84"/>
      <c r="S141" s="84"/>
      <c r="T141" s="84"/>
    </row>
    <row r="142" spans="1:20" ht="77.25" customHeight="1">
      <c r="A142" s="347"/>
      <c r="B142" s="482"/>
      <c r="C142" s="137" t="s">
        <v>56</v>
      </c>
      <c r="D142" s="174">
        <f>'5 зарплата(2)'!J144</f>
        <v>0.54</v>
      </c>
      <c r="E142" s="174">
        <f t="shared" si="26"/>
        <v>0.06</v>
      </c>
      <c r="F142" s="174">
        <f t="shared" si="27"/>
        <v>0.2</v>
      </c>
      <c r="G142" s="174">
        <f t="shared" si="32"/>
        <v>0.2</v>
      </c>
      <c r="H142" s="174">
        <f t="shared" si="33"/>
        <v>0</v>
      </c>
      <c r="I142" s="174">
        <f t="shared" si="34"/>
        <v>0.79</v>
      </c>
      <c r="J142" s="174">
        <f t="shared" si="28"/>
        <v>1.59</v>
      </c>
      <c r="K142" s="174">
        <v>30</v>
      </c>
      <c r="L142" s="174">
        <f t="shared" si="29"/>
        <v>2.0699999999999998</v>
      </c>
      <c r="M142" s="174">
        <f t="shared" si="35"/>
        <v>2.0699999999999998</v>
      </c>
      <c r="N142" s="174">
        <f>20</f>
        <v>20</v>
      </c>
      <c r="O142" s="174">
        <f t="shared" si="30"/>
        <v>0.41</v>
      </c>
      <c r="P142" s="174">
        <f t="shared" si="31"/>
        <v>2.48</v>
      </c>
      <c r="Q142" s="83"/>
      <c r="R142" s="84"/>
      <c r="S142" s="84"/>
      <c r="T142" s="84"/>
    </row>
    <row r="143" spans="1:20" ht="50.25" customHeight="1">
      <c r="A143" s="144" t="s">
        <v>248</v>
      </c>
      <c r="B143" s="188" t="s">
        <v>249</v>
      </c>
      <c r="C143" s="187"/>
      <c r="D143" s="187"/>
      <c r="E143" s="174"/>
      <c r="F143" s="187"/>
      <c r="G143" s="174"/>
      <c r="H143" s="174">
        <f t="shared" si="33"/>
        <v>0</v>
      </c>
      <c r="I143" s="174">
        <f t="shared" si="34"/>
        <v>0</v>
      </c>
      <c r="J143" s="187"/>
      <c r="K143" s="174"/>
      <c r="L143" s="187"/>
      <c r="M143" s="174">
        <f t="shared" si="35"/>
        <v>0</v>
      </c>
      <c r="N143" s="187"/>
      <c r="O143" s="187"/>
      <c r="P143" s="187"/>
      <c r="Q143" s="83"/>
      <c r="R143" s="84"/>
      <c r="S143" s="84"/>
      <c r="T143" s="84"/>
    </row>
    <row r="144" spans="1:20" ht="77.25" customHeight="1">
      <c r="A144" s="347" t="s">
        <v>689</v>
      </c>
      <c r="B144" s="481" t="s">
        <v>227</v>
      </c>
      <c r="C144" s="137" t="s">
        <v>55</v>
      </c>
      <c r="D144" s="174">
        <f>'5 зарплата(2)'!I147</f>
        <v>0.88</v>
      </c>
      <c r="E144" s="174">
        <f t="shared" si="26"/>
        <v>0.11</v>
      </c>
      <c r="F144" s="174">
        <f t="shared" si="27"/>
        <v>0.34</v>
      </c>
      <c r="G144" s="174">
        <f t="shared" si="32"/>
        <v>0.34</v>
      </c>
      <c r="H144" s="174">
        <f t="shared" si="33"/>
        <v>0</v>
      </c>
      <c r="I144" s="174">
        <f t="shared" si="34"/>
        <v>1.29</v>
      </c>
      <c r="J144" s="174">
        <f t="shared" si="28"/>
        <v>2.62</v>
      </c>
      <c r="K144" s="174">
        <v>30</v>
      </c>
      <c r="L144" s="174">
        <f t="shared" si="29"/>
        <v>3.41</v>
      </c>
      <c r="M144" s="174">
        <f t="shared" si="35"/>
        <v>3.41</v>
      </c>
      <c r="N144" s="174">
        <f>20</f>
        <v>20</v>
      </c>
      <c r="O144" s="174">
        <f t="shared" si="30"/>
        <v>0.68</v>
      </c>
      <c r="P144" s="174">
        <f t="shared" si="31"/>
        <v>4.09</v>
      </c>
      <c r="Q144" s="83"/>
      <c r="R144" s="84"/>
      <c r="S144" s="84"/>
      <c r="T144" s="84"/>
    </row>
    <row r="145" spans="1:20" ht="77.25" customHeight="1">
      <c r="A145" s="347"/>
      <c r="B145" s="482"/>
      <c r="C145" s="137" t="s">
        <v>56</v>
      </c>
      <c r="D145" s="174">
        <f>'5 зарплата(2)'!J147</f>
        <v>0.54</v>
      </c>
      <c r="E145" s="174">
        <f t="shared" si="26"/>
        <v>0.06</v>
      </c>
      <c r="F145" s="174">
        <f t="shared" si="27"/>
        <v>0.2</v>
      </c>
      <c r="G145" s="174">
        <f t="shared" si="32"/>
        <v>0.2</v>
      </c>
      <c r="H145" s="174">
        <f t="shared" si="33"/>
        <v>0</v>
      </c>
      <c r="I145" s="174">
        <f t="shared" si="34"/>
        <v>0.79</v>
      </c>
      <c r="J145" s="174">
        <f t="shared" si="28"/>
        <v>1.59</v>
      </c>
      <c r="K145" s="174">
        <v>30</v>
      </c>
      <c r="L145" s="174">
        <f t="shared" si="29"/>
        <v>2.0699999999999998</v>
      </c>
      <c r="M145" s="174">
        <f t="shared" si="35"/>
        <v>2.0699999999999998</v>
      </c>
      <c r="N145" s="174">
        <f>20</f>
        <v>20</v>
      </c>
      <c r="O145" s="174">
        <f t="shared" si="30"/>
        <v>0.41</v>
      </c>
      <c r="P145" s="174">
        <f t="shared" si="31"/>
        <v>2.48</v>
      </c>
      <c r="Q145" s="83"/>
      <c r="R145" s="84"/>
      <c r="S145" s="84"/>
      <c r="T145" s="84"/>
    </row>
    <row r="146" spans="1:20" ht="77.25" customHeight="1">
      <c r="A146" s="347" t="s">
        <v>252</v>
      </c>
      <c r="B146" s="481" t="s">
        <v>253</v>
      </c>
      <c r="C146" s="137" t="s">
        <v>55</v>
      </c>
      <c r="D146" s="174">
        <f>'5 зарплата(2)'!I149</f>
        <v>1.08</v>
      </c>
      <c r="E146" s="174">
        <f t="shared" si="26"/>
        <v>0.13</v>
      </c>
      <c r="F146" s="174">
        <f t="shared" si="27"/>
        <v>0.41</v>
      </c>
      <c r="G146" s="174">
        <f t="shared" si="32"/>
        <v>0.41</v>
      </c>
      <c r="H146" s="174">
        <f t="shared" si="33"/>
        <v>0</v>
      </c>
      <c r="I146" s="174">
        <f t="shared" si="34"/>
        <v>1.59</v>
      </c>
      <c r="J146" s="174">
        <f t="shared" si="28"/>
        <v>3.21</v>
      </c>
      <c r="K146" s="174">
        <v>30</v>
      </c>
      <c r="L146" s="174">
        <f t="shared" si="29"/>
        <v>4.17</v>
      </c>
      <c r="M146" s="174">
        <f t="shared" si="35"/>
        <v>4.17</v>
      </c>
      <c r="N146" s="174">
        <f>20</f>
        <v>20</v>
      </c>
      <c r="O146" s="174">
        <f t="shared" si="30"/>
        <v>0.83</v>
      </c>
      <c r="P146" s="174">
        <f t="shared" si="31"/>
        <v>5</v>
      </c>
      <c r="Q146" s="83"/>
      <c r="R146" s="84"/>
      <c r="S146" s="84"/>
      <c r="T146" s="84"/>
    </row>
    <row r="147" spans="1:20" ht="77.25" customHeight="1">
      <c r="A147" s="347"/>
      <c r="B147" s="482"/>
      <c r="C147" s="137" t="s">
        <v>56</v>
      </c>
      <c r="D147" s="174">
        <f>'5 зарплата(2)'!J149</f>
        <v>0.82</v>
      </c>
      <c r="E147" s="174">
        <f t="shared" ref="E147:E210" si="36">D147*12%</f>
        <v>0.1</v>
      </c>
      <c r="F147" s="174">
        <f t="shared" si="27"/>
        <v>0.31</v>
      </c>
      <c r="G147" s="174">
        <f t="shared" si="32"/>
        <v>0.31</v>
      </c>
      <c r="H147" s="174">
        <f t="shared" si="33"/>
        <v>0</v>
      </c>
      <c r="I147" s="174">
        <f t="shared" si="34"/>
        <v>1.2</v>
      </c>
      <c r="J147" s="174">
        <f t="shared" si="28"/>
        <v>2.4300000000000002</v>
      </c>
      <c r="K147" s="174">
        <v>30</v>
      </c>
      <c r="L147" s="174">
        <f t="shared" si="29"/>
        <v>3.16</v>
      </c>
      <c r="M147" s="174">
        <f t="shared" si="35"/>
        <v>3.16</v>
      </c>
      <c r="N147" s="174">
        <f>20</f>
        <v>20</v>
      </c>
      <c r="O147" s="174">
        <f t="shared" si="30"/>
        <v>0.63</v>
      </c>
      <c r="P147" s="174">
        <f t="shared" si="31"/>
        <v>3.79</v>
      </c>
      <c r="Q147" s="83"/>
      <c r="R147" s="84"/>
      <c r="S147" s="84"/>
      <c r="T147" s="84"/>
    </row>
    <row r="148" spans="1:20" ht="44.25" customHeight="1">
      <c r="A148" s="144" t="s">
        <v>255</v>
      </c>
      <c r="B148" s="188" t="s">
        <v>257</v>
      </c>
      <c r="C148" s="187"/>
      <c r="D148" s="187"/>
      <c r="E148" s="174"/>
      <c r="F148" s="187"/>
      <c r="G148" s="174"/>
      <c r="H148" s="174">
        <f t="shared" si="33"/>
        <v>0</v>
      </c>
      <c r="I148" s="174">
        <f t="shared" si="34"/>
        <v>0</v>
      </c>
      <c r="J148" s="187"/>
      <c r="K148" s="174"/>
      <c r="L148" s="187"/>
      <c r="M148" s="174">
        <f t="shared" si="35"/>
        <v>0</v>
      </c>
      <c r="N148" s="187"/>
      <c r="O148" s="187"/>
      <c r="P148" s="187"/>
      <c r="Q148" s="83"/>
      <c r="R148" s="84"/>
      <c r="S148" s="84"/>
      <c r="T148" s="84"/>
    </row>
    <row r="149" spans="1:20" ht="77.25" customHeight="1">
      <c r="A149" s="347" t="s">
        <v>690</v>
      </c>
      <c r="B149" s="481" t="s">
        <v>227</v>
      </c>
      <c r="C149" s="137" t="s">
        <v>55</v>
      </c>
      <c r="D149" s="174">
        <f>'5 зарплата(2)'!I152</f>
        <v>0.88</v>
      </c>
      <c r="E149" s="174">
        <f t="shared" si="36"/>
        <v>0.11</v>
      </c>
      <c r="F149" s="174">
        <f t="shared" si="27"/>
        <v>0.34</v>
      </c>
      <c r="G149" s="174">
        <f t="shared" si="32"/>
        <v>0.34</v>
      </c>
      <c r="H149" s="174">
        <f t="shared" si="33"/>
        <v>0</v>
      </c>
      <c r="I149" s="174">
        <f t="shared" si="34"/>
        <v>1.29</v>
      </c>
      <c r="J149" s="174">
        <f t="shared" si="28"/>
        <v>2.62</v>
      </c>
      <c r="K149" s="174">
        <v>30</v>
      </c>
      <c r="L149" s="174">
        <f t="shared" si="29"/>
        <v>3.41</v>
      </c>
      <c r="M149" s="174">
        <f t="shared" si="35"/>
        <v>3.41</v>
      </c>
      <c r="N149" s="174">
        <f>20</f>
        <v>20</v>
      </c>
      <c r="O149" s="174">
        <f t="shared" si="30"/>
        <v>0.68</v>
      </c>
      <c r="P149" s="174">
        <f t="shared" si="31"/>
        <v>4.09</v>
      </c>
      <c r="Q149" s="83"/>
      <c r="R149" s="84"/>
      <c r="S149" s="84"/>
      <c r="T149" s="84"/>
    </row>
    <row r="150" spans="1:20" ht="77.25" customHeight="1">
      <c r="A150" s="347"/>
      <c r="B150" s="482"/>
      <c r="C150" s="137" t="s">
        <v>56</v>
      </c>
      <c r="D150" s="174">
        <f>'5 зарплата(2)'!J152</f>
        <v>0.54</v>
      </c>
      <c r="E150" s="174">
        <f t="shared" si="36"/>
        <v>0.06</v>
      </c>
      <c r="F150" s="174">
        <f t="shared" si="27"/>
        <v>0.2</v>
      </c>
      <c r="G150" s="174">
        <f t="shared" si="32"/>
        <v>0.2</v>
      </c>
      <c r="H150" s="174">
        <f t="shared" si="33"/>
        <v>0</v>
      </c>
      <c r="I150" s="174">
        <f t="shared" si="34"/>
        <v>0.79</v>
      </c>
      <c r="J150" s="174">
        <f t="shared" si="28"/>
        <v>1.59</v>
      </c>
      <c r="K150" s="174">
        <v>30</v>
      </c>
      <c r="L150" s="174">
        <f t="shared" si="29"/>
        <v>2.0699999999999998</v>
      </c>
      <c r="M150" s="174">
        <f t="shared" si="35"/>
        <v>2.0699999999999998</v>
      </c>
      <c r="N150" s="174">
        <f>20</f>
        <v>20</v>
      </c>
      <c r="O150" s="174">
        <f t="shared" si="30"/>
        <v>0.41</v>
      </c>
      <c r="P150" s="174">
        <f t="shared" si="31"/>
        <v>2.48</v>
      </c>
      <c r="Q150" s="83"/>
      <c r="R150" s="84"/>
      <c r="S150" s="84"/>
      <c r="T150" s="84"/>
    </row>
    <row r="151" spans="1:20" ht="77.25" customHeight="1">
      <c r="A151" s="347" t="s">
        <v>652</v>
      </c>
      <c r="B151" s="481" t="s">
        <v>253</v>
      </c>
      <c r="C151" s="137" t="s">
        <v>55</v>
      </c>
      <c r="D151" s="174">
        <f>'5 зарплата(2)'!I154</f>
        <v>1.08</v>
      </c>
      <c r="E151" s="174">
        <f t="shared" si="36"/>
        <v>0.13</v>
      </c>
      <c r="F151" s="174">
        <f t="shared" si="27"/>
        <v>0.41</v>
      </c>
      <c r="G151" s="174">
        <f t="shared" si="32"/>
        <v>0.41</v>
      </c>
      <c r="H151" s="174">
        <f t="shared" si="33"/>
        <v>0</v>
      </c>
      <c r="I151" s="174">
        <f t="shared" si="34"/>
        <v>1.59</v>
      </c>
      <c r="J151" s="174">
        <f t="shared" si="28"/>
        <v>3.21</v>
      </c>
      <c r="K151" s="174">
        <v>30</v>
      </c>
      <c r="L151" s="174">
        <f t="shared" si="29"/>
        <v>4.17</v>
      </c>
      <c r="M151" s="174">
        <f t="shared" si="35"/>
        <v>4.17</v>
      </c>
      <c r="N151" s="174">
        <f>20</f>
        <v>20</v>
      </c>
      <c r="O151" s="174">
        <f t="shared" si="30"/>
        <v>0.83</v>
      </c>
      <c r="P151" s="174">
        <f t="shared" si="31"/>
        <v>5</v>
      </c>
      <c r="Q151" s="83"/>
      <c r="R151" s="84"/>
      <c r="S151" s="84"/>
      <c r="T151" s="84"/>
    </row>
    <row r="152" spans="1:20" ht="77.25" customHeight="1">
      <c r="A152" s="347"/>
      <c r="B152" s="482"/>
      <c r="C152" s="137" t="s">
        <v>56</v>
      </c>
      <c r="D152" s="174">
        <f>'5 зарплата(2)'!J154</f>
        <v>0.74</v>
      </c>
      <c r="E152" s="174">
        <f t="shared" si="36"/>
        <v>0.09</v>
      </c>
      <c r="F152" s="174">
        <f t="shared" si="27"/>
        <v>0.28000000000000003</v>
      </c>
      <c r="G152" s="174">
        <f t="shared" si="32"/>
        <v>0.28000000000000003</v>
      </c>
      <c r="H152" s="174">
        <f t="shared" si="33"/>
        <v>0</v>
      </c>
      <c r="I152" s="174">
        <f t="shared" si="34"/>
        <v>1.0900000000000001</v>
      </c>
      <c r="J152" s="174">
        <f t="shared" si="28"/>
        <v>2.2000000000000002</v>
      </c>
      <c r="K152" s="174">
        <v>30</v>
      </c>
      <c r="L152" s="174">
        <f t="shared" si="29"/>
        <v>2.86</v>
      </c>
      <c r="M152" s="174">
        <f t="shared" si="35"/>
        <v>2.86</v>
      </c>
      <c r="N152" s="174">
        <f>20</f>
        <v>20</v>
      </c>
      <c r="O152" s="174">
        <f t="shared" si="30"/>
        <v>0.56999999999999995</v>
      </c>
      <c r="P152" s="174">
        <f t="shared" si="31"/>
        <v>3.43</v>
      </c>
      <c r="Q152" s="83"/>
      <c r="R152" s="84"/>
      <c r="S152" s="84"/>
      <c r="T152" s="84"/>
    </row>
    <row r="153" spans="1:20" ht="69" customHeight="1">
      <c r="A153" s="144" t="s">
        <v>653</v>
      </c>
      <c r="B153" s="188" t="s">
        <v>262</v>
      </c>
      <c r="C153" s="187"/>
      <c r="D153" s="187"/>
      <c r="E153" s="174"/>
      <c r="F153" s="187"/>
      <c r="G153" s="174"/>
      <c r="H153" s="174">
        <f t="shared" si="33"/>
        <v>0</v>
      </c>
      <c r="I153" s="174">
        <f t="shared" si="34"/>
        <v>0</v>
      </c>
      <c r="J153" s="187"/>
      <c r="K153" s="174"/>
      <c r="L153" s="187"/>
      <c r="M153" s="174">
        <f t="shared" si="35"/>
        <v>0</v>
      </c>
      <c r="N153" s="187"/>
      <c r="O153" s="187"/>
      <c r="P153" s="187"/>
      <c r="Q153" s="83"/>
      <c r="R153" s="84"/>
      <c r="S153" s="84"/>
      <c r="T153" s="84"/>
    </row>
    <row r="154" spans="1:20" ht="77.25" customHeight="1">
      <c r="A154" s="347" t="s">
        <v>263</v>
      </c>
      <c r="B154" s="481" t="s">
        <v>227</v>
      </c>
      <c r="C154" s="137" t="s">
        <v>55</v>
      </c>
      <c r="D154" s="174">
        <f>'5 зарплата(2)'!I157</f>
        <v>0.88</v>
      </c>
      <c r="E154" s="174">
        <f t="shared" si="36"/>
        <v>0.11</v>
      </c>
      <c r="F154" s="174">
        <f t="shared" si="27"/>
        <v>0.34</v>
      </c>
      <c r="G154" s="174">
        <f t="shared" si="32"/>
        <v>0.34</v>
      </c>
      <c r="H154" s="174">
        <f t="shared" si="33"/>
        <v>0</v>
      </c>
      <c r="I154" s="174">
        <f t="shared" si="34"/>
        <v>1.29</v>
      </c>
      <c r="J154" s="174">
        <f t="shared" si="28"/>
        <v>2.62</v>
      </c>
      <c r="K154" s="174">
        <v>30</v>
      </c>
      <c r="L154" s="174">
        <f t="shared" si="29"/>
        <v>3.41</v>
      </c>
      <c r="M154" s="174">
        <f t="shared" si="35"/>
        <v>3.41</v>
      </c>
      <c r="N154" s="174">
        <f>20</f>
        <v>20</v>
      </c>
      <c r="O154" s="174">
        <f t="shared" si="30"/>
        <v>0.68</v>
      </c>
      <c r="P154" s="174">
        <f t="shared" si="31"/>
        <v>4.09</v>
      </c>
      <c r="Q154" s="83"/>
      <c r="R154" s="84"/>
      <c r="S154" s="84"/>
      <c r="T154" s="84"/>
    </row>
    <row r="155" spans="1:20" ht="77.25" customHeight="1">
      <c r="A155" s="347"/>
      <c r="B155" s="482"/>
      <c r="C155" s="137" t="s">
        <v>56</v>
      </c>
      <c r="D155" s="174">
        <f>'5 зарплата(2)'!J157</f>
        <v>0.54</v>
      </c>
      <c r="E155" s="174">
        <f t="shared" si="36"/>
        <v>0.06</v>
      </c>
      <c r="F155" s="174">
        <f t="shared" si="27"/>
        <v>0.2</v>
      </c>
      <c r="G155" s="174">
        <f t="shared" si="32"/>
        <v>0.2</v>
      </c>
      <c r="H155" s="174">
        <f t="shared" si="33"/>
        <v>0</v>
      </c>
      <c r="I155" s="174">
        <f t="shared" si="34"/>
        <v>0.79</v>
      </c>
      <c r="J155" s="174">
        <f t="shared" si="28"/>
        <v>1.59</v>
      </c>
      <c r="K155" s="174">
        <v>30</v>
      </c>
      <c r="L155" s="174">
        <f t="shared" si="29"/>
        <v>2.0699999999999998</v>
      </c>
      <c r="M155" s="174">
        <f t="shared" si="35"/>
        <v>2.0699999999999998</v>
      </c>
      <c r="N155" s="174">
        <f>20</f>
        <v>20</v>
      </c>
      <c r="O155" s="174">
        <f t="shared" si="30"/>
        <v>0.41</v>
      </c>
      <c r="P155" s="174">
        <f t="shared" si="31"/>
        <v>2.48</v>
      </c>
      <c r="Q155" s="83"/>
      <c r="R155" s="84"/>
      <c r="S155" s="84"/>
      <c r="T155" s="84"/>
    </row>
    <row r="156" spans="1:20" ht="77.25" customHeight="1">
      <c r="A156" s="347" t="s">
        <v>265</v>
      </c>
      <c r="B156" s="481" t="s">
        <v>266</v>
      </c>
      <c r="C156" s="137" t="s">
        <v>55</v>
      </c>
      <c r="D156" s="174">
        <f>'5 зарплата(2)'!I159</f>
        <v>1.88</v>
      </c>
      <c r="E156" s="174">
        <f t="shared" si="36"/>
        <v>0.23</v>
      </c>
      <c r="F156" s="174">
        <f t="shared" si="27"/>
        <v>0.72</v>
      </c>
      <c r="G156" s="174">
        <f t="shared" si="32"/>
        <v>0.72</v>
      </c>
      <c r="H156" s="174">
        <f t="shared" si="33"/>
        <v>0</v>
      </c>
      <c r="I156" s="174">
        <f t="shared" si="34"/>
        <v>2.76</v>
      </c>
      <c r="J156" s="174">
        <f t="shared" si="28"/>
        <v>5.59</v>
      </c>
      <c r="K156" s="174">
        <v>30</v>
      </c>
      <c r="L156" s="174">
        <f t="shared" si="29"/>
        <v>7.27</v>
      </c>
      <c r="M156" s="174">
        <f t="shared" si="35"/>
        <v>7.27</v>
      </c>
      <c r="N156" s="174">
        <f>20</f>
        <v>20</v>
      </c>
      <c r="O156" s="174">
        <f t="shared" si="30"/>
        <v>1.45</v>
      </c>
      <c r="P156" s="174">
        <f t="shared" si="31"/>
        <v>8.7200000000000006</v>
      </c>
      <c r="Q156" s="83"/>
      <c r="R156" s="84"/>
      <c r="S156" s="84"/>
      <c r="T156" s="84"/>
    </row>
    <row r="157" spans="1:20" ht="77.25" customHeight="1">
      <c r="A157" s="347"/>
      <c r="B157" s="482"/>
      <c r="C157" s="137" t="s">
        <v>56</v>
      </c>
      <c r="D157" s="174">
        <f>'5 зарплата(2)'!J159</f>
        <v>1.54</v>
      </c>
      <c r="E157" s="174">
        <f t="shared" si="36"/>
        <v>0.18</v>
      </c>
      <c r="F157" s="174">
        <f t="shared" si="27"/>
        <v>0.57999999999999996</v>
      </c>
      <c r="G157" s="174">
        <f t="shared" si="32"/>
        <v>0.57999999999999996</v>
      </c>
      <c r="H157" s="174">
        <f t="shared" si="33"/>
        <v>0</v>
      </c>
      <c r="I157" s="174">
        <f t="shared" si="34"/>
        <v>2.2599999999999998</v>
      </c>
      <c r="J157" s="174">
        <f t="shared" si="28"/>
        <v>4.5599999999999996</v>
      </c>
      <c r="K157" s="174">
        <v>30</v>
      </c>
      <c r="L157" s="174">
        <f t="shared" si="29"/>
        <v>5.93</v>
      </c>
      <c r="M157" s="174">
        <f t="shared" si="35"/>
        <v>5.93</v>
      </c>
      <c r="N157" s="174">
        <f>20</f>
        <v>20</v>
      </c>
      <c r="O157" s="174">
        <f t="shared" si="30"/>
        <v>1.19</v>
      </c>
      <c r="P157" s="174">
        <f t="shared" si="31"/>
        <v>7.12</v>
      </c>
      <c r="Q157" s="83"/>
      <c r="R157" s="84"/>
      <c r="S157" s="84"/>
      <c r="T157" s="84"/>
    </row>
    <row r="158" spans="1:20" ht="47.25" customHeight="1">
      <c r="A158" s="144" t="s">
        <v>268</v>
      </c>
      <c r="B158" s="188" t="s">
        <v>269</v>
      </c>
      <c r="C158" s="187"/>
      <c r="D158" s="187"/>
      <c r="E158" s="174"/>
      <c r="F158" s="187"/>
      <c r="G158" s="174"/>
      <c r="H158" s="174">
        <f t="shared" si="33"/>
        <v>0</v>
      </c>
      <c r="I158" s="174">
        <f t="shared" si="34"/>
        <v>0</v>
      </c>
      <c r="J158" s="187"/>
      <c r="K158" s="174"/>
      <c r="L158" s="187"/>
      <c r="M158" s="174">
        <f t="shared" si="35"/>
        <v>0</v>
      </c>
      <c r="N158" s="187"/>
      <c r="O158" s="187"/>
      <c r="P158" s="187"/>
      <c r="Q158" s="83"/>
      <c r="R158" s="84"/>
      <c r="S158" s="84"/>
      <c r="T158" s="84"/>
    </row>
    <row r="159" spans="1:20" ht="77.25" customHeight="1">
      <c r="A159" s="347" t="s">
        <v>270</v>
      </c>
      <c r="B159" s="481" t="s">
        <v>227</v>
      </c>
      <c r="C159" s="137" t="s">
        <v>55</v>
      </c>
      <c r="D159" s="174">
        <f>'5 зарплата(2)'!I162</f>
        <v>0.88</v>
      </c>
      <c r="E159" s="174">
        <f t="shared" si="36"/>
        <v>0.11</v>
      </c>
      <c r="F159" s="174">
        <f t="shared" si="27"/>
        <v>0.34</v>
      </c>
      <c r="G159" s="174">
        <f t="shared" si="32"/>
        <v>0.34</v>
      </c>
      <c r="H159" s="174">
        <f t="shared" si="33"/>
        <v>0</v>
      </c>
      <c r="I159" s="174">
        <f t="shared" si="34"/>
        <v>1.29</v>
      </c>
      <c r="J159" s="174">
        <f t="shared" si="28"/>
        <v>2.62</v>
      </c>
      <c r="K159" s="174">
        <v>30</v>
      </c>
      <c r="L159" s="174">
        <f t="shared" si="29"/>
        <v>3.41</v>
      </c>
      <c r="M159" s="174">
        <f t="shared" si="35"/>
        <v>3.41</v>
      </c>
      <c r="N159" s="174">
        <f>20</f>
        <v>20</v>
      </c>
      <c r="O159" s="174">
        <f t="shared" si="30"/>
        <v>0.68</v>
      </c>
      <c r="P159" s="174">
        <f t="shared" si="31"/>
        <v>4.09</v>
      </c>
      <c r="Q159" s="83"/>
      <c r="R159" s="84"/>
      <c r="S159" s="84"/>
      <c r="T159" s="84"/>
    </row>
    <row r="160" spans="1:20" ht="77.25" customHeight="1">
      <c r="A160" s="347"/>
      <c r="B160" s="482"/>
      <c r="C160" s="137" t="s">
        <v>56</v>
      </c>
      <c r="D160" s="174">
        <f>'5 зарплата(2)'!J162</f>
        <v>0.54</v>
      </c>
      <c r="E160" s="174">
        <f t="shared" si="36"/>
        <v>0.06</v>
      </c>
      <c r="F160" s="174">
        <f t="shared" si="27"/>
        <v>0.2</v>
      </c>
      <c r="G160" s="174">
        <f t="shared" si="32"/>
        <v>0.2</v>
      </c>
      <c r="H160" s="174">
        <f t="shared" si="33"/>
        <v>0</v>
      </c>
      <c r="I160" s="174">
        <f t="shared" si="34"/>
        <v>0.79</v>
      </c>
      <c r="J160" s="174">
        <f t="shared" si="28"/>
        <v>1.59</v>
      </c>
      <c r="K160" s="174">
        <v>30</v>
      </c>
      <c r="L160" s="174">
        <f t="shared" si="29"/>
        <v>2.0699999999999998</v>
      </c>
      <c r="M160" s="174">
        <f t="shared" si="35"/>
        <v>2.0699999999999998</v>
      </c>
      <c r="N160" s="174">
        <f>20</f>
        <v>20</v>
      </c>
      <c r="O160" s="174">
        <f t="shared" si="30"/>
        <v>0.41</v>
      </c>
      <c r="P160" s="174">
        <f t="shared" si="31"/>
        <v>2.48</v>
      </c>
      <c r="Q160" s="83"/>
      <c r="R160" s="84"/>
      <c r="S160" s="84"/>
      <c r="T160" s="84"/>
    </row>
    <row r="161" spans="1:20" ht="77.25" customHeight="1">
      <c r="A161" s="347" t="s">
        <v>271</v>
      </c>
      <c r="B161" s="481" t="s">
        <v>253</v>
      </c>
      <c r="C161" s="137" t="s">
        <v>55</v>
      </c>
      <c r="D161" s="174">
        <f>'5 зарплата(2)'!I164</f>
        <v>1.36</v>
      </c>
      <c r="E161" s="174">
        <f t="shared" si="36"/>
        <v>0.16</v>
      </c>
      <c r="F161" s="174">
        <f>+G161+H161</f>
        <v>0.52</v>
      </c>
      <c r="G161" s="174">
        <f t="shared" si="32"/>
        <v>0.52</v>
      </c>
      <c r="H161" s="174">
        <f t="shared" si="33"/>
        <v>0</v>
      </c>
      <c r="I161" s="174">
        <f t="shared" si="34"/>
        <v>2</v>
      </c>
      <c r="J161" s="174">
        <f>+D161+E161+F161+I161</f>
        <v>4.04</v>
      </c>
      <c r="K161" s="174">
        <v>30</v>
      </c>
      <c r="L161" s="174">
        <f>+J161*K161/100+J161</f>
        <v>5.25</v>
      </c>
      <c r="M161" s="174">
        <f t="shared" si="35"/>
        <v>5.25</v>
      </c>
      <c r="N161" s="174">
        <f>20</f>
        <v>20</v>
      </c>
      <c r="O161" s="174">
        <f>+M161*N161/100</f>
        <v>1.05</v>
      </c>
      <c r="P161" s="174">
        <f>+M161+O161</f>
        <v>6.3</v>
      </c>
      <c r="Q161" s="83"/>
      <c r="R161" s="84"/>
      <c r="S161" s="84"/>
      <c r="T161" s="84"/>
    </row>
    <row r="162" spans="1:20" ht="77.25" customHeight="1">
      <c r="A162" s="347"/>
      <c r="B162" s="482"/>
      <c r="C162" s="137" t="s">
        <v>56</v>
      </c>
      <c r="D162" s="174">
        <f>'5 зарплата(2)'!J164</f>
        <v>1.02</v>
      </c>
      <c r="E162" s="174">
        <f t="shared" si="36"/>
        <v>0.12</v>
      </c>
      <c r="F162" s="174">
        <f>+G162+H162</f>
        <v>0.39</v>
      </c>
      <c r="G162" s="174">
        <f t="shared" si="32"/>
        <v>0.39</v>
      </c>
      <c r="H162" s="174">
        <f t="shared" si="33"/>
        <v>0</v>
      </c>
      <c r="I162" s="174">
        <f t="shared" si="34"/>
        <v>1.5</v>
      </c>
      <c r="J162" s="174">
        <f>+D162+E162+F162+I162</f>
        <v>3.03</v>
      </c>
      <c r="K162" s="174">
        <v>30</v>
      </c>
      <c r="L162" s="174">
        <f>+J162*K162/100+J162</f>
        <v>3.94</v>
      </c>
      <c r="M162" s="174">
        <f t="shared" si="35"/>
        <v>3.94</v>
      </c>
      <c r="N162" s="174">
        <f>20</f>
        <v>20</v>
      </c>
      <c r="O162" s="174">
        <f>+M162*N162/100</f>
        <v>0.79</v>
      </c>
      <c r="P162" s="174">
        <f>+M162+O162</f>
        <v>4.7300000000000004</v>
      </c>
      <c r="Q162" s="83"/>
      <c r="R162" s="84"/>
      <c r="S162" s="84"/>
      <c r="T162" s="84"/>
    </row>
    <row r="163" spans="1:20" ht="61.5" customHeight="1">
      <c r="A163" s="144" t="s">
        <v>274</v>
      </c>
      <c r="B163" s="188" t="s">
        <v>273</v>
      </c>
      <c r="C163" s="187"/>
      <c r="D163" s="187"/>
      <c r="E163" s="174"/>
      <c r="F163" s="187"/>
      <c r="G163" s="174"/>
      <c r="H163" s="174">
        <f t="shared" si="33"/>
        <v>0</v>
      </c>
      <c r="I163" s="174">
        <f t="shared" si="34"/>
        <v>0</v>
      </c>
      <c r="J163" s="187"/>
      <c r="K163" s="174"/>
      <c r="L163" s="187"/>
      <c r="M163" s="174">
        <f t="shared" si="35"/>
        <v>0</v>
      </c>
      <c r="N163" s="187"/>
      <c r="O163" s="187"/>
      <c r="P163" s="187"/>
      <c r="Q163" s="83"/>
      <c r="R163" s="84"/>
      <c r="S163" s="84"/>
      <c r="T163" s="84"/>
    </row>
    <row r="164" spans="1:20" ht="95.25" customHeight="1">
      <c r="A164" s="347" t="s">
        <v>275</v>
      </c>
      <c r="B164" s="481" t="s">
        <v>227</v>
      </c>
      <c r="C164" s="137" t="s">
        <v>55</v>
      </c>
      <c r="D164" s="174">
        <f>'5 зарплата(2)'!I167</f>
        <v>1.1200000000000001</v>
      </c>
      <c r="E164" s="174">
        <f t="shared" si="36"/>
        <v>0.13</v>
      </c>
      <c r="F164" s="174">
        <f t="shared" ref="F164:F203" si="37">+G164+H164</f>
        <v>0.43</v>
      </c>
      <c r="G164" s="174">
        <f t="shared" si="32"/>
        <v>0.43</v>
      </c>
      <c r="H164" s="174">
        <f t="shared" si="33"/>
        <v>0</v>
      </c>
      <c r="I164" s="174">
        <f t="shared" si="34"/>
        <v>1.65</v>
      </c>
      <c r="J164" s="174">
        <f t="shared" ref="J164:J203" si="38">+D164+E164+F164+I164</f>
        <v>3.33</v>
      </c>
      <c r="K164" s="174">
        <v>30</v>
      </c>
      <c r="L164" s="174">
        <f t="shared" ref="L164:L203" si="39">+J164*K164/100+J164</f>
        <v>4.33</v>
      </c>
      <c r="M164" s="174">
        <f t="shared" si="35"/>
        <v>4.33</v>
      </c>
      <c r="N164" s="174">
        <f>20</f>
        <v>20</v>
      </c>
      <c r="O164" s="174">
        <f t="shared" ref="O164:O203" si="40">+M164*N164/100</f>
        <v>0.87</v>
      </c>
      <c r="P164" s="174">
        <f t="shared" ref="P164:P203" si="41">+M164+O164</f>
        <v>5.2</v>
      </c>
      <c r="Q164" s="83"/>
      <c r="R164" s="84"/>
      <c r="S164" s="84"/>
      <c r="T164" s="84"/>
    </row>
    <row r="165" spans="1:20" ht="102" customHeight="1">
      <c r="A165" s="347"/>
      <c r="B165" s="482"/>
      <c r="C165" s="137" t="s">
        <v>56</v>
      </c>
      <c r="D165" s="174">
        <f>'5 зарплата(2)'!J167</f>
        <v>0.66</v>
      </c>
      <c r="E165" s="174">
        <f t="shared" si="36"/>
        <v>0.08</v>
      </c>
      <c r="F165" s="174">
        <f t="shared" si="37"/>
        <v>0.25</v>
      </c>
      <c r="G165" s="174">
        <f t="shared" si="32"/>
        <v>0.25</v>
      </c>
      <c r="H165" s="174">
        <f t="shared" si="33"/>
        <v>0</v>
      </c>
      <c r="I165" s="174">
        <f t="shared" si="34"/>
        <v>0.97</v>
      </c>
      <c r="J165" s="174">
        <f t="shared" si="38"/>
        <v>1.96</v>
      </c>
      <c r="K165" s="174">
        <v>30</v>
      </c>
      <c r="L165" s="174">
        <f t="shared" si="39"/>
        <v>2.5499999999999998</v>
      </c>
      <c r="M165" s="174">
        <f t="shared" si="35"/>
        <v>2.5499999999999998</v>
      </c>
      <c r="N165" s="174">
        <f>20</f>
        <v>20</v>
      </c>
      <c r="O165" s="174">
        <f t="shared" si="40"/>
        <v>0.51</v>
      </c>
      <c r="P165" s="174">
        <f t="shared" si="41"/>
        <v>3.06</v>
      </c>
      <c r="Q165" s="83"/>
      <c r="R165" s="84"/>
      <c r="S165" s="84"/>
      <c r="T165" s="84"/>
    </row>
    <row r="166" spans="1:20" ht="85.5" customHeight="1">
      <c r="A166" s="347" t="s">
        <v>277</v>
      </c>
      <c r="B166" s="481" t="s">
        <v>253</v>
      </c>
      <c r="C166" s="137" t="s">
        <v>55</v>
      </c>
      <c r="D166" s="174">
        <f>'5 зарплата(2)'!I169</f>
        <v>2.04</v>
      </c>
      <c r="E166" s="174">
        <f t="shared" si="36"/>
        <v>0.24</v>
      </c>
      <c r="F166" s="174">
        <f t="shared" si="37"/>
        <v>0.78</v>
      </c>
      <c r="G166" s="174">
        <f t="shared" si="32"/>
        <v>0.78</v>
      </c>
      <c r="H166" s="174">
        <f t="shared" si="33"/>
        <v>0</v>
      </c>
      <c r="I166" s="174">
        <f t="shared" si="34"/>
        <v>3</v>
      </c>
      <c r="J166" s="174">
        <f t="shared" si="38"/>
        <v>6.06</v>
      </c>
      <c r="K166" s="174">
        <v>30</v>
      </c>
      <c r="L166" s="174">
        <f t="shared" si="39"/>
        <v>7.88</v>
      </c>
      <c r="M166" s="174">
        <f t="shared" si="35"/>
        <v>7.88</v>
      </c>
      <c r="N166" s="174">
        <f>20</f>
        <v>20</v>
      </c>
      <c r="O166" s="174">
        <f t="shared" si="40"/>
        <v>1.58</v>
      </c>
      <c r="P166" s="174">
        <f t="shared" si="41"/>
        <v>9.4600000000000009</v>
      </c>
      <c r="Q166" s="83"/>
      <c r="R166" s="84"/>
      <c r="S166" s="84"/>
      <c r="T166" s="84"/>
    </row>
    <row r="167" spans="1:20" ht="105" customHeight="1">
      <c r="A167" s="347"/>
      <c r="B167" s="482"/>
      <c r="C167" s="137" t="s">
        <v>56</v>
      </c>
      <c r="D167" s="174">
        <f>'5 зарплата(2)'!J169</f>
        <v>1.5</v>
      </c>
      <c r="E167" s="174">
        <f t="shared" si="36"/>
        <v>0.18</v>
      </c>
      <c r="F167" s="174">
        <f t="shared" si="37"/>
        <v>0.56999999999999995</v>
      </c>
      <c r="G167" s="174">
        <f t="shared" si="32"/>
        <v>0.56999999999999995</v>
      </c>
      <c r="H167" s="174">
        <f t="shared" si="33"/>
        <v>0</v>
      </c>
      <c r="I167" s="174">
        <f t="shared" si="34"/>
        <v>2.2000000000000002</v>
      </c>
      <c r="J167" s="174">
        <f t="shared" si="38"/>
        <v>4.45</v>
      </c>
      <c r="K167" s="174">
        <v>30</v>
      </c>
      <c r="L167" s="174">
        <f t="shared" si="39"/>
        <v>5.79</v>
      </c>
      <c r="M167" s="174">
        <f t="shared" si="35"/>
        <v>5.79</v>
      </c>
      <c r="N167" s="174">
        <f>20</f>
        <v>20</v>
      </c>
      <c r="O167" s="174">
        <f t="shared" si="40"/>
        <v>1.1599999999999999</v>
      </c>
      <c r="P167" s="174">
        <f t="shared" si="41"/>
        <v>6.95</v>
      </c>
      <c r="Q167" s="83"/>
      <c r="R167" s="84"/>
      <c r="S167" s="84"/>
      <c r="T167" s="84"/>
    </row>
    <row r="168" spans="1:20" ht="38.25" customHeight="1">
      <c r="A168" s="144" t="s">
        <v>279</v>
      </c>
      <c r="B168" s="188" t="s">
        <v>280</v>
      </c>
      <c r="C168" s="187"/>
      <c r="D168" s="187"/>
      <c r="E168" s="174"/>
      <c r="F168" s="187"/>
      <c r="G168" s="174"/>
      <c r="H168" s="174">
        <f t="shared" si="33"/>
        <v>0</v>
      </c>
      <c r="I168" s="174">
        <f t="shared" si="34"/>
        <v>0</v>
      </c>
      <c r="J168" s="187"/>
      <c r="K168" s="174"/>
      <c r="L168" s="187"/>
      <c r="M168" s="174">
        <f t="shared" si="35"/>
        <v>0</v>
      </c>
      <c r="N168" s="187"/>
      <c r="O168" s="187"/>
      <c r="P168" s="187"/>
      <c r="Q168" s="83"/>
      <c r="R168" s="84"/>
      <c r="S168" s="84"/>
      <c r="T168" s="84"/>
    </row>
    <row r="169" spans="1:20" ht="77.25" customHeight="1">
      <c r="A169" s="347" t="s">
        <v>691</v>
      </c>
      <c r="B169" s="481" t="s">
        <v>163</v>
      </c>
      <c r="C169" s="137" t="s">
        <v>55</v>
      </c>
      <c r="D169" s="174">
        <f>'5 зарплата(2)'!I172</f>
        <v>0.6</v>
      </c>
      <c r="E169" s="174">
        <f t="shared" si="36"/>
        <v>7.0000000000000007E-2</v>
      </c>
      <c r="F169" s="174">
        <f t="shared" si="37"/>
        <v>0.23</v>
      </c>
      <c r="G169" s="174">
        <f t="shared" si="32"/>
        <v>0.23</v>
      </c>
      <c r="H169" s="174">
        <f t="shared" si="33"/>
        <v>0</v>
      </c>
      <c r="I169" s="174">
        <f t="shared" si="34"/>
        <v>0.88</v>
      </c>
      <c r="J169" s="174">
        <f t="shared" si="38"/>
        <v>1.78</v>
      </c>
      <c r="K169" s="174">
        <v>30</v>
      </c>
      <c r="L169" s="174">
        <f t="shared" si="39"/>
        <v>2.31</v>
      </c>
      <c r="M169" s="174">
        <f t="shared" si="35"/>
        <v>2.31</v>
      </c>
      <c r="N169" s="174">
        <f>20</f>
        <v>20</v>
      </c>
      <c r="O169" s="174">
        <f t="shared" si="40"/>
        <v>0.46</v>
      </c>
      <c r="P169" s="174">
        <f t="shared" si="41"/>
        <v>2.77</v>
      </c>
      <c r="Q169" s="83"/>
      <c r="R169" s="84"/>
      <c r="S169" s="84"/>
      <c r="T169" s="84"/>
    </row>
    <row r="170" spans="1:20" ht="77.25" customHeight="1">
      <c r="A170" s="347"/>
      <c r="B170" s="482"/>
      <c r="C170" s="137" t="s">
        <v>56</v>
      </c>
      <c r="D170" s="174">
        <f>'5 зарплата(2)'!J172</f>
        <v>0.4</v>
      </c>
      <c r="E170" s="174">
        <f t="shared" si="36"/>
        <v>0.05</v>
      </c>
      <c r="F170" s="174">
        <f t="shared" si="37"/>
        <v>0.15</v>
      </c>
      <c r="G170" s="174">
        <f t="shared" si="32"/>
        <v>0.15</v>
      </c>
      <c r="H170" s="174">
        <f t="shared" si="33"/>
        <v>0</v>
      </c>
      <c r="I170" s="174">
        <f t="shared" si="34"/>
        <v>0.59</v>
      </c>
      <c r="J170" s="174">
        <f t="shared" si="38"/>
        <v>1.19</v>
      </c>
      <c r="K170" s="174">
        <v>30</v>
      </c>
      <c r="L170" s="174">
        <f t="shared" si="39"/>
        <v>1.55</v>
      </c>
      <c r="M170" s="174">
        <f t="shared" si="35"/>
        <v>1.55</v>
      </c>
      <c r="N170" s="174">
        <f>20</f>
        <v>20</v>
      </c>
      <c r="O170" s="174">
        <f t="shared" si="40"/>
        <v>0.31</v>
      </c>
      <c r="P170" s="174">
        <f t="shared" si="41"/>
        <v>1.86</v>
      </c>
      <c r="Q170" s="83"/>
      <c r="R170" s="84"/>
      <c r="S170" s="84"/>
      <c r="T170" s="84"/>
    </row>
    <row r="171" spans="1:20" ht="77.25" customHeight="1">
      <c r="A171" s="347" t="s">
        <v>283</v>
      </c>
      <c r="B171" s="481" t="s">
        <v>266</v>
      </c>
      <c r="C171" s="137" t="s">
        <v>55</v>
      </c>
      <c r="D171" s="174">
        <f>'5 зарплата(2)'!I174</f>
        <v>1.2</v>
      </c>
      <c r="E171" s="174">
        <f t="shared" si="36"/>
        <v>0.14000000000000001</v>
      </c>
      <c r="F171" s="174">
        <f t="shared" si="37"/>
        <v>0.46</v>
      </c>
      <c r="G171" s="174">
        <f t="shared" si="32"/>
        <v>0.46</v>
      </c>
      <c r="H171" s="174">
        <f t="shared" si="33"/>
        <v>0</v>
      </c>
      <c r="I171" s="174">
        <f t="shared" si="34"/>
        <v>1.76</v>
      </c>
      <c r="J171" s="174">
        <f t="shared" si="38"/>
        <v>3.56</v>
      </c>
      <c r="K171" s="174">
        <v>30</v>
      </c>
      <c r="L171" s="174">
        <f t="shared" si="39"/>
        <v>4.63</v>
      </c>
      <c r="M171" s="174">
        <f t="shared" si="35"/>
        <v>4.63</v>
      </c>
      <c r="N171" s="174">
        <f>20</f>
        <v>20</v>
      </c>
      <c r="O171" s="174">
        <f t="shared" si="40"/>
        <v>0.93</v>
      </c>
      <c r="P171" s="174">
        <f t="shared" si="41"/>
        <v>5.56</v>
      </c>
      <c r="Q171" s="83"/>
      <c r="R171" s="84"/>
      <c r="S171" s="84"/>
      <c r="T171" s="84"/>
    </row>
    <row r="172" spans="1:20" ht="77.25" customHeight="1">
      <c r="A172" s="347"/>
      <c r="B172" s="482"/>
      <c r="C172" s="137" t="s">
        <v>56</v>
      </c>
      <c r="D172" s="174">
        <f>'5 зарплата(2)'!J174</f>
        <v>1</v>
      </c>
      <c r="E172" s="174">
        <f t="shared" si="36"/>
        <v>0.12</v>
      </c>
      <c r="F172" s="174">
        <f t="shared" si="37"/>
        <v>0.38</v>
      </c>
      <c r="G172" s="174">
        <f t="shared" si="32"/>
        <v>0.38</v>
      </c>
      <c r="H172" s="174">
        <f t="shared" si="33"/>
        <v>0</v>
      </c>
      <c r="I172" s="174">
        <f t="shared" si="34"/>
        <v>1.47</v>
      </c>
      <c r="J172" s="174">
        <f t="shared" si="38"/>
        <v>2.97</v>
      </c>
      <c r="K172" s="174">
        <v>30</v>
      </c>
      <c r="L172" s="174">
        <f t="shared" si="39"/>
        <v>3.86</v>
      </c>
      <c r="M172" s="174">
        <f t="shared" si="35"/>
        <v>3.86</v>
      </c>
      <c r="N172" s="174">
        <f>20</f>
        <v>20</v>
      </c>
      <c r="O172" s="174">
        <f t="shared" si="40"/>
        <v>0.77</v>
      </c>
      <c r="P172" s="174">
        <f t="shared" si="41"/>
        <v>4.63</v>
      </c>
      <c r="Q172" s="83"/>
      <c r="R172" s="84"/>
      <c r="S172" s="84"/>
      <c r="T172" s="84"/>
    </row>
    <row r="173" spans="1:20" ht="77.25" customHeight="1">
      <c r="A173" s="347" t="s">
        <v>285</v>
      </c>
      <c r="B173" s="481" t="s">
        <v>286</v>
      </c>
      <c r="C173" s="137" t="s">
        <v>55</v>
      </c>
      <c r="D173" s="174">
        <f>'5 зарплата(2)'!I176</f>
        <v>0.88</v>
      </c>
      <c r="E173" s="174">
        <f t="shared" si="36"/>
        <v>0.11</v>
      </c>
      <c r="F173" s="174">
        <f t="shared" si="37"/>
        <v>0.34</v>
      </c>
      <c r="G173" s="174">
        <f t="shared" si="32"/>
        <v>0.34</v>
      </c>
      <c r="H173" s="174">
        <f t="shared" si="33"/>
        <v>0</v>
      </c>
      <c r="I173" s="174">
        <f t="shared" si="34"/>
        <v>1.29</v>
      </c>
      <c r="J173" s="174">
        <f t="shared" si="38"/>
        <v>2.62</v>
      </c>
      <c r="K173" s="174">
        <v>30</v>
      </c>
      <c r="L173" s="174">
        <f t="shared" si="39"/>
        <v>3.41</v>
      </c>
      <c r="M173" s="174">
        <f t="shared" si="35"/>
        <v>3.41</v>
      </c>
      <c r="N173" s="174">
        <f>20</f>
        <v>20</v>
      </c>
      <c r="O173" s="174">
        <f t="shared" si="40"/>
        <v>0.68</v>
      </c>
      <c r="P173" s="174">
        <f t="shared" si="41"/>
        <v>4.09</v>
      </c>
      <c r="Q173" s="83"/>
      <c r="R173" s="84"/>
      <c r="S173" s="84"/>
      <c r="T173" s="84"/>
    </row>
    <row r="174" spans="1:20" ht="77.25" customHeight="1">
      <c r="A174" s="347"/>
      <c r="B174" s="482"/>
      <c r="C174" s="137" t="s">
        <v>56</v>
      </c>
      <c r="D174" s="174">
        <f>'5 зарплата(2)'!J176</f>
        <v>0.54</v>
      </c>
      <c r="E174" s="174">
        <f t="shared" si="36"/>
        <v>0.06</v>
      </c>
      <c r="F174" s="174">
        <f t="shared" si="37"/>
        <v>0.2</v>
      </c>
      <c r="G174" s="174">
        <f t="shared" si="32"/>
        <v>0.2</v>
      </c>
      <c r="H174" s="174">
        <f t="shared" si="33"/>
        <v>0</v>
      </c>
      <c r="I174" s="174">
        <f t="shared" si="34"/>
        <v>0.79</v>
      </c>
      <c r="J174" s="174">
        <f t="shared" si="38"/>
        <v>1.59</v>
      </c>
      <c r="K174" s="174">
        <v>30</v>
      </c>
      <c r="L174" s="174">
        <f t="shared" si="39"/>
        <v>2.0699999999999998</v>
      </c>
      <c r="M174" s="174">
        <f t="shared" si="35"/>
        <v>2.0699999999999998</v>
      </c>
      <c r="N174" s="174">
        <f>20</f>
        <v>20</v>
      </c>
      <c r="O174" s="174">
        <f t="shared" si="40"/>
        <v>0.41</v>
      </c>
      <c r="P174" s="174">
        <f t="shared" si="41"/>
        <v>2.48</v>
      </c>
      <c r="Q174" s="83"/>
      <c r="R174" s="84"/>
      <c r="S174" s="84"/>
      <c r="T174" s="84"/>
    </row>
    <row r="175" spans="1:20" ht="62.25" customHeight="1">
      <c r="A175" s="144" t="s">
        <v>288</v>
      </c>
      <c r="B175" s="188" t="s">
        <v>290</v>
      </c>
      <c r="C175" s="187"/>
      <c r="D175" s="187"/>
      <c r="E175" s="174"/>
      <c r="F175" s="187"/>
      <c r="G175" s="174"/>
      <c r="H175" s="174">
        <f t="shared" si="33"/>
        <v>0</v>
      </c>
      <c r="I175" s="174">
        <f t="shared" si="34"/>
        <v>0</v>
      </c>
      <c r="J175" s="187"/>
      <c r="K175" s="174"/>
      <c r="L175" s="187"/>
      <c r="M175" s="174">
        <f t="shared" si="35"/>
        <v>0</v>
      </c>
      <c r="N175" s="187"/>
      <c r="O175" s="187"/>
      <c r="P175" s="187"/>
      <c r="Q175" s="83"/>
      <c r="R175" s="84"/>
      <c r="S175" s="84"/>
      <c r="T175" s="84"/>
    </row>
    <row r="176" spans="1:20" ht="77.25" customHeight="1">
      <c r="A176" s="347" t="s">
        <v>289</v>
      </c>
      <c r="B176" s="481" t="s">
        <v>163</v>
      </c>
      <c r="C176" s="137" t="s">
        <v>55</v>
      </c>
      <c r="D176" s="174">
        <f>'5 зарплата(2)'!I179</f>
        <v>1.1599999999999999</v>
      </c>
      <c r="E176" s="174">
        <f t="shared" si="36"/>
        <v>0.14000000000000001</v>
      </c>
      <c r="F176" s="174">
        <f t="shared" si="37"/>
        <v>0.44</v>
      </c>
      <c r="G176" s="174">
        <f t="shared" si="32"/>
        <v>0.44</v>
      </c>
      <c r="H176" s="174">
        <f t="shared" si="33"/>
        <v>0</v>
      </c>
      <c r="I176" s="174">
        <f t="shared" si="34"/>
        <v>1.7</v>
      </c>
      <c r="J176" s="174">
        <f t="shared" si="38"/>
        <v>3.44</v>
      </c>
      <c r="K176" s="174">
        <v>30</v>
      </c>
      <c r="L176" s="174">
        <f t="shared" si="39"/>
        <v>4.47</v>
      </c>
      <c r="M176" s="174">
        <f t="shared" si="35"/>
        <v>4.47</v>
      </c>
      <c r="N176" s="174">
        <f>20</f>
        <v>20</v>
      </c>
      <c r="O176" s="174">
        <f t="shared" si="40"/>
        <v>0.89</v>
      </c>
      <c r="P176" s="174">
        <f t="shared" si="41"/>
        <v>5.36</v>
      </c>
      <c r="Q176" s="83"/>
      <c r="R176" s="84"/>
      <c r="S176" s="84"/>
      <c r="T176" s="84"/>
    </row>
    <row r="177" spans="1:20" ht="77.25" customHeight="1">
      <c r="A177" s="347"/>
      <c r="B177" s="482"/>
      <c r="C177" s="137" t="s">
        <v>56</v>
      </c>
      <c r="D177" s="174">
        <f>'5 зарплата(2)'!J179</f>
        <v>0.68</v>
      </c>
      <c r="E177" s="174">
        <f t="shared" si="36"/>
        <v>0.08</v>
      </c>
      <c r="F177" s="174">
        <f t="shared" si="37"/>
        <v>0.26</v>
      </c>
      <c r="G177" s="174">
        <f t="shared" si="32"/>
        <v>0.26</v>
      </c>
      <c r="H177" s="174">
        <f t="shared" si="33"/>
        <v>0</v>
      </c>
      <c r="I177" s="174">
        <f t="shared" si="34"/>
        <v>1</v>
      </c>
      <c r="J177" s="174">
        <f t="shared" si="38"/>
        <v>2.02</v>
      </c>
      <c r="K177" s="174">
        <v>30</v>
      </c>
      <c r="L177" s="174">
        <f t="shared" si="39"/>
        <v>2.63</v>
      </c>
      <c r="M177" s="174">
        <f t="shared" si="35"/>
        <v>2.63</v>
      </c>
      <c r="N177" s="174">
        <f>20</f>
        <v>20</v>
      </c>
      <c r="O177" s="174">
        <f t="shared" si="40"/>
        <v>0.53</v>
      </c>
      <c r="P177" s="174">
        <f t="shared" si="41"/>
        <v>3.16</v>
      </c>
      <c r="Q177" s="83"/>
      <c r="R177" s="84"/>
      <c r="S177" s="84"/>
      <c r="T177" s="84"/>
    </row>
    <row r="178" spans="1:20" ht="77.25" customHeight="1">
      <c r="A178" s="347" t="s">
        <v>292</v>
      </c>
      <c r="B178" s="481" t="s">
        <v>293</v>
      </c>
      <c r="C178" s="137" t="s">
        <v>55</v>
      </c>
      <c r="D178" s="174">
        <f>'5 зарплата(2)'!I181</f>
        <v>1.84</v>
      </c>
      <c r="E178" s="174">
        <f t="shared" si="36"/>
        <v>0.22</v>
      </c>
      <c r="F178" s="174">
        <f t="shared" si="37"/>
        <v>0.7</v>
      </c>
      <c r="G178" s="174">
        <f t="shared" si="32"/>
        <v>0.7</v>
      </c>
      <c r="H178" s="174">
        <f t="shared" si="33"/>
        <v>0</v>
      </c>
      <c r="I178" s="174">
        <f t="shared" si="34"/>
        <v>2.7</v>
      </c>
      <c r="J178" s="174">
        <f t="shared" si="38"/>
        <v>5.46</v>
      </c>
      <c r="K178" s="174">
        <v>30</v>
      </c>
      <c r="L178" s="174">
        <f t="shared" si="39"/>
        <v>7.1</v>
      </c>
      <c r="M178" s="174">
        <f t="shared" si="35"/>
        <v>7.1</v>
      </c>
      <c r="N178" s="174">
        <f>20</f>
        <v>20</v>
      </c>
      <c r="O178" s="174">
        <f t="shared" si="40"/>
        <v>1.42</v>
      </c>
      <c r="P178" s="174">
        <f t="shared" si="41"/>
        <v>8.52</v>
      </c>
      <c r="Q178" s="83"/>
      <c r="R178" s="84"/>
      <c r="S178" s="84"/>
      <c r="T178" s="84"/>
    </row>
    <row r="179" spans="1:20" ht="77.25" customHeight="1">
      <c r="A179" s="347"/>
      <c r="B179" s="482"/>
      <c r="C179" s="137" t="s">
        <v>56</v>
      </c>
      <c r="D179" s="174">
        <f>'5 зарплата(2)'!J181</f>
        <v>1.36</v>
      </c>
      <c r="E179" s="174">
        <f t="shared" si="36"/>
        <v>0.16</v>
      </c>
      <c r="F179" s="174">
        <f t="shared" si="37"/>
        <v>0.52</v>
      </c>
      <c r="G179" s="174">
        <f t="shared" si="32"/>
        <v>0.52</v>
      </c>
      <c r="H179" s="174">
        <f t="shared" si="33"/>
        <v>0</v>
      </c>
      <c r="I179" s="174">
        <f t="shared" si="34"/>
        <v>2</v>
      </c>
      <c r="J179" s="174">
        <f t="shared" si="38"/>
        <v>4.04</v>
      </c>
      <c r="K179" s="174">
        <v>30</v>
      </c>
      <c r="L179" s="174">
        <f t="shared" si="39"/>
        <v>5.25</v>
      </c>
      <c r="M179" s="174">
        <f t="shared" si="35"/>
        <v>5.25</v>
      </c>
      <c r="N179" s="174">
        <f>20</f>
        <v>20</v>
      </c>
      <c r="O179" s="174">
        <f t="shared" si="40"/>
        <v>1.05</v>
      </c>
      <c r="P179" s="174">
        <f t="shared" si="41"/>
        <v>6.3</v>
      </c>
      <c r="Q179" s="83"/>
      <c r="R179" s="84"/>
      <c r="S179" s="84"/>
      <c r="T179" s="84"/>
    </row>
    <row r="180" spans="1:20" ht="47.25" customHeight="1">
      <c r="A180" s="144" t="s">
        <v>295</v>
      </c>
      <c r="B180" s="188" t="s">
        <v>296</v>
      </c>
      <c r="C180" s="187"/>
      <c r="D180" s="187"/>
      <c r="E180" s="174"/>
      <c r="F180" s="187"/>
      <c r="G180" s="174"/>
      <c r="H180" s="174">
        <f t="shared" si="33"/>
        <v>0</v>
      </c>
      <c r="I180" s="174">
        <f t="shared" si="34"/>
        <v>0</v>
      </c>
      <c r="J180" s="187"/>
      <c r="K180" s="174"/>
      <c r="L180" s="187"/>
      <c r="M180" s="174">
        <f t="shared" si="35"/>
        <v>0</v>
      </c>
      <c r="N180" s="187"/>
      <c r="O180" s="187"/>
      <c r="P180" s="187"/>
      <c r="Q180" s="83"/>
      <c r="R180" s="84"/>
      <c r="S180" s="84"/>
      <c r="T180" s="84"/>
    </row>
    <row r="181" spans="1:20" ht="77.25" customHeight="1">
      <c r="A181" s="347" t="s">
        <v>297</v>
      </c>
      <c r="B181" s="481" t="s">
        <v>163</v>
      </c>
      <c r="C181" s="137" t="s">
        <v>55</v>
      </c>
      <c r="D181" s="174">
        <f>'5 зарплата(2)'!I184</f>
        <v>0.68</v>
      </c>
      <c r="E181" s="174">
        <f t="shared" si="36"/>
        <v>0.08</v>
      </c>
      <c r="F181" s="174">
        <f t="shared" si="37"/>
        <v>0.26</v>
      </c>
      <c r="G181" s="174">
        <f t="shared" si="32"/>
        <v>0.26</v>
      </c>
      <c r="H181" s="174">
        <f t="shared" si="33"/>
        <v>0</v>
      </c>
      <c r="I181" s="174">
        <f t="shared" si="34"/>
        <v>1</v>
      </c>
      <c r="J181" s="174">
        <f t="shared" si="38"/>
        <v>2.02</v>
      </c>
      <c r="K181" s="174">
        <v>30</v>
      </c>
      <c r="L181" s="174">
        <f t="shared" si="39"/>
        <v>2.63</v>
      </c>
      <c r="M181" s="174">
        <f t="shared" si="35"/>
        <v>2.63</v>
      </c>
      <c r="N181" s="174">
        <f>20</f>
        <v>20</v>
      </c>
      <c r="O181" s="174">
        <f t="shared" si="40"/>
        <v>0.53</v>
      </c>
      <c r="P181" s="174">
        <f t="shared" si="41"/>
        <v>3.16</v>
      </c>
      <c r="Q181" s="83"/>
      <c r="R181" s="84"/>
      <c r="S181" s="84"/>
      <c r="T181" s="84"/>
    </row>
    <row r="182" spans="1:20" ht="77.25" customHeight="1">
      <c r="A182" s="347"/>
      <c r="B182" s="482"/>
      <c r="C182" s="137" t="s">
        <v>56</v>
      </c>
      <c r="D182" s="174">
        <f>'5 зарплата(2)'!J184</f>
        <v>0.48</v>
      </c>
      <c r="E182" s="174">
        <f t="shared" si="36"/>
        <v>0.06</v>
      </c>
      <c r="F182" s="174">
        <f t="shared" si="37"/>
        <v>0.18</v>
      </c>
      <c r="G182" s="174">
        <f t="shared" si="32"/>
        <v>0.18</v>
      </c>
      <c r="H182" s="174">
        <f t="shared" si="33"/>
        <v>0</v>
      </c>
      <c r="I182" s="174">
        <f t="shared" si="34"/>
        <v>0.71</v>
      </c>
      <c r="J182" s="174">
        <f t="shared" si="38"/>
        <v>1.43</v>
      </c>
      <c r="K182" s="174">
        <v>30</v>
      </c>
      <c r="L182" s="174">
        <f t="shared" si="39"/>
        <v>1.86</v>
      </c>
      <c r="M182" s="174">
        <f t="shared" si="35"/>
        <v>1.86</v>
      </c>
      <c r="N182" s="174">
        <f>20</f>
        <v>20</v>
      </c>
      <c r="O182" s="174">
        <f t="shared" si="40"/>
        <v>0.37</v>
      </c>
      <c r="P182" s="174">
        <f t="shared" si="41"/>
        <v>2.23</v>
      </c>
      <c r="Q182" s="83"/>
      <c r="R182" s="84"/>
      <c r="S182" s="84"/>
      <c r="T182" s="84"/>
    </row>
    <row r="183" spans="1:20" ht="77.25" customHeight="1">
      <c r="A183" s="347" t="s">
        <v>299</v>
      </c>
      <c r="B183" s="481" t="s">
        <v>300</v>
      </c>
      <c r="C183" s="137" t="s">
        <v>55</v>
      </c>
      <c r="D183" s="174">
        <f>'5 зарплата(2)'!I186</f>
        <v>1.5</v>
      </c>
      <c r="E183" s="174">
        <f t="shared" si="36"/>
        <v>0.18</v>
      </c>
      <c r="F183" s="174">
        <f t="shared" si="37"/>
        <v>0.56999999999999995</v>
      </c>
      <c r="G183" s="174">
        <f t="shared" si="32"/>
        <v>0.56999999999999995</v>
      </c>
      <c r="H183" s="174">
        <f t="shared" si="33"/>
        <v>0</v>
      </c>
      <c r="I183" s="174">
        <f t="shared" si="34"/>
        <v>2.2000000000000002</v>
      </c>
      <c r="J183" s="174">
        <f t="shared" si="38"/>
        <v>4.45</v>
      </c>
      <c r="K183" s="174">
        <v>30</v>
      </c>
      <c r="L183" s="174">
        <f t="shared" si="39"/>
        <v>5.79</v>
      </c>
      <c r="M183" s="174">
        <f t="shared" si="35"/>
        <v>5.79</v>
      </c>
      <c r="N183" s="174">
        <f>20</f>
        <v>20</v>
      </c>
      <c r="O183" s="174">
        <f t="shared" si="40"/>
        <v>1.1599999999999999</v>
      </c>
      <c r="P183" s="174">
        <f t="shared" si="41"/>
        <v>6.95</v>
      </c>
      <c r="Q183" s="83"/>
      <c r="R183" s="84"/>
      <c r="S183" s="84"/>
      <c r="T183" s="84"/>
    </row>
    <row r="184" spans="1:20" ht="77.25" customHeight="1">
      <c r="A184" s="347"/>
      <c r="B184" s="482"/>
      <c r="C184" s="137" t="s">
        <v>56</v>
      </c>
      <c r="D184" s="174">
        <f>'5 зарплата(2)'!J186</f>
        <v>1.1399999999999999</v>
      </c>
      <c r="E184" s="174">
        <f t="shared" si="36"/>
        <v>0.14000000000000001</v>
      </c>
      <c r="F184" s="174">
        <f t="shared" si="37"/>
        <v>0.44</v>
      </c>
      <c r="G184" s="174">
        <f t="shared" si="32"/>
        <v>0.44</v>
      </c>
      <c r="H184" s="174">
        <f t="shared" si="33"/>
        <v>0</v>
      </c>
      <c r="I184" s="174">
        <f t="shared" si="34"/>
        <v>1.67</v>
      </c>
      <c r="J184" s="174">
        <f t="shared" si="38"/>
        <v>3.39</v>
      </c>
      <c r="K184" s="174">
        <v>30</v>
      </c>
      <c r="L184" s="174">
        <f t="shared" si="39"/>
        <v>4.41</v>
      </c>
      <c r="M184" s="174">
        <f t="shared" si="35"/>
        <v>4.41</v>
      </c>
      <c r="N184" s="174">
        <f>20</f>
        <v>20</v>
      </c>
      <c r="O184" s="174">
        <f t="shared" si="40"/>
        <v>0.88</v>
      </c>
      <c r="P184" s="174">
        <f t="shared" si="41"/>
        <v>5.29</v>
      </c>
      <c r="Q184" s="83"/>
      <c r="R184" s="84"/>
      <c r="S184" s="84"/>
      <c r="T184" s="84"/>
    </row>
    <row r="185" spans="1:20" ht="36" customHeight="1">
      <c r="A185" s="144" t="s">
        <v>663</v>
      </c>
      <c r="B185" s="188" t="s">
        <v>302</v>
      </c>
      <c r="C185" s="187"/>
      <c r="D185" s="187"/>
      <c r="E185" s="174"/>
      <c r="F185" s="187"/>
      <c r="G185" s="174"/>
      <c r="H185" s="174">
        <f t="shared" si="33"/>
        <v>0</v>
      </c>
      <c r="I185" s="174">
        <f t="shared" si="34"/>
        <v>0</v>
      </c>
      <c r="J185" s="187"/>
      <c r="K185" s="174"/>
      <c r="L185" s="187"/>
      <c r="M185" s="174">
        <f t="shared" si="35"/>
        <v>0</v>
      </c>
      <c r="N185" s="187"/>
      <c r="O185" s="187"/>
      <c r="P185" s="187"/>
      <c r="Q185" s="83"/>
      <c r="R185" s="84"/>
      <c r="S185" s="84"/>
      <c r="T185" s="84"/>
    </row>
    <row r="186" spans="1:20" ht="77.25" customHeight="1">
      <c r="A186" s="347" t="s">
        <v>304</v>
      </c>
      <c r="B186" s="481" t="s">
        <v>163</v>
      </c>
      <c r="C186" s="137" t="s">
        <v>55</v>
      </c>
      <c r="D186" s="174">
        <f>'5 зарплата(2)'!I189</f>
        <v>1</v>
      </c>
      <c r="E186" s="174">
        <f t="shared" si="36"/>
        <v>0.12</v>
      </c>
      <c r="F186" s="174">
        <f t="shared" si="37"/>
        <v>0.38</v>
      </c>
      <c r="G186" s="174">
        <f t="shared" si="32"/>
        <v>0.38</v>
      </c>
      <c r="H186" s="174">
        <f t="shared" si="33"/>
        <v>0</v>
      </c>
      <c r="I186" s="174">
        <f t="shared" si="34"/>
        <v>1.47</v>
      </c>
      <c r="J186" s="174">
        <f t="shared" si="38"/>
        <v>2.97</v>
      </c>
      <c r="K186" s="174">
        <v>30</v>
      </c>
      <c r="L186" s="174">
        <f t="shared" si="39"/>
        <v>3.86</v>
      </c>
      <c r="M186" s="174">
        <f t="shared" si="35"/>
        <v>3.86</v>
      </c>
      <c r="N186" s="174">
        <f>20</f>
        <v>20</v>
      </c>
      <c r="O186" s="174">
        <f t="shared" si="40"/>
        <v>0.77</v>
      </c>
      <c r="P186" s="174">
        <f t="shared" si="41"/>
        <v>4.63</v>
      </c>
      <c r="Q186" s="83"/>
      <c r="R186" s="84"/>
      <c r="S186" s="84"/>
      <c r="T186" s="84"/>
    </row>
    <row r="187" spans="1:20" ht="77.25" customHeight="1">
      <c r="A187" s="347"/>
      <c r="B187" s="482"/>
      <c r="C187" s="137" t="s">
        <v>56</v>
      </c>
      <c r="D187" s="174">
        <f>'5 зарплата(2)'!J189</f>
        <v>0.6</v>
      </c>
      <c r="E187" s="174">
        <f t="shared" si="36"/>
        <v>7.0000000000000007E-2</v>
      </c>
      <c r="F187" s="174">
        <f t="shared" si="37"/>
        <v>0.23</v>
      </c>
      <c r="G187" s="174">
        <f t="shared" si="32"/>
        <v>0.23</v>
      </c>
      <c r="H187" s="174">
        <f t="shared" si="33"/>
        <v>0</v>
      </c>
      <c r="I187" s="174">
        <f t="shared" si="34"/>
        <v>0.88</v>
      </c>
      <c r="J187" s="174">
        <f t="shared" si="38"/>
        <v>1.78</v>
      </c>
      <c r="K187" s="174">
        <v>30</v>
      </c>
      <c r="L187" s="174">
        <f t="shared" si="39"/>
        <v>2.31</v>
      </c>
      <c r="M187" s="174">
        <f t="shared" si="35"/>
        <v>2.31</v>
      </c>
      <c r="N187" s="174">
        <f>20</f>
        <v>20</v>
      </c>
      <c r="O187" s="174">
        <f t="shared" si="40"/>
        <v>0.46</v>
      </c>
      <c r="P187" s="174">
        <f t="shared" si="41"/>
        <v>2.77</v>
      </c>
      <c r="Q187" s="83"/>
      <c r="R187" s="84"/>
      <c r="S187" s="84"/>
      <c r="T187" s="84"/>
    </row>
    <row r="188" spans="1:20" ht="77.25" customHeight="1">
      <c r="A188" s="347" t="s">
        <v>306</v>
      </c>
      <c r="B188" s="481" t="s">
        <v>293</v>
      </c>
      <c r="C188" s="137" t="s">
        <v>55</v>
      </c>
      <c r="D188" s="174">
        <f>'5 зарплата(2)'!I191</f>
        <v>1.52</v>
      </c>
      <c r="E188" s="174">
        <f t="shared" si="36"/>
        <v>0.18</v>
      </c>
      <c r="F188" s="174">
        <f t="shared" si="37"/>
        <v>0.57999999999999996</v>
      </c>
      <c r="G188" s="174">
        <f t="shared" si="32"/>
        <v>0.57999999999999996</v>
      </c>
      <c r="H188" s="174">
        <f t="shared" si="33"/>
        <v>0</v>
      </c>
      <c r="I188" s="174">
        <f t="shared" si="34"/>
        <v>2.23</v>
      </c>
      <c r="J188" s="174">
        <f t="shared" si="38"/>
        <v>4.51</v>
      </c>
      <c r="K188" s="174">
        <v>30</v>
      </c>
      <c r="L188" s="174">
        <f t="shared" si="39"/>
        <v>5.86</v>
      </c>
      <c r="M188" s="174">
        <f t="shared" si="35"/>
        <v>5.86</v>
      </c>
      <c r="N188" s="174">
        <f>20</f>
        <v>20</v>
      </c>
      <c r="O188" s="174">
        <f t="shared" si="40"/>
        <v>1.17</v>
      </c>
      <c r="P188" s="174">
        <f t="shared" si="41"/>
        <v>7.03</v>
      </c>
      <c r="Q188" s="83"/>
      <c r="R188" s="84"/>
      <c r="S188" s="84"/>
      <c r="T188" s="84"/>
    </row>
    <row r="189" spans="1:20" ht="77.25" customHeight="1">
      <c r="A189" s="347"/>
      <c r="B189" s="482"/>
      <c r="C189" s="137" t="s">
        <v>56</v>
      </c>
      <c r="D189" s="174">
        <f>'5 зарплата(2)'!J191</f>
        <v>1.1200000000000001</v>
      </c>
      <c r="E189" s="174">
        <f t="shared" si="36"/>
        <v>0.13</v>
      </c>
      <c r="F189" s="174">
        <f t="shared" si="37"/>
        <v>0.43</v>
      </c>
      <c r="G189" s="174">
        <f t="shared" si="32"/>
        <v>0.43</v>
      </c>
      <c r="H189" s="174">
        <f t="shared" si="33"/>
        <v>0</v>
      </c>
      <c r="I189" s="174">
        <f t="shared" si="34"/>
        <v>1.65</v>
      </c>
      <c r="J189" s="174">
        <f t="shared" si="38"/>
        <v>3.33</v>
      </c>
      <c r="K189" s="174">
        <v>30</v>
      </c>
      <c r="L189" s="174">
        <f t="shared" si="39"/>
        <v>4.33</v>
      </c>
      <c r="M189" s="174">
        <f t="shared" si="35"/>
        <v>4.33</v>
      </c>
      <c r="N189" s="174">
        <f>20</f>
        <v>20</v>
      </c>
      <c r="O189" s="174">
        <f t="shared" si="40"/>
        <v>0.87</v>
      </c>
      <c r="P189" s="174">
        <f t="shared" si="41"/>
        <v>5.2</v>
      </c>
      <c r="Q189" s="83"/>
      <c r="R189" s="84"/>
      <c r="S189" s="84"/>
      <c r="T189" s="84"/>
    </row>
    <row r="190" spans="1:20" ht="46.5" customHeight="1">
      <c r="A190" s="144" t="s">
        <v>309</v>
      </c>
      <c r="B190" s="188" t="s">
        <v>308</v>
      </c>
      <c r="C190" s="187"/>
      <c r="D190" s="187"/>
      <c r="E190" s="174"/>
      <c r="F190" s="187"/>
      <c r="G190" s="174"/>
      <c r="H190" s="174">
        <f t="shared" si="33"/>
        <v>0</v>
      </c>
      <c r="I190" s="174">
        <f t="shared" si="34"/>
        <v>0</v>
      </c>
      <c r="J190" s="187"/>
      <c r="K190" s="174"/>
      <c r="L190" s="187"/>
      <c r="M190" s="174">
        <f t="shared" si="35"/>
        <v>0</v>
      </c>
      <c r="N190" s="187"/>
      <c r="O190" s="187"/>
      <c r="P190" s="187"/>
      <c r="Q190" s="83"/>
      <c r="R190" s="84"/>
      <c r="S190" s="84"/>
      <c r="T190" s="84"/>
    </row>
    <row r="191" spans="1:20" ht="77.25" customHeight="1">
      <c r="A191" s="347" t="s">
        <v>692</v>
      </c>
      <c r="B191" s="481" t="s">
        <v>163</v>
      </c>
      <c r="C191" s="137" t="s">
        <v>55</v>
      </c>
      <c r="D191" s="174">
        <f>'5 зарплата(2)'!I194</f>
        <v>0.8</v>
      </c>
      <c r="E191" s="174">
        <f t="shared" si="36"/>
        <v>0.1</v>
      </c>
      <c r="F191" s="174">
        <f t="shared" si="37"/>
        <v>0.31</v>
      </c>
      <c r="G191" s="174">
        <f t="shared" si="32"/>
        <v>0.31</v>
      </c>
      <c r="H191" s="174">
        <f t="shared" si="33"/>
        <v>0</v>
      </c>
      <c r="I191" s="174">
        <f t="shared" si="34"/>
        <v>1.18</v>
      </c>
      <c r="J191" s="174">
        <f t="shared" si="38"/>
        <v>2.39</v>
      </c>
      <c r="K191" s="174">
        <v>30</v>
      </c>
      <c r="L191" s="174">
        <f t="shared" si="39"/>
        <v>3.11</v>
      </c>
      <c r="M191" s="174">
        <f t="shared" si="35"/>
        <v>3.11</v>
      </c>
      <c r="N191" s="174">
        <f>20</f>
        <v>20</v>
      </c>
      <c r="O191" s="174">
        <f t="shared" si="40"/>
        <v>0.62</v>
      </c>
      <c r="P191" s="174">
        <f t="shared" si="41"/>
        <v>3.73</v>
      </c>
      <c r="Q191" s="83"/>
      <c r="R191" s="84"/>
      <c r="S191" s="84"/>
      <c r="T191" s="84"/>
    </row>
    <row r="192" spans="1:20" ht="77.25" customHeight="1">
      <c r="A192" s="347"/>
      <c r="B192" s="482"/>
      <c r="C192" s="137" t="s">
        <v>56</v>
      </c>
      <c r="D192" s="174">
        <f>'5 зарплата(2)'!J194</f>
        <v>0.54</v>
      </c>
      <c r="E192" s="174">
        <f t="shared" si="36"/>
        <v>0.06</v>
      </c>
      <c r="F192" s="174">
        <f t="shared" si="37"/>
        <v>0.2</v>
      </c>
      <c r="G192" s="174">
        <f t="shared" si="32"/>
        <v>0.2</v>
      </c>
      <c r="H192" s="174">
        <f t="shared" si="33"/>
        <v>0</v>
      </c>
      <c r="I192" s="174">
        <f t="shared" si="34"/>
        <v>0.79</v>
      </c>
      <c r="J192" s="174">
        <f t="shared" si="38"/>
        <v>1.59</v>
      </c>
      <c r="K192" s="174">
        <v>30</v>
      </c>
      <c r="L192" s="174">
        <f t="shared" si="39"/>
        <v>2.0699999999999998</v>
      </c>
      <c r="M192" s="174">
        <f t="shared" si="35"/>
        <v>2.0699999999999998</v>
      </c>
      <c r="N192" s="174">
        <f>20</f>
        <v>20</v>
      </c>
      <c r="O192" s="174">
        <f t="shared" si="40"/>
        <v>0.41</v>
      </c>
      <c r="P192" s="174">
        <f t="shared" si="41"/>
        <v>2.48</v>
      </c>
      <c r="Q192" s="83"/>
      <c r="R192" s="84"/>
      <c r="S192" s="84"/>
      <c r="T192" s="84"/>
    </row>
    <row r="193" spans="1:20" ht="77.25" customHeight="1">
      <c r="A193" s="347" t="s">
        <v>312</v>
      </c>
      <c r="B193" s="481" t="s">
        <v>300</v>
      </c>
      <c r="C193" s="137" t="s">
        <v>55</v>
      </c>
      <c r="D193" s="174">
        <f>'5 зарплата(2)'!I196</f>
        <v>1.34</v>
      </c>
      <c r="E193" s="174">
        <f t="shared" si="36"/>
        <v>0.16</v>
      </c>
      <c r="F193" s="174">
        <f t="shared" si="37"/>
        <v>0.51</v>
      </c>
      <c r="G193" s="174">
        <f t="shared" si="32"/>
        <v>0.51</v>
      </c>
      <c r="H193" s="174">
        <f t="shared" si="33"/>
        <v>0</v>
      </c>
      <c r="I193" s="174">
        <f t="shared" si="34"/>
        <v>1.97</v>
      </c>
      <c r="J193" s="174">
        <f t="shared" si="38"/>
        <v>3.98</v>
      </c>
      <c r="K193" s="174">
        <v>30</v>
      </c>
      <c r="L193" s="174">
        <f t="shared" si="39"/>
        <v>5.17</v>
      </c>
      <c r="M193" s="174">
        <f t="shared" si="35"/>
        <v>5.17</v>
      </c>
      <c r="N193" s="174">
        <f>20</f>
        <v>20</v>
      </c>
      <c r="O193" s="174">
        <f t="shared" si="40"/>
        <v>1.03</v>
      </c>
      <c r="P193" s="174">
        <f t="shared" si="41"/>
        <v>6.2</v>
      </c>
      <c r="Q193" s="83"/>
      <c r="R193" s="84"/>
      <c r="S193" s="84"/>
      <c r="T193" s="84"/>
    </row>
    <row r="194" spans="1:20" ht="77.25" customHeight="1">
      <c r="A194" s="347"/>
      <c r="B194" s="482"/>
      <c r="C194" s="137" t="s">
        <v>56</v>
      </c>
      <c r="D194" s="174">
        <f>'5 зарплата(2)'!J196</f>
        <v>0.92</v>
      </c>
      <c r="E194" s="174">
        <f t="shared" si="36"/>
        <v>0.11</v>
      </c>
      <c r="F194" s="174">
        <f t="shared" si="37"/>
        <v>0.35</v>
      </c>
      <c r="G194" s="174">
        <f t="shared" si="32"/>
        <v>0.35</v>
      </c>
      <c r="H194" s="174">
        <f t="shared" si="33"/>
        <v>0</v>
      </c>
      <c r="I194" s="174">
        <f t="shared" si="34"/>
        <v>1.35</v>
      </c>
      <c r="J194" s="174">
        <f t="shared" si="38"/>
        <v>2.73</v>
      </c>
      <c r="K194" s="174">
        <v>30</v>
      </c>
      <c r="L194" s="174">
        <f t="shared" si="39"/>
        <v>3.55</v>
      </c>
      <c r="M194" s="174">
        <f t="shared" si="35"/>
        <v>3.55</v>
      </c>
      <c r="N194" s="174">
        <f>20</f>
        <v>20</v>
      </c>
      <c r="O194" s="174">
        <f t="shared" si="40"/>
        <v>0.71</v>
      </c>
      <c r="P194" s="174">
        <f t="shared" si="41"/>
        <v>4.26</v>
      </c>
      <c r="Q194" s="83"/>
      <c r="R194" s="84"/>
      <c r="S194" s="84"/>
      <c r="T194" s="84"/>
    </row>
    <row r="195" spans="1:20" ht="77.25" customHeight="1">
      <c r="A195" s="347" t="s">
        <v>314</v>
      </c>
      <c r="B195" s="481" t="s">
        <v>315</v>
      </c>
      <c r="C195" s="137" t="s">
        <v>55</v>
      </c>
      <c r="D195" s="174">
        <f>'5 зарплата(2)'!I198</f>
        <v>2.2200000000000002</v>
      </c>
      <c r="E195" s="174">
        <f t="shared" si="36"/>
        <v>0.27</v>
      </c>
      <c r="F195" s="174">
        <f t="shared" si="37"/>
        <v>0.85</v>
      </c>
      <c r="G195" s="174">
        <f t="shared" si="32"/>
        <v>0.85</v>
      </c>
      <c r="H195" s="174">
        <f t="shared" si="33"/>
        <v>0</v>
      </c>
      <c r="I195" s="174">
        <f t="shared" si="34"/>
        <v>3.26</v>
      </c>
      <c r="J195" s="174">
        <f t="shared" si="38"/>
        <v>6.6</v>
      </c>
      <c r="K195" s="174">
        <v>30</v>
      </c>
      <c r="L195" s="174">
        <f t="shared" si="39"/>
        <v>8.58</v>
      </c>
      <c r="M195" s="174">
        <f t="shared" si="35"/>
        <v>8.58</v>
      </c>
      <c r="N195" s="174">
        <f>20</f>
        <v>20</v>
      </c>
      <c r="O195" s="174">
        <f t="shared" si="40"/>
        <v>1.72</v>
      </c>
      <c r="P195" s="174">
        <f t="shared" si="41"/>
        <v>10.3</v>
      </c>
      <c r="Q195" s="83"/>
      <c r="R195" s="84"/>
      <c r="S195" s="84"/>
      <c r="T195" s="84"/>
    </row>
    <row r="196" spans="1:20" ht="77.25" customHeight="1">
      <c r="A196" s="347"/>
      <c r="B196" s="482"/>
      <c r="C196" s="137" t="s">
        <v>56</v>
      </c>
      <c r="D196" s="174">
        <f>'5 зарплата(2)'!J198</f>
        <v>1.32</v>
      </c>
      <c r="E196" s="174">
        <f t="shared" si="36"/>
        <v>0.16</v>
      </c>
      <c r="F196" s="174">
        <f t="shared" si="37"/>
        <v>0.5</v>
      </c>
      <c r="G196" s="174">
        <f t="shared" si="32"/>
        <v>0.5</v>
      </c>
      <c r="H196" s="174">
        <f t="shared" si="33"/>
        <v>0</v>
      </c>
      <c r="I196" s="174">
        <f t="shared" si="34"/>
        <v>1.94</v>
      </c>
      <c r="J196" s="174">
        <f t="shared" si="38"/>
        <v>3.92</v>
      </c>
      <c r="K196" s="174">
        <v>30</v>
      </c>
      <c r="L196" s="174">
        <f t="shared" si="39"/>
        <v>5.0999999999999996</v>
      </c>
      <c r="M196" s="174">
        <f t="shared" si="35"/>
        <v>5.0999999999999996</v>
      </c>
      <c r="N196" s="174">
        <f>20</f>
        <v>20</v>
      </c>
      <c r="O196" s="174">
        <f t="shared" si="40"/>
        <v>1.02</v>
      </c>
      <c r="P196" s="174">
        <f t="shared" si="41"/>
        <v>6.12</v>
      </c>
      <c r="Q196" s="83"/>
      <c r="R196" s="84"/>
      <c r="S196" s="84"/>
      <c r="T196" s="84"/>
    </row>
    <row r="197" spans="1:20" ht="77.25" customHeight="1">
      <c r="A197" s="347" t="s">
        <v>317</v>
      </c>
      <c r="B197" s="481" t="s">
        <v>318</v>
      </c>
      <c r="C197" s="137" t="s">
        <v>55</v>
      </c>
      <c r="D197" s="174">
        <f>'5 зарплата(2)'!I200</f>
        <v>1</v>
      </c>
      <c r="E197" s="174">
        <f t="shared" si="36"/>
        <v>0.12</v>
      </c>
      <c r="F197" s="174">
        <f t="shared" si="37"/>
        <v>0.38</v>
      </c>
      <c r="G197" s="174">
        <f t="shared" si="32"/>
        <v>0.38</v>
      </c>
      <c r="H197" s="174">
        <f t="shared" si="33"/>
        <v>0</v>
      </c>
      <c r="I197" s="174">
        <f t="shared" si="34"/>
        <v>1.47</v>
      </c>
      <c r="J197" s="174">
        <f t="shared" si="38"/>
        <v>2.97</v>
      </c>
      <c r="K197" s="174">
        <v>30</v>
      </c>
      <c r="L197" s="174">
        <f t="shared" si="39"/>
        <v>3.86</v>
      </c>
      <c r="M197" s="174">
        <f t="shared" si="35"/>
        <v>3.86</v>
      </c>
      <c r="N197" s="174">
        <f>20</f>
        <v>20</v>
      </c>
      <c r="O197" s="174">
        <f t="shared" si="40"/>
        <v>0.77</v>
      </c>
      <c r="P197" s="174">
        <f t="shared" si="41"/>
        <v>4.63</v>
      </c>
      <c r="Q197" s="83"/>
      <c r="R197" s="84"/>
      <c r="S197" s="84"/>
      <c r="T197" s="84"/>
    </row>
    <row r="198" spans="1:20" ht="77.25" customHeight="1">
      <c r="A198" s="347"/>
      <c r="B198" s="482"/>
      <c r="C198" s="137" t="s">
        <v>56</v>
      </c>
      <c r="D198" s="174">
        <f>'5 зарплата(2)'!J200</f>
        <v>0.6</v>
      </c>
      <c r="E198" s="174">
        <f t="shared" si="36"/>
        <v>7.0000000000000007E-2</v>
      </c>
      <c r="F198" s="174">
        <f t="shared" si="37"/>
        <v>0.23</v>
      </c>
      <c r="G198" s="174">
        <f t="shared" si="32"/>
        <v>0.23</v>
      </c>
      <c r="H198" s="174">
        <f t="shared" si="33"/>
        <v>0</v>
      </c>
      <c r="I198" s="174">
        <f t="shared" si="34"/>
        <v>0.88</v>
      </c>
      <c r="J198" s="174">
        <f t="shared" si="38"/>
        <v>1.78</v>
      </c>
      <c r="K198" s="174">
        <v>30</v>
      </c>
      <c r="L198" s="174">
        <f t="shared" si="39"/>
        <v>2.31</v>
      </c>
      <c r="M198" s="174">
        <f t="shared" si="35"/>
        <v>2.31</v>
      </c>
      <c r="N198" s="174">
        <f>20</f>
        <v>20</v>
      </c>
      <c r="O198" s="174">
        <f t="shared" si="40"/>
        <v>0.46</v>
      </c>
      <c r="P198" s="174">
        <f t="shared" si="41"/>
        <v>2.77</v>
      </c>
      <c r="Q198" s="83"/>
      <c r="R198" s="84"/>
      <c r="S198" s="84"/>
      <c r="T198" s="84"/>
    </row>
    <row r="199" spans="1:20" ht="77.25" customHeight="1">
      <c r="A199" s="347" t="s">
        <v>320</v>
      </c>
      <c r="B199" s="481" t="s">
        <v>321</v>
      </c>
      <c r="C199" s="137" t="s">
        <v>55</v>
      </c>
      <c r="D199" s="174">
        <f>'5 зарплата(2)'!I202</f>
        <v>1.34</v>
      </c>
      <c r="E199" s="174">
        <f t="shared" si="36"/>
        <v>0.16</v>
      </c>
      <c r="F199" s="174">
        <f t="shared" si="37"/>
        <v>0.51</v>
      </c>
      <c r="G199" s="174">
        <f t="shared" si="32"/>
        <v>0.51</v>
      </c>
      <c r="H199" s="174">
        <f t="shared" si="33"/>
        <v>0</v>
      </c>
      <c r="I199" s="174">
        <f t="shared" si="34"/>
        <v>1.97</v>
      </c>
      <c r="J199" s="174">
        <f t="shared" si="38"/>
        <v>3.98</v>
      </c>
      <c r="K199" s="174">
        <v>30</v>
      </c>
      <c r="L199" s="174">
        <f t="shared" si="39"/>
        <v>5.17</v>
      </c>
      <c r="M199" s="174">
        <f t="shared" si="35"/>
        <v>5.17</v>
      </c>
      <c r="N199" s="174">
        <f>20</f>
        <v>20</v>
      </c>
      <c r="O199" s="174">
        <f t="shared" si="40"/>
        <v>1.03</v>
      </c>
      <c r="P199" s="174">
        <f t="shared" si="41"/>
        <v>6.2</v>
      </c>
      <c r="Q199" s="83"/>
      <c r="R199" s="84"/>
      <c r="S199" s="84"/>
      <c r="T199" s="84"/>
    </row>
    <row r="200" spans="1:20" ht="77.25" customHeight="1">
      <c r="A200" s="347"/>
      <c r="B200" s="482"/>
      <c r="C200" s="137" t="s">
        <v>56</v>
      </c>
      <c r="D200" s="174">
        <f>'5 зарплата(2)'!J202</f>
        <v>0.8</v>
      </c>
      <c r="E200" s="174">
        <f t="shared" si="36"/>
        <v>0.1</v>
      </c>
      <c r="F200" s="174">
        <f t="shared" si="37"/>
        <v>0.31</v>
      </c>
      <c r="G200" s="174">
        <f t="shared" si="32"/>
        <v>0.31</v>
      </c>
      <c r="H200" s="174">
        <f t="shared" si="33"/>
        <v>0</v>
      </c>
      <c r="I200" s="174">
        <f t="shared" si="34"/>
        <v>1.18</v>
      </c>
      <c r="J200" s="174">
        <f t="shared" si="38"/>
        <v>2.39</v>
      </c>
      <c r="K200" s="174">
        <v>30</v>
      </c>
      <c r="L200" s="174">
        <f t="shared" si="39"/>
        <v>3.11</v>
      </c>
      <c r="M200" s="174">
        <f t="shared" si="35"/>
        <v>3.11</v>
      </c>
      <c r="N200" s="174">
        <f>20</f>
        <v>20</v>
      </c>
      <c r="O200" s="174">
        <f t="shared" si="40"/>
        <v>0.62</v>
      </c>
      <c r="P200" s="174">
        <f t="shared" si="41"/>
        <v>3.73</v>
      </c>
      <c r="Q200" s="83"/>
      <c r="R200" s="84"/>
      <c r="S200" s="84"/>
      <c r="T200" s="84"/>
    </row>
    <row r="201" spans="1:20" ht="32.25" customHeight="1">
      <c r="A201" s="144" t="s">
        <v>324</v>
      </c>
      <c r="B201" s="188" t="s">
        <v>323</v>
      </c>
      <c r="C201" s="187"/>
      <c r="D201" s="187"/>
      <c r="E201" s="174"/>
      <c r="F201" s="187"/>
      <c r="G201" s="174"/>
      <c r="H201" s="174">
        <f t="shared" si="33"/>
        <v>0</v>
      </c>
      <c r="I201" s="174">
        <f t="shared" si="34"/>
        <v>0</v>
      </c>
      <c r="J201" s="187"/>
      <c r="K201" s="174"/>
      <c r="L201" s="187"/>
      <c r="M201" s="174">
        <f t="shared" si="35"/>
        <v>0</v>
      </c>
      <c r="N201" s="187"/>
      <c r="O201" s="187"/>
      <c r="P201" s="187"/>
      <c r="Q201" s="83"/>
      <c r="R201" s="84"/>
      <c r="S201" s="84"/>
      <c r="T201" s="84"/>
    </row>
    <row r="202" spans="1:20" ht="77.25" customHeight="1">
      <c r="A202" s="347" t="s">
        <v>325</v>
      </c>
      <c r="B202" s="481" t="s">
        <v>163</v>
      </c>
      <c r="C202" s="137" t="s">
        <v>55</v>
      </c>
      <c r="D202" s="174">
        <f>'5 зарплата(2)'!I205</f>
        <v>0.57999999999999996</v>
      </c>
      <c r="E202" s="174">
        <f t="shared" si="36"/>
        <v>7.0000000000000007E-2</v>
      </c>
      <c r="F202" s="174">
        <f t="shared" si="37"/>
        <v>0.22</v>
      </c>
      <c r="G202" s="174">
        <f t="shared" si="32"/>
        <v>0.22</v>
      </c>
      <c r="H202" s="174">
        <f t="shared" si="33"/>
        <v>0</v>
      </c>
      <c r="I202" s="174">
        <f t="shared" si="34"/>
        <v>0.85</v>
      </c>
      <c r="J202" s="174">
        <f t="shared" si="38"/>
        <v>1.72</v>
      </c>
      <c r="K202" s="174">
        <v>30</v>
      </c>
      <c r="L202" s="174">
        <f t="shared" si="39"/>
        <v>2.2400000000000002</v>
      </c>
      <c r="M202" s="174">
        <f t="shared" si="35"/>
        <v>2.2400000000000002</v>
      </c>
      <c r="N202" s="174">
        <f>20</f>
        <v>20</v>
      </c>
      <c r="O202" s="174">
        <f t="shared" si="40"/>
        <v>0.45</v>
      </c>
      <c r="P202" s="174">
        <f t="shared" si="41"/>
        <v>2.69</v>
      </c>
      <c r="Q202" s="83"/>
      <c r="R202" s="84"/>
      <c r="S202" s="84"/>
      <c r="T202" s="84"/>
    </row>
    <row r="203" spans="1:20" ht="77.25" customHeight="1">
      <c r="A203" s="347"/>
      <c r="B203" s="482"/>
      <c r="C203" s="137" t="s">
        <v>56</v>
      </c>
      <c r="D203" s="174">
        <f>'5 зарплата(2)'!J205</f>
        <v>0.4</v>
      </c>
      <c r="E203" s="174">
        <f t="shared" si="36"/>
        <v>0.05</v>
      </c>
      <c r="F203" s="174">
        <f t="shared" si="37"/>
        <v>0.15</v>
      </c>
      <c r="G203" s="174">
        <f t="shared" ref="G203:G266" si="42">(E203+D203)*34%</f>
        <v>0.15</v>
      </c>
      <c r="H203" s="174">
        <f t="shared" ref="H203:H266" si="43">(D203+E203)*0.09%</f>
        <v>0</v>
      </c>
      <c r="I203" s="174">
        <f t="shared" ref="I203:I266" si="44">D203*146.9%</f>
        <v>0.59</v>
      </c>
      <c r="J203" s="174">
        <f t="shared" si="38"/>
        <v>1.19</v>
      </c>
      <c r="K203" s="174">
        <v>30</v>
      </c>
      <c r="L203" s="174">
        <f t="shared" si="39"/>
        <v>1.55</v>
      </c>
      <c r="M203" s="174">
        <f t="shared" ref="M203:M266" si="45">L203</f>
        <v>1.55</v>
      </c>
      <c r="N203" s="174">
        <f>20</f>
        <v>20</v>
      </c>
      <c r="O203" s="174">
        <f t="shared" si="40"/>
        <v>0.31</v>
      </c>
      <c r="P203" s="174">
        <f t="shared" si="41"/>
        <v>1.86</v>
      </c>
      <c r="Q203" s="83"/>
      <c r="R203" s="84"/>
      <c r="S203" s="84"/>
      <c r="T203" s="84"/>
    </row>
    <row r="204" spans="1:20" ht="77.25" customHeight="1">
      <c r="A204" s="347" t="s">
        <v>327</v>
      </c>
      <c r="B204" s="481" t="s">
        <v>300</v>
      </c>
      <c r="C204" s="137" t="s">
        <v>55</v>
      </c>
      <c r="D204" s="174">
        <f>'5 зарплата(2)'!I207</f>
        <v>1.58</v>
      </c>
      <c r="E204" s="174">
        <f t="shared" si="36"/>
        <v>0.19</v>
      </c>
      <c r="F204" s="174">
        <f t="shared" ref="F204:F239" si="46">+G204+H204</f>
        <v>0.6</v>
      </c>
      <c r="G204" s="174">
        <f t="shared" si="42"/>
        <v>0.6</v>
      </c>
      <c r="H204" s="174">
        <f t="shared" si="43"/>
        <v>0</v>
      </c>
      <c r="I204" s="174">
        <f t="shared" si="44"/>
        <v>2.3199999999999998</v>
      </c>
      <c r="J204" s="174">
        <f t="shared" ref="J204:J239" si="47">+D204+E204+F204+I204</f>
        <v>4.6900000000000004</v>
      </c>
      <c r="K204" s="174">
        <v>30</v>
      </c>
      <c r="L204" s="174">
        <f t="shared" ref="L204:L239" si="48">+J204*K204/100+J204</f>
        <v>6.1</v>
      </c>
      <c r="M204" s="174">
        <f t="shared" si="45"/>
        <v>6.1</v>
      </c>
      <c r="N204" s="174">
        <f>20</f>
        <v>20</v>
      </c>
      <c r="O204" s="174">
        <f t="shared" ref="O204:O239" si="49">+M204*N204/100</f>
        <v>1.22</v>
      </c>
      <c r="P204" s="174">
        <f t="shared" ref="P204:P239" si="50">+M204+O204</f>
        <v>7.32</v>
      </c>
      <c r="Q204" s="83"/>
      <c r="R204" s="84"/>
      <c r="S204" s="84"/>
      <c r="T204" s="84"/>
    </row>
    <row r="205" spans="1:20" ht="77.25" customHeight="1">
      <c r="A205" s="347"/>
      <c r="B205" s="482"/>
      <c r="C205" s="137" t="s">
        <v>56</v>
      </c>
      <c r="D205" s="174">
        <f>'5 зарплата(2)'!J207</f>
        <v>1.58</v>
      </c>
      <c r="E205" s="174">
        <f t="shared" si="36"/>
        <v>0.19</v>
      </c>
      <c r="F205" s="174">
        <f t="shared" si="46"/>
        <v>0.6</v>
      </c>
      <c r="G205" s="174">
        <f t="shared" si="42"/>
        <v>0.6</v>
      </c>
      <c r="H205" s="174">
        <f t="shared" si="43"/>
        <v>0</v>
      </c>
      <c r="I205" s="174">
        <f t="shared" si="44"/>
        <v>2.3199999999999998</v>
      </c>
      <c r="J205" s="174">
        <f t="shared" si="47"/>
        <v>4.6900000000000004</v>
      </c>
      <c r="K205" s="174">
        <v>30</v>
      </c>
      <c r="L205" s="174">
        <f t="shared" si="48"/>
        <v>6.1</v>
      </c>
      <c r="M205" s="174">
        <f t="shared" si="45"/>
        <v>6.1</v>
      </c>
      <c r="N205" s="174">
        <f>20</f>
        <v>20</v>
      </c>
      <c r="O205" s="174">
        <f t="shared" si="49"/>
        <v>1.22</v>
      </c>
      <c r="P205" s="174">
        <f t="shared" si="50"/>
        <v>7.32</v>
      </c>
      <c r="Q205" s="83"/>
      <c r="R205" s="84"/>
      <c r="S205" s="84"/>
      <c r="T205" s="84"/>
    </row>
    <row r="206" spans="1:20" ht="49.5" customHeight="1">
      <c r="A206" s="144" t="s">
        <v>329</v>
      </c>
      <c r="B206" s="188" t="s">
        <v>330</v>
      </c>
      <c r="C206" s="187"/>
      <c r="D206" s="187"/>
      <c r="E206" s="174"/>
      <c r="F206" s="187"/>
      <c r="G206" s="174"/>
      <c r="H206" s="174">
        <f t="shared" si="43"/>
        <v>0</v>
      </c>
      <c r="I206" s="174">
        <f t="shared" si="44"/>
        <v>0</v>
      </c>
      <c r="J206" s="187"/>
      <c r="K206" s="174"/>
      <c r="L206" s="187"/>
      <c r="M206" s="174">
        <f t="shared" si="45"/>
        <v>0</v>
      </c>
      <c r="N206" s="187"/>
      <c r="O206" s="187"/>
      <c r="P206" s="187"/>
      <c r="Q206" s="83"/>
      <c r="R206" s="84"/>
      <c r="S206" s="84"/>
      <c r="T206" s="84"/>
    </row>
    <row r="207" spans="1:20" ht="77.25" customHeight="1">
      <c r="A207" s="347" t="s">
        <v>331</v>
      </c>
      <c r="B207" s="481" t="s">
        <v>163</v>
      </c>
      <c r="C207" s="137" t="s">
        <v>55</v>
      </c>
      <c r="D207" s="174">
        <f>'5 зарплата(2)'!I210</f>
        <v>1</v>
      </c>
      <c r="E207" s="174">
        <f t="shared" si="36"/>
        <v>0.12</v>
      </c>
      <c r="F207" s="174">
        <f t="shared" si="46"/>
        <v>0.38</v>
      </c>
      <c r="G207" s="174">
        <f t="shared" si="42"/>
        <v>0.38</v>
      </c>
      <c r="H207" s="174">
        <f t="shared" si="43"/>
        <v>0</v>
      </c>
      <c r="I207" s="174">
        <f t="shared" si="44"/>
        <v>1.47</v>
      </c>
      <c r="J207" s="174">
        <f t="shared" si="47"/>
        <v>2.97</v>
      </c>
      <c r="K207" s="174">
        <v>30</v>
      </c>
      <c r="L207" s="174">
        <f t="shared" si="48"/>
        <v>3.86</v>
      </c>
      <c r="M207" s="174">
        <f t="shared" si="45"/>
        <v>3.86</v>
      </c>
      <c r="N207" s="174">
        <f>20</f>
        <v>20</v>
      </c>
      <c r="O207" s="174">
        <f t="shared" si="49"/>
        <v>0.77</v>
      </c>
      <c r="P207" s="174">
        <f t="shared" si="50"/>
        <v>4.63</v>
      </c>
      <c r="Q207" s="83"/>
      <c r="R207" s="84"/>
      <c r="S207" s="84"/>
      <c r="T207" s="84"/>
    </row>
    <row r="208" spans="1:20" ht="77.25" customHeight="1">
      <c r="A208" s="347"/>
      <c r="B208" s="482"/>
      <c r="C208" s="137" t="s">
        <v>56</v>
      </c>
      <c r="D208" s="174">
        <f>'5 зарплата(2)'!J210</f>
        <v>0.6</v>
      </c>
      <c r="E208" s="174">
        <f t="shared" si="36"/>
        <v>7.0000000000000007E-2</v>
      </c>
      <c r="F208" s="174">
        <f t="shared" si="46"/>
        <v>0.23</v>
      </c>
      <c r="G208" s="174">
        <f t="shared" si="42"/>
        <v>0.23</v>
      </c>
      <c r="H208" s="174">
        <f t="shared" si="43"/>
        <v>0</v>
      </c>
      <c r="I208" s="174">
        <f t="shared" si="44"/>
        <v>0.88</v>
      </c>
      <c r="J208" s="174">
        <f t="shared" si="47"/>
        <v>1.78</v>
      </c>
      <c r="K208" s="174">
        <v>30</v>
      </c>
      <c r="L208" s="174">
        <f t="shared" si="48"/>
        <v>2.31</v>
      </c>
      <c r="M208" s="174">
        <f t="shared" si="45"/>
        <v>2.31</v>
      </c>
      <c r="N208" s="174">
        <f>20</f>
        <v>20</v>
      </c>
      <c r="O208" s="174">
        <f t="shared" si="49"/>
        <v>0.46</v>
      </c>
      <c r="P208" s="174">
        <f t="shared" si="50"/>
        <v>2.77</v>
      </c>
      <c r="Q208" s="83"/>
      <c r="R208" s="84"/>
      <c r="S208" s="84"/>
      <c r="T208" s="84"/>
    </row>
    <row r="209" spans="1:20" ht="77.25" customHeight="1">
      <c r="A209" s="347" t="s">
        <v>333</v>
      </c>
      <c r="B209" s="481" t="s">
        <v>293</v>
      </c>
      <c r="C209" s="137" t="s">
        <v>55</v>
      </c>
      <c r="D209" s="174">
        <f>'5 зарплата(2)'!I212</f>
        <v>1.68</v>
      </c>
      <c r="E209" s="174">
        <f t="shared" si="36"/>
        <v>0.2</v>
      </c>
      <c r="F209" s="174">
        <f t="shared" si="46"/>
        <v>0.64</v>
      </c>
      <c r="G209" s="174">
        <f t="shared" si="42"/>
        <v>0.64</v>
      </c>
      <c r="H209" s="174">
        <f t="shared" si="43"/>
        <v>0</v>
      </c>
      <c r="I209" s="174">
        <f t="shared" si="44"/>
        <v>2.4700000000000002</v>
      </c>
      <c r="J209" s="174">
        <f t="shared" si="47"/>
        <v>4.99</v>
      </c>
      <c r="K209" s="174">
        <v>30</v>
      </c>
      <c r="L209" s="174">
        <f t="shared" si="48"/>
        <v>6.49</v>
      </c>
      <c r="M209" s="174">
        <f t="shared" si="45"/>
        <v>6.49</v>
      </c>
      <c r="N209" s="174">
        <f>20</f>
        <v>20</v>
      </c>
      <c r="O209" s="174">
        <f t="shared" si="49"/>
        <v>1.3</v>
      </c>
      <c r="P209" s="174">
        <f t="shared" si="50"/>
        <v>7.79</v>
      </c>
      <c r="Q209" s="83"/>
      <c r="R209" s="84"/>
      <c r="S209" s="84"/>
      <c r="T209" s="84"/>
    </row>
    <row r="210" spans="1:20" ht="77.25" customHeight="1">
      <c r="A210" s="347"/>
      <c r="B210" s="482"/>
      <c r="C210" s="137" t="s">
        <v>56</v>
      </c>
      <c r="D210" s="180">
        <f>'5 зарплата(2)'!J212</f>
        <v>1.68</v>
      </c>
      <c r="E210" s="174">
        <f t="shared" si="36"/>
        <v>0.2</v>
      </c>
      <c r="F210" s="174">
        <f t="shared" si="46"/>
        <v>0.64</v>
      </c>
      <c r="G210" s="174">
        <f t="shared" si="42"/>
        <v>0.64</v>
      </c>
      <c r="H210" s="174">
        <f t="shared" si="43"/>
        <v>0</v>
      </c>
      <c r="I210" s="174">
        <f t="shared" si="44"/>
        <v>2.4700000000000002</v>
      </c>
      <c r="J210" s="174">
        <f t="shared" si="47"/>
        <v>4.99</v>
      </c>
      <c r="K210" s="174">
        <v>30</v>
      </c>
      <c r="L210" s="174">
        <f t="shared" si="48"/>
        <v>6.49</v>
      </c>
      <c r="M210" s="174">
        <f t="shared" si="45"/>
        <v>6.49</v>
      </c>
      <c r="N210" s="174">
        <f>20</f>
        <v>20</v>
      </c>
      <c r="O210" s="174">
        <f t="shared" si="49"/>
        <v>1.3</v>
      </c>
      <c r="P210" s="174">
        <f t="shared" si="50"/>
        <v>7.79</v>
      </c>
      <c r="Q210" s="83"/>
      <c r="R210" s="84"/>
      <c r="S210" s="84"/>
      <c r="T210" s="84"/>
    </row>
    <row r="211" spans="1:20" ht="77.25" customHeight="1">
      <c r="A211" s="347" t="s">
        <v>335</v>
      </c>
      <c r="B211" s="481" t="s">
        <v>664</v>
      </c>
      <c r="C211" s="137" t="s">
        <v>55</v>
      </c>
      <c r="D211" s="174">
        <f>'5 зарплата(2)'!I214</f>
        <v>0.84</v>
      </c>
      <c r="E211" s="174">
        <f t="shared" ref="E211:E252" si="51">D211*12%</f>
        <v>0.1</v>
      </c>
      <c r="F211" s="174">
        <f t="shared" si="46"/>
        <v>0.32</v>
      </c>
      <c r="G211" s="174">
        <f t="shared" si="42"/>
        <v>0.32</v>
      </c>
      <c r="H211" s="174">
        <f t="shared" si="43"/>
        <v>0</v>
      </c>
      <c r="I211" s="174">
        <f t="shared" si="44"/>
        <v>1.23</v>
      </c>
      <c r="J211" s="174">
        <f t="shared" si="47"/>
        <v>2.4900000000000002</v>
      </c>
      <c r="K211" s="174">
        <v>30</v>
      </c>
      <c r="L211" s="174">
        <f t="shared" si="48"/>
        <v>3.24</v>
      </c>
      <c r="M211" s="174">
        <f t="shared" si="45"/>
        <v>3.24</v>
      </c>
      <c r="N211" s="174">
        <f>20</f>
        <v>20</v>
      </c>
      <c r="O211" s="174">
        <f t="shared" si="49"/>
        <v>0.65</v>
      </c>
      <c r="P211" s="174">
        <f t="shared" si="50"/>
        <v>3.89</v>
      </c>
      <c r="Q211" s="83"/>
      <c r="R211" s="84"/>
      <c r="S211" s="84"/>
      <c r="T211" s="84"/>
    </row>
    <row r="212" spans="1:20" ht="77.25" customHeight="1">
      <c r="A212" s="347"/>
      <c r="B212" s="482"/>
      <c r="C212" s="137" t="s">
        <v>56</v>
      </c>
      <c r="D212" s="174">
        <f>'5 зарплата(2)'!J214</f>
        <v>0.84</v>
      </c>
      <c r="E212" s="174">
        <f t="shared" si="51"/>
        <v>0.1</v>
      </c>
      <c r="F212" s="174">
        <f t="shared" si="46"/>
        <v>0.32</v>
      </c>
      <c r="G212" s="174">
        <f t="shared" si="42"/>
        <v>0.32</v>
      </c>
      <c r="H212" s="174">
        <f t="shared" si="43"/>
        <v>0</v>
      </c>
      <c r="I212" s="174">
        <f t="shared" si="44"/>
        <v>1.23</v>
      </c>
      <c r="J212" s="174">
        <f t="shared" si="47"/>
        <v>2.4900000000000002</v>
      </c>
      <c r="K212" s="174">
        <v>30</v>
      </c>
      <c r="L212" s="174">
        <f t="shared" si="48"/>
        <v>3.24</v>
      </c>
      <c r="M212" s="174">
        <f t="shared" si="45"/>
        <v>3.24</v>
      </c>
      <c r="N212" s="174">
        <f>20</f>
        <v>20</v>
      </c>
      <c r="O212" s="174">
        <f t="shared" si="49"/>
        <v>0.65</v>
      </c>
      <c r="P212" s="174">
        <f t="shared" si="50"/>
        <v>3.89</v>
      </c>
      <c r="Q212" s="83"/>
      <c r="R212" s="84"/>
      <c r="S212" s="84"/>
      <c r="T212" s="84"/>
    </row>
    <row r="213" spans="1:20" ht="77.25" customHeight="1">
      <c r="A213" s="347" t="s">
        <v>338</v>
      </c>
      <c r="B213" s="481" t="s">
        <v>339</v>
      </c>
      <c r="C213" s="137" t="s">
        <v>55</v>
      </c>
      <c r="D213" s="174">
        <f>'5 зарплата(2)'!I216</f>
        <v>0.52</v>
      </c>
      <c r="E213" s="174">
        <f t="shared" si="51"/>
        <v>0.06</v>
      </c>
      <c r="F213" s="174">
        <f t="shared" si="46"/>
        <v>0.2</v>
      </c>
      <c r="G213" s="174">
        <f t="shared" si="42"/>
        <v>0.2</v>
      </c>
      <c r="H213" s="174">
        <f t="shared" si="43"/>
        <v>0</v>
      </c>
      <c r="I213" s="174">
        <f t="shared" si="44"/>
        <v>0.76</v>
      </c>
      <c r="J213" s="174">
        <f t="shared" si="47"/>
        <v>1.54</v>
      </c>
      <c r="K213" s="174">
        <v>30</v>
      </c>
      <c r="L213" s="174">
        <f t="shared" si="48"/>
        <v>2</v>
      </c>
      <c r="M213" s="174">
        <f t="shared" si="45"/>
        <v>2</v>
      </c>
      <c r="N213" s="174">
        <f>20</f>
        <v>20</v>
      </c>
      <c r="O213" s="174">
        <f t="shared" si="49"/>
        <v>0.4</v>
      </c>
      <c r="P213" s="174">
        <f t="shared" si="50"/>
        <v>2.4</v>
      </c>
      <c r="Q213" s="83"/>
      <c r="R213" s="84"/>
      <c r="S213" s="84"/>
      <c r="T213" s="84"/>
    </row>
    <row r="214" spans="1:20" ht="77.25" customHeight="1">
      <c r="A214" s="347"/>
      <c r="B214" s="482"/>
      <c r="C214" s="137" t="s">
        <v>56</v>
      </c>
      <c r="D214" s="174">
        <f>'5 зарплата(2)'!J216</f>
        <v>0.52</v>
      </c>
      <c r="E214" s="174">
        <f t="shared" si="51"/>
        <v>0.06</v>
      </c>
      <c r="F214" s="174">
        <f t="shared" si="46"/>
        <v>0.2</v>
      </c>
      <c r="G214" s="174">
        <f t="shared" si="42"/>
        <v>0.2</v>
      </c>
      <c r="H214" s="174">
        <f t="shared" si="43"/>
        <v>0</v>
      </c>
      <c r="I214" s="174">
        <f t="shared" si="44"/>
        <v>0.76</v>
      </c>
      <c r="J214" s="174">
        <f t="shared" si="47"/>
        <v>1.54</v>
      </c>
      <c r="K214" s="174">
        <v>30</v>
      </c>
      <c r="L214" s="174">
        <f t="shared" si="48"/>
        <v>2</v>
      </c>
      <c r="M214" s="174">
        <f t="shared" si="45"/>
        <v>2</v>
      </c>
      <c r="N214" s="174">
        <f>20</f>
        <v>20</v>
      </c>
      <c r="O214" s="174">
        <f t="shared" si="49"/>
        <v>0.4</v>
      </c>
      <c r="P214" s="174">
        <f t="shared" si="50"/>
        <v>2.4</v>
      </c>
      <c r="Q214" s="83"/>
      <c r="R214" s="84"/>
      <c r="S214" s="84"/>
      <c r="T214" s="84"/>
    </row>
    <row r="215" spans="1:20" ht="77.25" customHeight="1">
      <c r="A215" s="347" t="s">
        <v>341</v>
      </c>
      <c r="B215" s="481" t="s">
        <v>342</v>
      </c>
      <c r="C215" s="137" t="s">
        <v>55</v>
      </c>
      <c r="D215" s="174">
        <f>'5 зарплата(2)'!I218</f>
        <v>1</v>
      </c>
      <c r="E215" s="174">
        <f t="shared" si="51"/>
        <v>0.12</v>
      </c>
      <c r="F215" s="174">
        <f t="shared" si="46"/>
        <v>0.38</v>
      </c>
      <c r="G215" s="174">
        <f t="shared" si="42"/>
        <v>0.38</v>
      </c>
      <c r="H215" s="174">
        <f t="shared" si="43"/>
        <v>0</v>
      </c>
      <c r="I215" s="174">
        <f t="shared" si="44"/>
        <v>1.47</v>
      </c>
      <c r="J215" s="174">
        <f t="shared" si="47"/>
        <v>2.97</v>
      </c>
      <c r="K215" s="174">
        <v>30</v>
      </c>
      <c r="L215" s="174">
        <f t="shared" si="48"/>
        <v>3.86</v>
      </c>
      <c r="M215" s="174">
        <f t="shared" si="45"/>
        <v>3.86</v>
      </c>
      <c r="N215" s="174">
        <f>20</f>
        <v>20</v>
      </c>
      <c r="O215" s="174">
        <f t="shared" si="49"/>
        <v>0.77</v>
      </c>
      <c r="P215" s="174">
        <f t="shared" si="50"/>
        <v>4.63</v>
      </c>
      <c r="Q215" s="83"/>
      <c r="R215" s="84"/>
      <c r="S215" s="84"/>
      <c r="T215" s="84"/>
    </row>
    <row r="216" spans="1:20" ht="77.25" customHeight="1">
      <c r="A216" s="347"/>
      <c r="B216" s="482"/>
      <c r="C216" s="137" t="s">
        <v>56</v>
      </c>
      <c r="D216" s="174">
        <f>'5 зарплата(2)'!J218</f>
        <v>1</v>
      </c>
      <c r="E216" s="174">
        <f t="shared" si="51"/>
        <v>0.12</v>
      </c>
      <c r="F216" s="174">
        <f t="shared" si="46"/>
        <v>0.38</v>
      </c>
      <c r="G216" s="174">
        <f t="shared" si="42"/>
        <v>0.38</v>
      </c>
      <c r="H216" s="174">
        <f t="shared" si="43"/>
        <v>0</v>
      </c>
      <c r="I216" s="174">
        <f t="shared" si="44"/>
        <v>1.47</v>
      </c>
      <c r="J216" s="174">
        <f t="shared" si="47"/>
        <v>2.97</v>
      </c>
      <c r="K216" s="174">
        <v>30</v>
      </c>
      <c r="L216" s="174">
        <f t="shared" si="48"/>
        <v>3.86</v>
      </c>
      <c r="M216" s="174">
        <f t="shared" si="45"/>
        <v>3.86</v>
      </c>
      <c r="N216" s="174">
        <f>20</f>
        <v>20</v>
      </c>
      <c r="O216" s="174">
        <f t="shared" si="49"/>
        <v>0.77</v>
      </c>
      <c r="P216" s="174">
        <f t="shared" si="50"/>
        <v>4.63</v>
      </c>
      <c r="Q216" s="83"/>
      <c r="R216" s="84"/>
      <c r="S216" s="84"/>
      <c r="T216" s="84"/>
    </row>
    <row r="217" spans="1:20" ht="77.25" customHeight="1">
      <c r="A217" s="347" t="s">
        <v>344</v>
      </c>
      <c r="B217" s="481" t="s">
        <v>345</v>
      </c>
      <c r="C217" s="137" t="s">
        <v>55</v>
      </c>
      <c r="D217" s="174">
        <f>'5 зарплата(2)'!I220</f>
        <v>3.7</v>
      </c>
      <c r="E217" s="174">
        <f t="shared" si="51"/>
        <v>0.44</v>
      </c>
      <c r="F217" s="174">
        <f t="shared" si="46"/>
        <v>1.41</v>
      </c>
      <c r="G217" s="174">
        <f t="shared" si="42"/>
        <v>1.41</v>
      </c>
      <c r="H217" s="174">
        <f t="shared" si="43"/>
        <v>0</v>
      </c>
      <c r="I217" s="174">
        <f t="shared" si="44"/>
        <v>5.44</v>
      </c>
      <c r="J217" s="174">
        <f t="shared" si="47"/>
        <v>10.99</v>
      </c>
      <c r="K217" s="174">
        <v>30</v>
      </c>
      <c r="L217" s="174">
        <f t="shared" si="48"/>
        <v>14.29</v>
      </c>
      <c r="M217" s="174">
        <f t="shared" si="45"/>
        <v>14.29</v>
      </c>
      <c r="N217" s="174">
        <f>20</f>
        <v>20</v>
      </c>
      <c r="O217" s="174">
        <f t="shared" si="49"/>
        <v>2.86</v>
      </c>
      <c r="P217" s="174">
        <f t="shared" si="50"/>
        <v>17.149999999999999</v>
      </c>
      <c r="Q217" s="83"/>
      <c r="R217" s="84"/>
      <c r="S217" s="84"/>
      <c r="T217" s="84"/>
    </row>
    <row r="218" spans="1:20" ht="77.25" customHeight="1">
      <c r="A218" s="347"/>
      <c r="B218" s="482"/>
      <c r="C218" s="137" t="s">
        <v>56</v>
      </c>
      <c r="D218" s="174">
        <f>'5 зарплата(2)'!J220</f>
        <v>2.2200000000000002</v>
      </c>
      <c r="E218" s="174">
        <f t="shared" si="51"/>
        <v>0.27</v>
      </c>
      <c r="F218" s="174">
        <f t="shared" si="46"/>
        <v>0.85</v>
      </c>
      <c r="G218" s="174">
        <f t="shared" si="42"/>
        <v>0.85</v>
      </c>
      <c r="H218" s="174">
        <f t="shared" si="43"/>
        <v>0</v>
      </c>
      <c r="I218" s="174">
        <f t="shared" si="44"/>
        <v>3.26</v>
      </c>
      <c r="J218" s="174">
        <f t="shared" si="47"/>
        <v>6.6</v>
      </c>
      <c r="K218" s="174">
        <v>30</v>
      </c>
      <c r="L218" s="174">
        <f t="shared" si="48"/>
        <v>8.58</v>
      </c>
      <c r="M218" s="174">
        <f t="shared" si="45"/>
        <v>8.58</v>
      </c>
      <c r="N218" s="174">
        <f>20</f>
        <v>20</v>
      </c>
      <c r="O218" s="174">
        <f t="shared" si="49"/>
        <v>1.72</v>
      </c>
      <c r="P218" s="174">
        <f t="shared" si="50"/>
        <v>10.3</v>
      </c>
      <c r="Q218" s="83"/>
      <c r="R218" s="84"/>
      <c r="S218" s="84"/>
      <c r="T218" s="84"/>
    </row>
    <row r="219" spans="1:20" ht="77.25" customHeight="1">
      <c r="A219" s="347" t="s">
        <v>347</v>
      </c>
      <c r="B219" s="481" t="s">
        <v>348</v>
      </c>
      <c r="C219" s="137" t="s">
        <v>55</v>
      </c>
      <c r="D219" s="174">
        <f>'5 зарплата(2)'!I222</f>
        <v>1.18</v>
      </c>
      <c r="E219" s="174">
        <f t="shared" si="51"/>
        <v>0.14000000000000001</v>
      </c>
      <c r="F219" s="174">
        <f t="shared" si="46"/>
        <v>0.45</v>
      </c>
      <c r="G219" s="174">
        <f t="shared" si="42"/>
        <v>0.45</v>
      </c>
      <c r="H219" s="174">
        <f t="shared" si="43"/>
        <v>0</v>
      </c>
      <c r="I219" s="174">
        <f t="shared" si="44"/>
        <v>1.73</v>
      </c>
      <c r="J219" s="174">
        <f t="shared" si="47"/>
        <v>3.5</v>
      </c>
      <c r="K219" s="174">
        <v>30</v>
      </c>
      <c r="L219" s="174">
        <f t="shared" si="48"/>
        <v>4.55</v>
      </c>
      <c r="M219" s="174">
        <f t="shared" si="45"/>
        <v>4.55</v>
      </c>
      <c r="N219" s="174">
        <f>20</f>
        <v>20</v>
      </c>
      <c r="O219" s="174">
        <f t="shared" si="49"/>
        <v>0.91</v>
      </c>
      <c r="P219" s="174">
        <f t="shared" si="50"/>
        <v>5.46</v>
      </c>
      <c r="Q219" s="83"/>
      <c r="R219" s="84"/>
      <c r="S219" s="84"/>
      <c r="T219" s="84"/>
    </row>
    <row r="220" spans="1:20" ht="77.25" customHeight="1">
      <c r="A220" s="347"/>
      <c r="B220" s="482"/>
      <c r="C220" s="137" t="s">
        <v>56</v>
      </c>
      <c r="D220" s="174">
        <f>'5 зарплата(2)'!J222</f>
        <v>0.72</v>
      </c>
      <c r="E220" s="174">
        <f t="shared" si="51"/>
        <v>0.09</v>
      </c>
      <c r="F220" s="174">
        <f t="shared" si="46"/>
        <v>0.28000000000000003</v>
      </c>
      <c r="G220" s="174">
        <f t="shared" si="42"/>
        <v>0.28000000000000003</v>
      </c>
      <c r="H220" s="174">
        <f t="shared" si="43"/>
        <v>0</v>
      </c>
      <c r="I220" s="174">
        <f t="shared" si="44"/>
        <v>1.06</v>
      </c>
      <c r="J220" s="174">
        <f t="shared" si="47"/>
        <v>2.15</v>
      </c>
      <c r="K220" s="174">
        <v>30</v>
      </c>
      <c r="L220" s="174">
        <f t="shared" si="48"/>
        <v>2.8</v>
      </c>
      <c r="M220" s="174">
        <f t="shared" si="45"/>
        <v>2.8</v>
      </c>
      <c r="N220" s="174">
        <f>20</f>
        <v>20</v>
      </c>
      <c r="O220" s="174">
        <f t="shared" si="49"/>
        <v>0.56000000000000005</v>
      </c>
      <c r="P220" s="174">
        <f t="shared" si="50"/>
        <v>3.36</v>
      </c>
      <c r="Q220" s="83"/>
      <c r="R220" s="84"/>
      <c r="S220" s="84"/>
      <c r="T220" s="84"/>
    </row>
    <row r="221" spans="1:20" ht="98.25" customHeight="1">
      <c r="A221" s="347" t="s">
        <v>350</v>
      </c>
      <c r="B221" s="481" t="s">
        <v>351</v>
      </c>
      <c r="C221" s="137" t="s">
        <v>55</v>
      </c>
      <c r="D221" s="174">
        <f>'5 зарплата(2)'!I224</f>
        <v>1.26</v>
      </c>
      <c r="E221" s="174">
        <f t="shared" si="51"/>
        <v>0.15</v>
      </c>
      <c r="F221" s="174">
        <f t="shared" si="46"/>
        <v>0.48</v>
      </c>
      <c r="G221" s="174">
        <f t="shared" si="42"/>
        <v>0.48</v>
      </c>
      <c r="H221" s="174">
        <f t="shared" si="43"/>
        <v>0</v>
      </c>
      <c r="I221" s="174">
        <f t="shared" si="44"/>
        <v>1.85</v>
      </c>
      <c r="J221" s="174">
        <f t="shared" si="47"/>
        <v>3.74</v>
      </c>
      <c r="K221" s="174">
        <v>30</v>
      </c>
      <c r="L221" s="174">
        <f t="shared" si="48"/>
        <v>4.8600000000000003</v>
      </c>
      <c r="M221" s="174">
        <f t="shared" si="45"/>
        <v>4.8600000000000003</v>
      </c>
      <c r="N221" s="174">
        <f>20</f>
        <v>20</v>
      </c>
      <c r="O221" s="174">
        <f t="shared" si="49"/>
        <v>0.97</v>
      </c>
      <c r="P221" s="174">
        <f t="shared" si="50"/>
        <v>5.83</v>
      </c>
      <c r="Q221" s="83"/>
      <c r="R221" s="84"/>
      <c r="S221" s="84"/>
      <c r="T221" s="84"/>
    </row>
    <row r="222" spans="1:20" ht="94.5" customHeight="1">
      <c r="A222" s="347"/>
      <c r="B222" s="482"/>
      <c r="C222" s="137" t="s">
        <v>56</v>
      </c>
      <c r="D222" s="174">
        <f>'5 зарплата(2)'!J224</f>
        <v>0.8</v>
      </c>
      <c r="E222" s="174">
        <f t="shared" si="51"/>
        <v>0.1</v>
      </c>
      <c r="F222" s="174">
        <f t="shared" si="46"/>
        <v>0.31</v>
      </c>
      <c r="G222" s="174">
        <f t="shared" si="42"/>
        <v>0.31</v>
      </c>
      <c r="H222" s="174">
        <f t="shared" si="43"/>
        <v>0</v>
      </c>
      <c r="I222" s="174">
        <f t="shared" si="44"/>
        <v>1.18</v>
      </c>
      <c r="J222" s="174">
        <f t="shared" si="47"/>
        <v>2.39</v>
      </c>
      <c r="K222" s="174">
        <v>30</v>
      </c>
      <c r="L222" s="174">
        <f t="shared" si="48"/>
        <v>3.11</v>
      </c>
      <c r="M222" s="174">
        <f t="shared" si="45"/>
        <v>3.11</v>
      </c>
      <c r="N222" s="174">
        <f>20</f>
        <v>20</v>
      </c>
      <c r="O222" s="174">
        <f t="shared" si="49"/>
        <v>0.62</v>
      </c>
      <c r="P222" s="174">
        <f t="shared" si="50"/>
        <v>3.73</v>
      </c>
      <c r="Q222" s="83"/>
      <c r="R222" s="84"/>
      <c r="S222" s="84"/>
      <c r="T222" s="84"/>
    </row>
    <row r="223" spans="1:20" ht="40.5" customHeight="1">
      <c r="A223" s="144" t="s">
        <v>353</v>
      </c>
      <c r="B223" s="188" t="s">
        <v>354</v>
      </c>
      <c r="C223" s="187"/>
      <c r="D223" s="187"/>
      <c r="E223" s="174"/>
      <c r="F223" s="187"/>
      <c r="G223" s="174"/>
      <c r="H223" s="174">
        <f t="shared" si="43"/>
        <v>0</v>
      </c>
      <c r="I223" s="174">
        <f t="shared" si="44"/>
        <v>0</v>
      </c>
      <c r="J223" s="187"/>
      <c r="K223" s="174"/>
      <c r="L223" s="187"/>
      <c r="M223" s="174">
        <f t="shared" si="45"/>
        <v>0</v>
      </c>
      <c r="N223" s="187"/>
      <c r="O223" s="187"/>
      <c r="P223" s="187"/>
      <c r="Q223" s="83"/>
      <c r="R223" s="84"/>
      <c r="S223" s="84"/>
      <c r="T223" s="84"/>
    </row>
    <row r="224" spans="1:20" ht="77.25" customHeight="1">
      <c r="A224" s="347" t="s">
        <v>355</v>
      </c>
      <c r="B224" s="481" t="s">
        <v>227</v>
      </c>
      <c r="C224" s="137" t="s">
        <v>55</v>
      </c>
      <c r="D224" s="174">
        <f>'5 зарплата(2)'!I227</f>
        <v>0.94</v>
      </c>
      <c r="E224" s="174">
        <f t="shared" si="51"/>
        <v>0.11</v>
      </c>
      <c r="F224" s="174">
        <f t="shared" si="46"/>
        <v>0.36</v>
      </c>
      <c r="G224" s="174">
        <f t="shared" si="42"/>
        <v>0.36</v>
      </c>
      <c r="H224" s="174">
        <f t="shared" si="43"/>
        <v>0</v>
      </c>
      <c r="I224" s="174">
        <f t="shared" si="44"/>
        <v>1.38</v>
      </c>
      <c r="J224" s="174">
        <f t="shared" si="47"/>
        <v>2.79</v>
      </c>
      <c r="K224" s="174">
        <v>30</v>
      </c>
      <c r="L224" s="174">
        <f t="shared" si="48"/>
        <v>3.63</v>
      </c>
      <c r="M224" s="174">
        <f t="shared" si="45"/>
        <v>3.63</v>
      </c>
      <c r="N224" s="174">
        <f>20</f>
        <v>20</v>
      </c>
      <c r="O224" s="174">
        <f t="shared" si="49"/>
        <v>0.73</v>
      </c>
      <c r="P224" s="174">
        <f t="shared" si="50"/>
        <v>4.3600000000000003</v>
      </c>
      <c r="Q224" s="83"/>
      <c r="R224" s="84"/>
      <c r="S224" s="84"/>
      <c r="T224" s="84"/>
    </row>
    <row r="225" spans="1:20" ht="77.25" customHeight="1">
      <c r="A225" s="347"/>
      <c r="B225" s="482"/>
      <c r="C225" s="137" t="s">
        <v>56</v>
      </c>
      <c r="D225" s="174">
        <f>'5 зарплата(2)'!J227</f>
        <v>0.54</v>
      </c>
      <c r="E225" s="174">
        <f t="shared" si="51"/>
        <v>0.06</v>
      </c>
      <c r="F225" s="174">
        <f t="shared" si="46"/>
        <v>0.2</v>
      </c>
      <c r="G225" s="174">
        <f t="shared" si="42"/>
        <v>0.2</v>
      </c>
      <c r="H225" s="174">
        <f t="shared" si="43"/>
        <v>0</v>
      </c>
      <c r="I225" s="174">
        <f t="shared" si="44"/>
        <v>0.79</v>
      </c>
      <c r="J225" s="174">
        <f t="shared" si="47"/>
        <v>1.59</v>
      </c>
      <c r="K225" s="174">
        <v>30</v>
      </c>
      <c r="L225" s="174">
        <f t="shared" si="48"/>
        <v>2.0699999999999998</v>
      </c>
      <c r="M225" s="174">
        <f t="shared" si="45"/>
        <v>2.0699999999999998</v>
      </c>
      <c r="N225" s="174">
        <f>20</f>
        <v>20</v>
      </c>
      <c r="O225" s="174">
        <f t="shared" si="49"/>
        <v>0.41</v>
      </c>
      <c r="P225" s="174">
        <f t="shared" si="50"/>
        <v>2.48</v>
      </c>
      <c r="Q225" s="83"/>
      <c r="R225" s="84"/>
      <c r="S225" s="84"/>
      <c r="T225" s="84"/>
    </row>
    <row r="226" spans="1:20" ht="77.25" customHeight="1">
      <c r="A226" s="347" t="s">
        <v>357</v>
      </c>
      <c r="B226" s="481" t="s">
        <v>253</v>
      </c>
      <c r="C226" s="137" t="s">
        <v>55</v>
      </c>
      <c r="D226" s="174">
        <f>'5 зарплата(2)'!I229</f>
        <v>1.62</v>
      </c>
      <c r="E226" s="174">
        <f t="shared" si="51"/>
        <v>0.19</v>
      </c>
      <c r="F226" s="174">
        <f t="shared" si="46"/>
        <v>0.62</v>
      </c>
      <c r="G226" s="174">
        <f t="shared" si="42"/>
        <v>0.62</v>
      </c>
      <c r="H226" s="174">
        <f t="shared" si="43"/>
        <v>0</v>
      </c>
      <c r="I226" s="174">
        <f t="shared" si="44"/>
        <v>2.38</v>
      </c>
      <c r="J226" s="174">
        <f t="shared" si="47"/>
        <v>4.8099999999999996</v>
      </c>
      <c r="K226" s="174">
        <v>30</v>
      </c>
      <c r="L226" s="174">
        <f t="shared" si="48"/>
        <v>6.25</v>
      </c>
      <c r="M226" s="174">
        <f t="shared" si="45"/>
        <v>6.25</v>
      </c>
      <c r="N226" s="174">
        <f>20</f>
        <v>20</v>
      </c>
      <c r="O226" s="174">
        <f t="shared" si="49"/>
        <v>1.25</v>
      </c>
      <c r="P226" s="174">
        <f t="shared" si="50"/>
        <v>7.5</v>
      </c>
      <c r="Q226" s="83"/>
      <c r="R226" s="84"/>
      <c r="S226" s="84"/>
      <c r="T226" s="84"/>
    </row>
    <row r="227" spans="1:20" ht="77.25" customHeight="1">
      <c r="A227" s="347"/>
      <c r="B227" s="482"/>
      <c r="C227" s="137" t="s">
        <v>56</v>
      </c>
      <c r="D227" s="174">
        <f>'5 зарплата(2)'!J229</f>
        <v>1.62</v>
      </c>
      <c r="E227" s="174">
        <f t="shared" si="51"/>
        <v>0.19</v>
      </c>
      <c r="F227" s="174">
        <f t="shared" si="46"/>
        <v>0.62</v>
      </c>
      <c r="G227" s="174">
        <f t="shared" si="42"/>
        <v>0.62</v>
      </c>
      <c r="H227" s="174">
        <f t="shared" si="43"/>
        <v>0</v>
      </c>
      <c r="I227" s="174">
        <f t="shared" si="44"/>
        <v>2.38</v>
      </c>
      <c r="J227" s="174">
        <f t="shared" si="47"/>
        <v>4.8099999999999996</v>
      </c>
      <c r="K227" s="174">
        <v>30</v>
      </c>
      <c r="L227" s="174">
        <f t="shared" si="48"/>
        <v>6.25</v>
      </c>
      <c r="M227" s="174">
        <f t="shared" si="45"/>
        <v>6.25</v>
      </c>
      <c r="N227" s="174">
        <f>20</f>
        <v>20</v>
      </c>
      <c r="O227" s="174">
        <f t="shared" si="49"/>
        <v>1.25</v>
      </c>
      <c r="P227" s="174">
        <f t="shared" si="50"/>
        <v>7.5</v>
      </c>
      <c r="Q227" s="83"/>
      <c r="R227" s="84"/>
      <c r="S227" s="84"/>
      <c r="T227" s="84"/>
    </row>
    <row r="228" spans="1:20" ht="39.75" customHeight="1">
      <c r="A228" s="144" t="s">
        <v>360</v>
      </c>
      <c r="B228" s="188" t="s">
        <v>361</v>
      </c>
      <c r="C228" s="187"/>
      <c r="D228" s="187"/>
      <c r="E228" s="174"/>
      <c r="F228" s="187"/>
      <c r="G228" s="174"/>
      <c r="H228" s="174">
        <f t="shared" si="43"/>
        <v>0</v>
      </c>
      <c r="I228" s="174">
        <f t="shared" si="44"/>
        <v>0</v>
      </c>
      <c r="J228" s="187"/>
      <c r="K228" s="174"/>
      <c r="L228" s="187"/>
      <c r="M228" s="174">
        <f t="shared" si="45"/>
        <v>0</v>
      </c>
      <c r="N228" s="187"/>
      <c r="O228" s="187"/>
      <c r="P228" s="187"/>
      <c r="Q228" s="83"/>
      <c r="R228" s="84"/>
      <c r="S228" s="84"/>
      <c r="T228" s="84"/>
    </row>
    <row r="229" spans="1:20" ht="77.25" customHeight="1">
      <c r="A229" s="347" t="s">
        <v>665</v>
      </c>
      <c r="B229" s="481" t="s">
        <v>227</v>
      </c>
      <c r="C229" s="137" t="s">
        <v>55</v>
      </c>
      <c r="D229" s="174">
        <f>'5 зарплата(2)'!I232</f>
        <v>0.94</v>
      </c>
      <c r="E229" s="174">
        <f t="shared" si="51"/>
        <v>0.11</v>
      </c>
      <c r="F229" s="174">
        <f t="shared" si="46"/>
        <v>0.36</v>
      </c>
      <c r="G229" s="174">
        <f t="shared" si="42"/>
        <v>0.36</v>
      </c>
      <c r="H229" s="174">
        <f t="shared" si="43"/>
        <v>0</v>
      </c>
      <c r="I229" s="174">
        <f t="shared" si="44"/>
        <v>1.38</v>
      </c>
      <c r="J229" s="174">
        <f t="shared" si="47"/>
        <v>2.79</v>
      </c>
      <c r="K229" s="174">
        <v>30</v>
      </c>
      <c r="L229" s="174">
        <f t="shared" si="48"/>
        <v>3.63</v>
      </c>
      <c r="M229" s="174">
        <f t="shared" si="45"/>
        <v>3.63</v>
      </c>
      <c r="N229" s="174">
        <f>20</f>
        <v>20</v>
      </c>
      <c r="O229" s="174">
        <f t="shared" si="49"/>
        <v>0.73</v>
      </c>
      <c r="P229" s="174">
        <f t="shared" si="50"/>
        <v>4.3600000000000003</v>
      </c>
      <c r="Q229" s="83"/>
      <c r="R229" s="84"/>
      <c r="S229" s="84"/>
      <c r="T229" s="84"/>
    </row>
    <row r="230" spans="1:20" ht="77.25" customHeight="1">
      <c r="A230" s="347"/>
      <c r="B230" s="482"/>
      <c r="C230" s="137" t="s">
        <v>56</v>
      </c>
      <c r="D230" s="174">
        <f>'5 зарплата(2)'!J232</f>
        <v>0.54</v>
      </c>
      <c r="E230" s="174">
        <f t="shared" si="51"/>
        <v>0.06</v>
      </c>
      <c r="F230" s="174">
        <f t="shared" si="46"/>
        <v>0.2</v>
      </c>
      <c r="G230" s="174">
        <f t="shared" si="42"/>
        <v>0.2</v>
      </c>
      <c r="H230" s="174">
        <f t="shared" si="43"/>
        <v>0</v>
      </c>
      <c r="I230" s="174">
        <f t="shared" si="44"/>
        <v>0.79</v>
      </c>
      <c r="J230" s="174">
        <f t="shared" si="47"/>
        <v>1.59</v>
      </c>
      <c r="K230" s="174">
        <v>30</v>
      </c>
      <c r="L230" s="174">
        <f t="shared" si="48"/>
        <v>2.0699999999999998</v>
      </c>
      <c r="M230" s="174">
        <f t="shared" si="45"/>
        <v>2.0699999999999998</v>
      </c>
      <c r="N230" s="174">
        <f>20</f>
        <v>20</v>
      </c>
      <c r="O230" s="174">
        <f t="shared" si="49"/>
        <v>0.41</v>
      </c>
      <c r="P230" s="174">
        <f t="shared" si="50"/>
        <v>2.48</v>
      </c>
      <c r="Q230" s="83"/>
      <c r="R230" s="84"/>
      <c r="S230" s="84"/>
      <c r="T230" s="84"/>
    </row>
    <row r="231" spans="1:20" ht="77.25" customHeight="1">
      <c r="A231" s="347" t="s">
        <v>364</v>
      </c>
      <c r="B231" s="481" t="s">
        <v>253</v>
      </c>
      <c r="C231" s="137" t="s">
        <v>55</v>
      </c>
      <c r="D231" s="174">
        <f>'5 зарплата(2)'!I234</f>
        <v>1.48</v>
      </c>
      <c r="E231" s="174">
        <f t="shared" si="51"/>
        <v>0.18</v>
      </c>
      <c r="F231" s="174">
        <f t="shared" si="46"/>
        <v>0.56000000000000005</v>
      </c>
      <c r="G231" s="174">
        <f t="shared" si="42"/>
        <v>0.56000000000000005</v>
      </c>
      <c r="H231" s="174">
        <f t="shared" si="43"/>
        <v>0</v>
      </c>
      <c r="I231" s="174">
        <f t="shared" si="44"/>
        <v>2.17</v>
      </c>
      <c r="J231" s="174">
        <f t="shared" si="47"/>
        <v>4.3899999999999997</v>
      </c>
      <c r="K231" s="174">
        <v>30</v>
      </c>
      <c r="L231" s="174">
        <f t="shared" si="48"/>
        <v>5.71</v>
      </c>
      <c r="M231" s="174">
        <f t="shared" si="45"/>
        <v>5.71</v>
      </c>
      <c r="N231" s="174">
        <f>20</f>
        <v>20</v>
      </c>
      <c r="O231" s="174">
        <f t="shared" si="49"/>
        <v>1.1399999999999999</v>
      </c>
      <c r="P231" s="174">
        <f t="shared" si="50"/>
        <v>6.85</v>
      </c>
      <c r="Q231" s="83"/>
      <c r="R231" s="84"/>
      <c r="S231" s="84"/>
      <c r="T231" s="84"/>
    </row>
    <row r="232" spans="1:20" ht="77.25" customHeight="1">
      <c r="A232" s="347"/>
      <c r="B232" s="482"/>
      <c r="C232" s="137" t="s">
        <v>56</v>
      </c>
      <c r="D232" s="174">
        <f>'5 зарплата(2)'!J234</f>
        <v>1.48</v>
      </c>
      <c r="E232" s="174">
        <f t="shared" si="51"/>
        <v>0.18</v>
      </c>
      <c r="F232" s="174">
        <f t="shared" si="46"/>
        <v>0.56000000000000005</v>
      </c>
      <c r="G232" s="174">
        <f t="shared" si="42"/>
        <v>0.56000000000000005</v>
      </c>
      <c r="H232" s="174">
        <f t="shared" si="43"/>
        <v>0</v>
      </c>
      <c r="I232" s="174">
        <f t="shared" si="44"/>
        <v>2.17</v>
      </c>
      <c r="J232" s="174">
        <f t="shared" si="47"/>
        <v>4.3899999999999997</v>
      </c>
      <c r="K232" s="174">
        <v>30</v>
      </c>
      <c r="L232" s="174">
        <f t="shared" si="48"/>
        <v>5.71</v>
      </c>
      <c r="M232" s="174">
        <f t="shared" si="45"/>
        <v>5.71</v>
      </c>
      <c r="N232" s="174">
        <f>20</f>
        <v>20</v>
      </c>
      <c r="O232" s="174">
        <f t="shared" si="49"/>
        <v>1.1399999999999999</v>
      </c>
      <c r="P232" s="174">
        <f t="shared" si="50"/>
        <v>6.85</v>
      </c>
      <c r="Q232" s="83"/>
      <c r="R232" s="84"/>
      <c r="S232" s="84"/>
      <c r="T232" s="84"/>
    </row>
    <row r="233" spans="1:20" ht="66" customHeight="1">
      <c r="A233" s="144" t="s">
        <v>367</v>
      </c>
      <c r="B233" s="188" t="s">
        <v>366</v>
      </c>
      <c r="C233" s="187"/>
      <c r="D233" s="187"/>
      <c r="E233" s="174"/>
      <c r="F233" s="187"/>
      <c r="G233" s="174"/>
      <c r="H233" s="174">
        <f t="shared" si="43"/>
        <v>0</v>
      </c>
      <c r="I233" s="174">
        <f t="shared" si="44"/>
        <v>0</v>
      </c>
      <c r="J233" s="187"/>
      <c r="K233" s="174"/>
      <c r="L233" s="187"/>
      <c r="M233" s="174">
        <f t="shared" si="45"/>
        <v>0</v>
      </c>
      <c r="N233" s="187"/>
      <c r="O233" s="187"/>
      <c r="P233" s="187"/>
      <c r="Q233" s="83"/>
      <c r="R233" s="84"/>
      <c r="S233" s="84"/>
      <c r="T233" s="84"/>
    </row>
    <row r="234" spans="1:20" ht="77.25" customHeight="1">
      <c r="A234" s="347" t="s">
        <v>368</v>
      </c>
      <c r="B234" s="481" t="s">
        <v>227</v>
      </c>
      <c r="C234" s="137" t="s">
        <v>55</v>
      </c>
      <c r="D234" s="174">
        <f>'5 зарплата(2)'!I237</f>
        <v>0.94</v>
      </c>
      <c r="E234" s="174">
        <f t="shared" si="51"/>
        <v>0.11</v>
      </c>
      <c r="F234" s="174">
        <f t="shared" si="46"/>
        <v>0.36</v>
      </c>
      <c r="G234" s="174">
        <f t="shared" si="42"/>
        <v>0.36</v>
      </c>
      <c r="H234" s="174">
        <f t="shared" si="43"/>
        <v>0</v>
      </c>
      <c r="I234" s="174">
        <f t="shared" si="44"/>
        <v>1.38</v>
      </c>
      <c r="J234" s="174">
        <f t="shared" si="47"/>
        <v>2.79</v>
      </c>
      <c r="K234" s="174">
        <v>30</v>
      </c>
      <c r="L234" s="174">
        <f t="shared" si="48"/>
        <v>3.63</v>
      </c>
      <c r="M234" s="174">
        <f t="shared" si="45"/>
        <v>3.63</v>
      </c>
      <c r="N234" s="174">
        <f>20</f>
        <v>20</v>
      </c>
      <c r="O234" s="174">
        <f t="shared" si="49"/>
        <v>0.73</v>
      </c>
      <c r="P234" s="174">
        <f t="shared" si="50"/>
        <v>4.3600000000000003</v>
      </c>
      <c r="Q234" s="83"/>
      <c r="R234" s="84"/>
      <c r="S234" s="84"/>
      <c r="T234" s="84"/>
    </row>
    <row r="235" spans="1:20" ht="77.25" customHeight="1">
      <c r="A235" s="347"/>
      <c r="B235" s="482"/>
      <c r="C235" s="137" t="s">
        <v>56</v>
      </c>
      <c r="D235" s="174">
        <f>'5 зарплата(2)'!J237</f>
        <v>0.54</v>
      </c>
      <c r="E235" s="174">
        <f t="shared" si="51"/>
        <v>0.06</v>
      </c>
      <c r="F235" s="174">
        <f t="shared" si="46"/>
        <v>0.2</v>
      </c>
      <c r="G235" s="174">
        <f t="shared" si="42"/>
        <v>0.2</v>
      </c>
      <c r="H235" s="174">
        <f t="shared" si="43"/>
        <v>0</v>
      </c>
      <c r="I235" s="174">
        <f t="shared" si="44"/>
        <v>0.79</v>
      </c>
      <c r="J235" s="174">
        <f t="shared" si="47"/>
        <v>1.59</v>
      </c>
      <c r="K235" s="174">
        <v>30</v>
      </c>
      <c r="L235" s="174">
        <f t="shared" si="48"/>
        <v>2.0699999999999998</v>
      </c>
      <c r="M235" s="174">
        <f t="shared" si="45"/>
        <v>2.0699999999999998</v>
      </c>
      <c r="N235" s="174">
        <f>20</f>
        <v>20</v>
      </c>
      <c r="O235" s="174">
        <f t="shared" si="49"/>
        <v>0.41</v>
      </c>
      <c r="P235" s="174">
        <f t="shared" si="50"/>
        <v>2.48</v>
      </c>
      <c r="Q235" s="83"/>
      <c r="R235" s="84"/>
      <c r="S235" s="84"/>
      <c r="T235" s="84"/>
    </row>
    <row r="236" spans="1:20" ht="77.25" customHeight="1">
      <c r="A236" s="347" t="s">
        <v>370</v>
      </c>
      <c r="B236" s="481" t="s">
        <v>253</v>
      </c>
      <c r="C236" s="137" t="s">
        <v>55</v>
      </c>
      <c r="D236" s="174">
        <f>'5 зарплата(2)'!I239</f>
        <v>1.88</v>
      </c>
      <c r="E236" s="174">
        <f t="shared" si="51"/>
        <v>0.23</v>
      </c>
      <c r="F236" s="174">
        <f t="shared" si="46"/>
        <v>0.72</v>
      </c>
      <c r="G236" s="174">
        <f t="shared" si="42"/>
        <v>0.72</v>
      </c>
      <c r="H236" s="174">
        <f t="shared" si="43"/>
        <v>0</v>
      </c>
      <c r="I236" s="174">
        <f t="shared" si="44"/>
        <v>2.76</v>
      </c>
      <c r="J236" s="174">
        <f t="shared" si="47"/>
        <v>5.59</v>
      </c>
      <c r="K236" s="174">
        <v>30</v>
      </c>
      <c r="L236" s="174">
        <f t="shared" si="48"/>
        <v>7.27</v>
      </c>
      <c r="M236" s="174">
        <f t="shared" si="45"/>
        <v>7.27</v>
      </c>
      <c r="N236" s="174">
        <f>20</f>
        <v>20</v>
      </c>
      <c r="O236" s="174">
        <f t="shared" si="49"/>
        <v>1.45</v>
      </c>
      <c r="P236" s="174">
        <f t="shared" si="50"/>
        <v>8.7200000000000006</v>
      </c>
      <c r="Q236" s="83"/>
      <c r="R236" s="84"/>
      <c r="S236" s="84"/>
      <c r="T236" s="84"/>
    </row>
    <row r="237" spans="1:20" ht="77.25" customHeight="1">
      <c r="A237" s="347"/>
      <c r="B237" s="482"/>
      <c r="C237" s="137" t="s">
        <v>56</v>
      </c>
      <c r="D237" s="174">
        <f>'5 зарплата(2)'!J239</f>
        <v>1.88</v>
      </c>
      <c r="E237" s="174">
        <f t="shared" si="51"/>
        <v>0.23</v>
      </c>
      <c r="F237" s="174">
        <f t="shared" si="46"/>
        <v>0.72</v>
      </c>
      <c r="G237" s="174">
        <f t="shared" si="42"/>
        <v>0.72</v>
      </c>
      <c r="H237" s="174">
        <f t="shared" si="43"/>
        <v>0</v>
      </c>
      <c r="I237" s="174">
        <f t="shared" si="44"/>
        <v>2.76</v>
      </c>
      <c r="J237" s="174">
        <f t="shared" si="47"/>
        <v>5.59</v>
      </c>
      <c r="K237" s="174">
        <v>30</v>
      </c>
      <c r="L237" s="174">
        <f t="shared" si="48"/>
        <v>7.27</v>
      </c>
      <c r="M237" s="174">
        <f t="shared" si="45"/>
        <v>7.27</v>
      </c>
      <c r="N237" s="174">
        <f>20</f>
        <v>20</v>
      </c>
      <c r="O237" s="174">
        <f t="shared" si="49"/>
        <v>1.45</v>
      </c>
      <c r="P237" s="174">
        <f t="shared" si="50"/>
        <v>8.7200000000000006</v>
      </c>
      <c r="Q237" s="83"/>
      <c r="R237" s="84"/>
      <c r="S237" s="84"/>
      <c r="T237" s="84"/>
    </row>
    <row r="238" spans="1:20" ht="77.25" customHeight="1">
      <c r="A238" s="347" t="s">
        <v>693</v>
      </c>
      <c r="B238" s="481" t="s">
        <v>373</v>
      </c>
      <c r="C238" s="137" t="s">
        <v>55</v>
      </c>
      <c r="D238" s="174">
        <f>'5 зарплата(2)'!I241</f>
        <v>2</v>
      </c>
      <c r="E238" s="174">
        <f t="shared" si="51"/>
        <v>0.24</v>
      </c>
      <c r="F238" s="174">
        <f t="shared" si="46"/>
        <v>0.76</v>
      </c>
      <c r="G238" s="174">
        <f t="shared" si="42"/>
        <v>0.76</v>
      </c>
      <c r="H238" s="174">
        <f t="shared" si="43"/>
        <v>0</v>
      </c>
      <c r="I238" s="174">
        <f t="shared" si="44"/>
        <v>2.94</v>
      </c>
      <c r="J238" s="174">
        <f t="shared" si="47"/>
        <v>5.94</v>
      </c>
      <c r="K238" s="174">
        <v>30</v>
      </c>
      <c r="L238" s="174">
        <f t="shared" si="48"/>
        <v>7.72</v>
      </c>
      <c r="M238" s="174">
        <f t="shared" si="45"/>
        <v>7.72</v>
      </c>
      <c r="N238" s="174">
        <f>20</f>
        <v>20</v>
      </c>
      <c r="O238" s="174">
        <f t="shared" si="49"/>
        <v>1.54</v>
      </c>
      <c r="P238" s="174">
        <f t="shared" si="50"/>
        <v>9.26</v>
      </c>
      <c r="Q238" s="83"/>
      <c r="R238" s="84"/>
      <c r="S238" s="84"/>
      <c r="T238" s="84"/>
    </row>
    <row r="239" spans="1:20" ht="77.25" customHeight="1">
      <c r="A239" s="347"/>
      <c r="B239" s="482"/>
      <c r="C239" s="137" t="s">
        <v>56</v>
      </c>
      <c r="D239" s="174">
        <f>'5 зарплата(2)'!J241</f>
        <v>1.2</v>
      </c>
      <c r="E239" s="174">
        <f t="shared" si="51"/>
        <v>0.14000000000000001</v>
      </c>
      <c r="F239" s="174">
        <f t="shared" si="46"/>
        <v>0.46</v>
      </c>
      <c r="G239" s="174">
        <f t="shared" si="42"/>
        <v>0.46</v>
      </c>
      <c r="H239" s="174">
        <f t="shared" si="43"/>
        <v>0</v>
      </c>
      <c r="I239" s="174">
        <f t="shared" si="44"/>
        <v>1.76</v>
      </c>
      <c r="J239" s="174">
        <f t="shared" si="47"/>
        <v>3.56</v>
      </c>
      <c r="K239" s="174">
        <v>30</v>
      </c>
      <c r="L239" s="174">
        <f t="shared" si="48"/>
        <v>4.63</v>
      </c>
      <c r="M239" s="174">
        <f t="shared" si="45"/>
        <v>4.63</v>
      </c>
      <c r="N239" s="174">
        <f>20</f>
        <v>20</v>
      </c>
      <c r="O239" s="174">
        <f t="shared" si="49"/>
        <v>0.93</v>
      </c>
      <c r="P239" s="174">
        <f t="shared" si="50"/>
        <v>5.56</v>
      </c>
      <c r="Q239" s="83"/>
      <c r="R239" s="84"/>
      <c r="S239" s="84"/>
      <c r="T239" s="84"/>
    </row>
    <row r="240" spans="1:20" s="103" customFormat="1" ht="77.25" customHeight="1">
      <c r="A240" s="347" t="s">
        <v>375</v>
      </c>
      <c r="B240" s="481" t="s">
        <v>376</v>
      </c>
      <c r="C240" s="137" t="s">
        <v>55</v>
      </c>
      <c r="D240" s="174">
        <f>'5 зарплата(2)'!I243</f>
        <v>2</v>
      </c>
      <c r="E240" s="174">
        <f t="shared" si="51"/>
        <v>0.24</v>
      </c>
      <c r="F240" s="174">
        <f t="shared" ref="F240:F247" si="52">+G240+H240</f>
        <v>0.76</v>
      </c>
      <c r="G240" s="174">
        <f t="shared" si="42"/>
        <v>0.76</v>
      </c>
      <c r="H240" s="174">
        <f t="shared" si="43"/>
        <v>0</v>
      </c>
      <c r="I240" s="174">
        <f t="shared" si="44"/>
        <v>2.94</v>
      </c>
      <c r="J240" s="174">
        <f t="shared" ref="J240:J247" si="53">+D240+E240+F240+I240</f>
        <v>5.94</v>
      </c>
      <c r="K240" s="174">
        <v>30</v>
      </c>
      <c r="L240" s="174">
        <f t="shared" ref="L240:L247" si="54">+J240*K240/100+J240</f>
        <v>7.72</v>
      </c>
      <c r="M240" s="174">
        <f t="shared" si="45"/>
        <v>7.72</v>
      </c>
      <c r="N240" s="174">
        <f>20</f>
        <v>20</v>
      </c>
      <c r="O240" s="174">
        <f t="shared" ref="O240:O247" si="55">+M240*N240/100</f>
        <v>1.54</v>
      </c>
      <c r="P240" s="174">
        <f t="shared" ref="P240:P247" si="56">+M240+O240</f>
        <v>9.26</v>
      </c>
      <c r="Q240" s="101"/>
      <c r="R240" s="102"/>
      <c r="S240" s="102"/>
      <c r="T240" s="102"/>
    </row>
    <row r="241" spans="1:20" s="103" customFormat="1" ht="77.25" customHeight="1">
      <c r="A241" s="347"/>
      <c r="B241" s="482"/>
      <c r="C241" s="137" t="s">
        <v>56</v>
      </c>
      <c r="D241" s="174">
        <f>'5 зарплата(2)'!J243</f>
        <v>1.2</v>
      </c>
      <c r="E241" s="174">
        <f t="shared" si="51"/>
        <v>0.14000000000000001</v>
      </c>
      <c r="F241" s="174">
        <f t="shared" si="52"/>
        <v>0.46</v>
      </c>
      <c r="G241" s="174">
        <f t="shared" si="42"/>
        <v>0.46</v>
      </c>
      <c r="H241" s="174">
        <f t="shared" si="43"/>
        <v>0</v>
      </c>
      <c r="I241" s="174">
        <f t="shared" si="44"/>
        <v>1.76</v>
      </c>
      <c r="J241" s="174">
        <f t="shared" si="53"/>
        <v>3.56</v>
      </c>
      <c r="K241" s="174">
        <v>30</v>
      </c>
      <c r="L241" s="174">
        <f t="shared" si="54"/>
        <v>4.63</v>
      </c>
      <c r="M241" s="174">
        <f t="shared" si="45"/>
        <v>4.63</v>
      </c>
      <c r="N241" s="174">
        <f>20</f>
        <v>20</v>
      </c>
      <c r="O241" s="174">
        <f t="shared" si="55"/>
        <v>0.93</v>
      </c>
      <c r="P241" s="174">
        <f t="shared" si="56"/>
        <v>5.56</v>
      </c>
      <c r="Q241" s="101"/>
      <c r="R241" s="102"/>
      <c r="S241" s="102"/>
      <c r="T241" s="102"/>
    </row>
    <row r="242" spans="1:20" ht="77.25" customHeight="1">
      <c r="A242" s="347" t="s">
        <v>377</v>
      </c>
      <c r="B242" s="481" t="s">
        <v>378</v>
      </c>
      <c r="C242" s="137" t="s">
        <v>55</v>
      </c>
      <c r="D242" s="174">
        <f>'5 зарплата(2)'!I245</f>
        <v>2</v>
      </c>
      <c r="E242" s="174">
        <f t="shared" si="51"/>
        <v>0.24</v>
      </c>
      <c r="F242" s="174">
        <f t="shared" si="52"/>
        <v>0.76</v>
      </c>
      <c r="G242" s="174">
        <f t="shared" si="42"/>
        <v>0.76</v>
      </c>
      <c r="H242" s="174">
        <f t="shared" si="43"/>
        <v>0</v>
      </c>
      <c r="I242" s="174">
        <f t="shared" si="44"/>
        <v>2.94</v>
      </c>
      <c r="J242" s="174">
        <f t="shared" si="53"/>
        <v>5.94</v>
      </c>
      <c r="K242" s="174">
        <v>30</v>
      </c>
      <c r="L242" s="174">
        <f t="shared" si="54"/>
        <v>7.72</v>
      </c>
      <c r="M242" s="174">
        <f t="shared" si="45"/>
        <v>7.72</v>
      </c>
      <c r="N242" s="174">
        <f>20</f>
        <v>20</v>
      </c>
      <c r="O242" s="174">
        <f t="shared" si="55"/>
        <v>1.54</v>
      </c>
      <c r="P242" s="174">
        <f t="shared" si="56"/>
        <v>9.26</v>
      </c>
      <c r="Q242" s="83"/>
      <c r="R242" s="84"/>
      <c r="S242" s="84"/>
      <c r="T242" s="84"/>
    </row>
    <row r="243" spans="1:20" ht="82.5" customHeight="1">
      <c r="A243" s="347"/>
      <c r="B243" s="482"/>
      <c r="C243" s="137" t="s">
        <v>56</v>
      </c>
      <c r="D243" s="174">
        <f>'5 зарплата(2)'!J245</f>
        <v>1.2</v>
      </c>
      <c r="E243" s="174">
        <f t="shared" si="51"/>
        <v>0.14000000000000001</v>
      </c>
      <c r="F243" s="174">
        <f t="shared" si="52"/>
        <v>0.46</v>
      </c>
      <c r="G243" s="174">
        <f t="shared" si="42"/>
        <v>0.46</v>
      </c>
      <c r="H243" s="174">
        <f t="shared" si="43"/>
        <v>0</v>
      </c>
      <c r="I243" s="174">
        <f t="shared" si="44"/>
        <v>1.76</v>
      </c>
      <c r="J243" s="174">
        <f t="shared" si="53"/>
        <v>3.56</v>
      </c>
      <c r="K243" s="174">
        <v>30</v>
      </c>
      <c r="L243" s="174">
        <f t="shared" si="54"/>
        <v>4.63</v>
      </c>
      <c r="M243" s="174">
        <f t="shared" si="45"/>
        <v>4.63</v>
      </c>
      <c r="N243" s="174">
        <f>20</f>
        <v>20</v>
      </c>
      <c r="O243" s="174">
        <f t="shared" si="55"/>
        <v>0.93</v>
      </c>
      <c r="P243" s="174">
        <f t="shared" si="56"/>
        <v>5.56</v>
      </c>
      <c r="Q243" s="83"/>
      <c r="R243" s="84"/>
      <c r="S243" s="84"/>
      <c r="T243" s="84"/>
    </row>
    <row r="244" spans="1:20" ht="90" customHeight="1">
      <c r="A244" s="347" t="s">
        <v>380</v>
      </c>
      <c r="B244" s="481" t="s">
        <v>381</v>
      </c>
      <c r="C244" s="137" t="s">
        <v>55</v>
      </c>
      <c r="D244" s="174">
        <f>'5 зарплата(2)'!I247</f>
        <v>3.9</v>
      </c>
      <c r="E244" s="174">
        <f t="shared" si="51"/>
        <v>0.47</v>
      </c>
      <c r="F244" s="174">
        <f t="shared" si="52"/>
        <v>1.49</v>
      </c>
      <c r="G244" s="174">
        <f t="shared" si="42"/>
        <v>1.49</v>
      </c>
      <c r="H244" s="174">
        <f t="shared" si="43"/>
        <v>0</v>
      </c>
      <c r="I244" s="174">
        <f t="shared" si="44"/>
        <v>5.73</v>
      </c>
      <c r="J244" s="174">
        <f t="shared" si="53"/>
        <v>11.59</v>
      </c>
      <c r="K244" s="174">
        <v>30</v>
      </c>
      <c r="L244" s="174">
        <f t="shared" si="54"/>
        <v>15.07</v>
      </c>
      <c r="M244" s="174">
        <f t="shared" si="45"/>
        <v>15.07</v>
      </c>
      <c r="N244" s="174">
        <f>20</f>
        <v>20</v>
      </c>
      <c r="O244" s="174">
        <f t="shared" si="55"/>
        <v>3.01</v>
      </c>
      <c r="P244" s="174">
        <f t="shared" si="56"/>
        <v>18.079999999999998</v>
      </c>
      <c r="Q244" s="83"/>
      <c r="R244" s="84"/>
      <c r="S244" s="84"/>
      <c r="T244" s="84"/>
    </row>
    <row r="245" spans="1:20" ht="106.5" customHeight="1">
      <c r="A245" s="347"/>
      <c r="B245" s="482"/>
      <c r="C245" s="137" t="s">
        <v>56</v>
      </c>
      <c r="D245" s="174">
        <f>'5 зарплата(2)'!J247</f>
        <v>2.2999999999999998</v>
      </c>
      <c r="E245" s="174">
        <f t="shared" si="51"/>
        <v>0.28000000000000003</v>
      </c>
      <c r="F245" s="174">
        <f t="shared" si="52"/>
        <v>0.88</v>
      </c>
      <c r="G245" s="174">
        <f t="shared" si="42"/>
        <v>0.88</v>
      </c>
      <c r="H245" s="174">
        <f t="shared" si="43"/>
        <v>0</v>
      </c>
      <c r="I245" s="174">
        <f t="shared" si="44"/>
        <v>3.38</v>
      </c>
      <c r="J245" s="174">
        <f t="shared" si="53"/>
        <v>6.84</v>
      </c>
      <c r="K245" s="174">
        <v>30</v>
      </c>
      <c r="L245" s="174">
        <f t="shared" si="54"/>
        <v>8.89</v>
      </c>
      <c r="M245" s="174">
        <f t="shared" si="45"/>
        <v>8.89</v>
      </c>
      <c r="N245" s="174">
        <f>20</f>
        <v>20</v>
      </c>
      <c r="O245" s="174">
        <f t="shared" si="55"/>
        <v>1.78</v>
      </c>
      <c r="P245" s="174">
        <f t="shared" si="56"/>
        <v>10.67</v>
      </c>
      <c r="Q245" s="83"/>
      <c r="R245" s="84"/>
      <c r="S245" s="84"/>
      <c r="T245" s="84"/>
    </row>
    <row r="246" spans="1:20" ht="63" customHeight="1">
      <c r="A246" s="347" t="s">
        <v>383</v>
      </c>
      <c r="B246" s="481" t="s">
        <v>384</v>
      </c>
      <c r="C246" s="137" t="s">
        <v>55</v>
      </c>
      <c r="D246" s="174">
        <f>'5 зарплата(2)'!I249</f>
        <v>2.14</v>
      </c>
      <c r="E246" s="174">
        <f t="shared" si="51"/>
        <v>0.26</v>
      </c>
      <c r="F246" s="174">
        <f t="shared" si="52"/>
        <v>0.82</v>
      </c>
      <c r="G246" s="174">
        <f t="shared" si="42"/>
        <v>0.82</v>
      </c>
      <c r="H246" s="174">
        <f t="shared" si="43"/>
        <v>0</v>
      </c>
      <c r="I246" s="174">
        <f t="shared" si="44"/>
        <v>3.14</v>
      </c>
      <c r="J246" s="174">
        <f t="shared" si="53"/>
        <v>6.36</v>
      </c>
      <c r="K246" s="174">
        <v>30</v>
      </c>
      <c r="L246" s="174">
        <f t="shared" si="54"/>
        <v>8.27</v>
      </c>
      <c r="M246" s="174">
        <f t="shared" si="45"/>
        <v>8.27</v>
      </c>
      <c r="N246" s="174">
        <f>20</f>
        <v>20</v>
      </c>
      <c r="O246" s="174">
        <f t="shared" si="55"/>
        <v>1.65</v>
      </c>
      <c r="P246" s="174">
        <f t="shared" si="56"/>
        <v>9.92</v>
      </c>
      <c r="Q246" s="83"/>
      <c r="R246" s="84"/>
      <c r="S246" s="84"/>
      <c r="T246" s="84"/>
    </row>
    <row r="247" spans="1:20" ht="87.75" customHeight="1">
      <c r="A247" s="347"/>
      <c r="B247" s="482"/>
      <c r="C247" s="137" t="s">
        <v>56</v>
      </c>
      <c r="D247" s="174">
        <f>'5 зарплата(2)'!J249</f>
        <v>1.3</v>
      </c>
      <c r="E247" s="174">
        <f t="shared" si="51"/>
        <v>0.16</v>
      </c>
      <c r="F247" s="174">
        <f t="shared" si="52"/>
        <v>0.5</v>
      </c>
      <c r="G247" s="174">
        <f t="shared" si="42"/>
        <v>0.5</v>
      </c>
      <c r="H247" s="174">
        <f t="shared" si="43"/>
        <v>0</v>
      </c>
      <c r="I247" s="174">
        <f t="shared" si="44"/>
        <v>1.91</v>
      </c>
      <c r="J247" s="174">
        <f t="shared" si="53"/>
        <v>3.87</v>
      </c>
      <c r="K247" s="174">
        <v>30</v>
      </c>
      <c r="L247" s="174">
        <f t="shared" si="54"/>
        <v>5.03</v>
      </c>
      <c r="M247" s="174">
        <f t="shared" si="45"/>
        <v>5.03</v>
      </c>
      <c r="N247" s="174">
        <f>20</f>
        <v>20</v>
      </c>
      <c r="O247" s="174">
        <f t="shared" si="55"/>
        <v>1.01</v>
      </c>
      <c r="P247" s="174">
        <f t="shared" si="56"/>
        <v>6.04</v>
      </c>
      <c r="Q247" s="83"/>
      <c r="R247" s="84"/>
      <c r="S247" s="84"/>
      <c r="T247" s="84"/>
    </row>
    <row r="248" spans="1:20" ht="53.25" customHeight="1">
      <c r="A248" s="144" t="s">
        <v>386</v>
      </c>
      <c r="B248" s="188" t="s">
        <v>387</v>
      </c>
      <c r="C248" s="187"/>
      <c r="D248" s="187"/>
      <c r="E248" s="174"/>
      <c r="F248" s="187"/>
      <c r="G248" s="174"/>
      <c r="H248" s="174">
        <f t="shared" si="43"/>
        <v>0</v>
      </c>
      <c r="I248" s="174">
        <f t="shared" si="44"/>
        <v>0</v>
      </c>
      <c r="J248" s="187"/>
      <c r="K248" s="174"/>
      <c r="L248" s="187"/>
      <c r="M248" s="174">
        <f t="shared" si="45"/>
        <v>0</v>
      </c>
      <c r="N248" s="187"/>
      <c r="O248" s="187"/>
      <c r="P248" s="187"/>
      <c r="Q248" s="83"/>
      <c r="R248" s="84"/>
      <c r="S248" s="84"/>
      <c r="T248" s="84"/>
    </row>
    <row r="249" spans="1:20" ht="70.5" customHeight="1">
      <c r="A249" s="347" t="s">
        <v>666</v>
      </c>
      <c r="B249" s="481" t="s">
        <v>163</v>
      </c>
      <c r="C249" s="137" t="s">
        <v>55</v>
      </c>
      <c r="D249" s="174">
        <f>'5 зарплата(2)'!I252</f>
        <v>1</v>
      </c>
      <c r="E249" s="174">
        <f t="shared" si="51"/>
        <v>0.12</v>
      </c>
      <c r="F249" s="174">
        <f>+G249+H249</f>
        <v>0.38</v>
      </c>
      <c r="G249" s="174">
        <f t="shared" si="42"/>
        <v>0.38</v>
      </c>
      <c r="H249" s="174">
        <f t="shared" si="43"/>
        <v>0</v>
      </c>
      <c r="I249" s="174">
        <f t="shared" si="44"/>
        <v>1.47</v>
      </c>
      <c r="J249" s="174">
        <f>+D249+E249+F249+I249</f>
        <v>2.97</v>
      </c>
      <c r="K249" s="174">
        <v>30</v>
      </c>
      <c r="L249" s="174">
        <f>+J249*K249/100+J249</f>
        <v>3.86</v>
      </c>
      <c r="M249" s="174">
        <f t="shared" si="45"/>
        <v>3.86</v>
      </c>
      <c r="N249" s="174">
        <f>20</f>
        <v>20</v>
      </c>
      <c r="O249" s="174">
        <f>+M249*N249/100</f>
        <v>0.77</v>
      </c>
      <c r="P249" s="174">
        <f>+M249+O249</f>
        <v>4.63</v>
      </c>
      <c r="Q249" s="83"/>
      <c r="R249" s="84"/>
      <c r="S249" s="84"/>
      <c r="T249" s="84"/>
    </row>
    <row r="250" spans="1:20" ht="61.5" customHeight="1">
      <c r="A250" s="347"/>
      <c r="B250" s="482"/>
      <c r="C250" s="137" t="s">
        <v>56</v>
      </c>
      <c r="D250" s="174">
        <f>'5 зарплата(2)'!J252</f>
        <v>1</v>
      </c>
      <c r="E250" s="174">
        <f t="shared" si="51"/>
        <v>0.12</v>
      </c>
      <c r="F250" s="174">
        <f>+G250+H250</f>
        <v>0.38</v>
      </c>
      <c r="G250" s="174">
        <f t="shared" si="42"/>
        <v>0.38</v>
      </c>
      <c r="H250" s="174">
        <f t="shared" si="43"/>
        <v>0</v>
      </c>
      <c r="I250" s="174">
        <f t="shared" si="44"/>
        <v>1.47</v>
      </c>
      <c r="J250" s="174">
        <f>+D250+E250+F250+I250</f>
        <v>2.97</v>
      </c>
      <c r="K250" s="174">
        <v>30</v>
      </c>
      <c r="L250" s="174">
        <f>+J250*K250/100+J250</f>
        <v>3.86</v>
      </c>
      <c r="M250" s="174">
        <f t="shared" si="45"/>
        <v>3.86</v>
      </c>
      <c r="N250" s="174">
        <f>20</f>
        <v>20</v>
      </c>
      <c r="O250" s="174">
        <f>+M250*N250/100</f>
        <v>0.77</v>
      </c>
      <c r="P250" s="174">
        <f>+M250+O250</f>
        <v>4.63</v>
      </c>
      <c r="Q250" s="83"/>
      <c r="R250" s="84"/>
      <c r="S250" s="84"/>
      <c r="T250" s="84"/>
    </row>
    <row r="251" spans="1:20" ht="73.5" customHeight="1">
      <c r="A251" s="347" t="s">
        <v>390</v>
      </c>
      <c r="B251" s="481" t="s">
        <v>391</v>
      </c>
      <c r="C251" s="137" t="s">
        <v>55</v>
      </c>
      <c r="D251" s="174">
        <f>'5 зарплата(2)'!I254</f>
        <v>2</v>
      </c>
      <c r="E251" s="174">
        <f t="shared" si="51"/>
        <v>0.24</v>
      </c>
      <c r="F251" s="174">
        <f>+G251+H251</f>
        <v>0.76</v>
      </c>
      <c r="G251" s="174">
        <f t="shared" si="42"/>
        <v>0.76</v>
      </c>
      <c r="H251" s="174">
        <f t="shared" si="43"/>
        <v>0</v>
      </c>
      <c r="I251" s="174">
        <f t="shared" si="44"/>
        <v>2.94</v>
      </c>
      <c r="J251" s="174">
        <f>+D251+E251+F251+I251</f>
        <v>5.94</v>
      </c>
      <c r="K251" s="174">
        <v>30</v>
      </c>
      <c r="L251" s="174">
        <f>+J251*K251/100+J251</f>
        <v>7.72</v>
      </c>
      <c r="M251" s="174">
        <f t="shared" si="45"/>
        <v>7.72</v>
      </c>
      <c r="N251" s="174">
        <f>20</f>
        <v>20</v>
      </c>
      <c r="O251" s="174">
        <f>+M251*N251/100</f>
        <v>1.54</v>
      </c>
      <c r="P251" s="174">
        <f>+M251+O251</f>
        <v>9.26</v>
      </c>
      <c r="Q251" s="83"/>
      <c r="R251" s="84"/>
      <c r="S251" s="84"/>
      <c r="T251" s="84"/>
    </row>
    <row r="252" spans="1:20" ht="103.5" customHeight="1">
      <c r="A252" s="347"/>
      <c r="B252" s="482"/>
      <c r="C252" s="137" t="s">
        <v>56</v>
      </c>
      <c r="D252" s="174">
        <f>'5 зарплата(2)'!J254</f>
        <v>2</v>
      </c>
      <c r="E252" s="174">
        <f t="shared" si="51"/>
        <v>0.24</v>
      </c>
      <c r="F252" s="174">
        <f>+G252+H252</f>
        <v>0.76</v>
      </c>
      <c r="G252" s="174">
        <f t="shared" si="42"/>
        <v>0.76</v>
      </c>
      <c r="H252" s="174">
        <f t="shared" si="43"/>
        <v>0</v>
      </c>
      <c r="I252" s="174">
        <f t="shared" si="44"/>
        <v>2.94</v>
      </c>
      <c r="J252" s="174">
        <f>+D252+E252+F252+I252</f>
        <v>5.94</v>
      </c>
      <c r="K252" s="174">
        <v>30</v>
      </c>
      <c r="L252" s="174">
        <f>+J252*K252/100+J252</f>
        <v>7.72</v>
      </c>
      <c r="M252" s="174">
        <f t="shared" si="45"/>
        <v>7.72</v>
      </c>
      <c r="N252" s="174">
        <f>20</f>
        <v>20</v>
      </c>
      <c r="O252" s="174">
        <f>+M252*N252/100</f>
        <v>1.54</v>
      </c>
      <c r="P252" s="174">
        <f>+M252+O252</f>
        <v>9.26</v>
      </c>
      <c r="Q252" s="83"/>
      <c r="R252" s="84"/>
      <c r="S252" s="84"/>
      <c r="T252" s="84"/>
    </row>
    <row r="253" spans="1:20" ht="48" customHeight="1">
      <c r="A253" s="181" t="s">
        <v>393</v>
      </c>
      <c r="B253" s="203" t="s">
        <v>396</v>
      </c>
      <c r="C253" s="201"/>
      <c r="D253" s="201"/>
      <c r="E253" s="201"/>
      <c r="F253" s="201"/>
      <c r="G253" s="201"/>
      <c r="H253" s="174">
        <f t="shared" si="43"/>
        <v>0</v>
      </c>
      <c r="I253" s="174">
        <f t="shared" si="44"/>
        <v>0</v>
      </c>
      <c r="J253" s="201"/>
      <c r="K253" s="201"/>
      <c r="L253" s="201"/>
      <c r="M253" s="174">
        <f t="shared" si="45"/>
        <v>0</v>
      </c>
      <c r="N253" s="201"/>
      <c r="O253" s="201"/>
      <c r="P253" s="202"/>
      <c r="Q253" s="83"/>
      <c r="R253" s="84"/>
      <c r="S253" s="84"/>
      <c r="T253" s="84"/>
    </row>
    <row r="254" spans="1:20" ht="53.25" customHeight="1">
      <c r="A254" s="144" t="s">
        <v>394</v>
      </c>
      <c r="B254" s="203" t="s">
        <v>397</v>
      </c>
      <c r="C254" s="201"/>
      <c r="D254" s="201"/>
      <c r="E254" s="201"/>
      <c r="F254" s="201"/>
      <c r="G254" s="201"/>
      <c r="H254" s="174">
        <f t="shared" si="43"/>
        <v>0</v>
      </c>
      <c r="I254" s="174">
        <f t="shared" si="44"/>
        <v>0</v>
      </c>
      <c r="J254" s="201"/>
      <c r="K254" s="201"/>
      <c r="L254" s="201"/>
      <c r="M254" s="174">
        <f t="shared" si="45"/>
        <v>0</v>
      </c>
      <c r="N254" s="201"/>
      <c r="O254" s="201"/>
      <c r="P254" s="202"/>
      <c r="Q254" s="83"/>
      <c r="R254" s="84"/>
      <c r="S254" s="84"/>
      <c r="T254" s="84"/>
    </row>
    <row r="255" spans="1:20" ht="82.5" customHeight="1">
      <c r="A255" s="144" t="s">
        <v>395</v>
      </c>
      <c r="B255" s="203" t="s">
        <v>398</v>
      </c>
      <c r="C255" s="201"/>
      <c r="D255" s="201"/>
      <c r="E255" s="201"/>
      <c r="F255" s="201"/>
      <c r="G255" s="201"/>
      <c r="H255" s="174">
        <f t="shared" si="43"/>
        <v>0</v>
      </c>
      <c r="I255" s="174">
        <f t="shared" si="44"/>
        <v>0</v>
      </c>
      <c r="J255" s="201"/>
      <c r="K255" s="201"/>
      <c r="L255" s="201"/>
      <c r="M255" s="174">
        <f t="shared" si="45"/>
        <v>0</v>
      </c>
      <c r="N255" s="201"/>
      <c r="O255" s="201"/>
      <c r="P255" s="202"/>
      <c r="Q255" s="83"/>
      <c r="R255" s="84"/>
      <c r="S255" s="84"/>
      <c r="T255" s="84"/>
    </row>
    <row r="256" spans="1:20" ht="66.75" customHeight="1">
      <c r="A256" s="347" t="s">
        <v>399</v>
      </c>
      <c r="B256" s="481" t="s">
        <v>667</v>
      </c>
      <c r="C256" s="137" t="s">
        <v>55</v>
      </c>
      <c r="D256" s="174">
        <f>'5 зарплата(2)'!I259</f>
        <v>1</v>
      </c>
      <c r="E256" s="174">
        <f t="shared" ref="E256:E260" si="57">D256*12%</f>
        <v>0.12</v>
      </c>
      <c r="F256" s="174">
        <f>+G256+H256</f>
        <v>0.38</v>
      </c>
      <c r="G256" s="174">
        <f t="shared" si="42"/>
        <v>0.38</v>
      </c>
      <c r="H256" s="174">
        <f t="shared" si="43"/>
        <v>0</v>
      </c>
      <c r="I256" s="174">
        <f t="shared" si="44"/>
        <v>1.47</v>
      </c>
      <c r="J256" s="174">
        <f>+D256+E256+F256+I256</f>
        <v>2.97</v>
      </c>
      <c r="K256" s="174">
        <v>30</v>
      </c>
      <c r="L256" s="174">
        <f>+J256*K256/100+J256</f>
        <v>3.86</v>
      </c>
      <c r="M256" s="174">
        <f t="shared" si="45"/>
        <v>3.86</v>
      </c>
      <c r="N256" s="174">
        <f>20</f>
        <v>20</v>
      </c>
      <c r="O256" s="174">
        <f>+M256*N256/100</f>
        <v>0.77</v>
      </c>
      <c r="P256" s="174">
        <f>+M256+O256</f>
        <v>4.63</v>
      </c>
      <c r="Q256" s="83"/>
      <c r="R256" s="84"/>
      <c r="S256" s="84"/>
      <c r="T256" s="84"/>
    </row>
    <row r="257" spans="1:20" ht="78.75" customHeight="1">
      <c r="A257" s="347"/>
      <c r="B257" s="482"/>
      <c r="C257" s="137" t="s">
        <v>56</v>
      </c>
      <c r="D257" s="174">
        <f>'5 зарплата(2)'!J259</f>
        <v>1</v>
      </c>
      <c r="E257" s="174">
        <f t="shared" si="57"/>
        <v>0.12</v>
      </c>
      <c r="F257" s="174">
        <f>+G257+H257</f>
        <v>0.38</v>
      </c>
      <c r="G257" s="174">
        <f t="shared" si="42"/>
        <v>0.38</v>
      </c>
      <c r="H257" s="174">
        <f t="shared" si="43"/>
        <v>0</v>
      </c>
      <c r="I257" s="174">
        <f t="shared" si="44"/>
        <v>1.47</v>
      </c>
      <c r="J257" s="174">
        <f>+D257+E257+F257+I257</f>
        <v>2.97</v>
      </c>
      <c r="K257" s="174">
        <v>30</v>
      </c>
      <c r="L257" s="174">
        <f>+J257*K257/100+J257</f>
        <v>3.86</v>
      </c>
      <c r="M257" s="174">
        <f t="shared" si="45"/>
        <v>3.86</v>
      </c>
      <c r="N257" s="174">
        <f>20</f>
        <v>20</v>
      </c>
      <c r="O257" s="174">
        <f>+M257*N257/100</f>
        <v>0.77</v>
      </c>
      <c r="P257" s="174">
        <f>+M257+O257</f>
        <v>4.63</v>
      </c>
      <c r="Q257" s="83"/>
      <c r="R257" s="84"/>
      <c r="S257" s="84"/>
      <c r="T257" s="84"/>
    </row>
    <row r="258" spans="1:20" ht="29.25" customHeight="1">
      <c r="A258" s="144" t="s">
        <v>403</v>
      </c>
      <c r="B258" s="168" t="s">
        <v>404</v>
      </c>
      <c r="C258" s="187"/>
      <c r="D258" s="187"/>
      <c r="E258" s="174"/>
      <c r="F258" s="187"/>
      <c r="G258" s="174"/>
      <c r="H258" s="174">
        <f t="shared" si="43"/>
        <v>0</v>
      </c>
      <c r="I258" s="174">
        <f t="shared" si="44"/>
        <v>0</v>
      </c>
      <c r="J258" s="187"/>
      <c r="K258" s="174"/>
      <c r="L258" s="187"/>
      <c r="M258" s="174">
        <f t="shared" si="45"/>
        <v>0</v>
      </c>
      <c r="N258" s="187"/>
      <c r="O258" s="187"/>
      <c r="P258" s="187"/>
      <c r="Q258" s="83"/>
      <c r="R258" s="84"/>
      <c r="S258" s="84"/>
      <c r="T258" s="84"/>
    </row>
    <row r="259" spans="1:20" ht="84" customHeight="1">
      <c r="A259" s="347" t="s">
        <v>402</v>
      </c>
      <c r="B259" s="481" t="s">
        <v>405</v>
      </c>
      <c r="C259" s="137" t="s">
        <v>55</v>
      </c>
      <c r="D259" s="174">
        <f>'5 зарплата(2)'!I262</f>
        <v>1.68</v>
      </c>
      <c r="E259" s="174">
        <f t="shared" si="57"/>
        <v>0.2</v>
      </c>
      <c r="F259" s="174">
        <f>+G259+H259</f>
        <v>0.64</v>
      </c>
      <c r="G259" s="174">
        <f t="shared" si="42"/>
        <v>0.64</v>
      </c>
      <c r="H259" s="174">
        <f t="shared" si="43"/>
        <v>0</v>
      </c>
      <c r="I259" s="174">
        <f t="shared" si="44"/>
        <v>2.4700000000000002</v>
      </c>
      <c r="J259" s="174">
        <f>+D259+E259+F259+I259</f>
        <v>4.99</v>
      </c>
      <c r="K259" s="174">
        <v>30</v>
      </c>
      <c r="L259" s="174">
        <f>+J259*K259/100+J259</f>
        <v>6.49</v>
      </c>
      <c r="M259" s="174">
        <f t="shared" si="45"/>
        <v>6.49</v>
      </c>
      <c r="N259" s="174">
        <f>20</f>
        <v>20</v>
      </c>
      <c r="O259" s="174">
        <f>+M259*N259/100</f>
        <v>1.3</v>
      </c>
      <c r="P259" s="174">
        <f>+M259+O259</f>
        <v>7.79</v>
      </c>
      <c r="Q259" s="83"/>
      <c r="R259" s="84"/>
      <c r="S259" s="84"/>
      <c r="T259" s="84"/>
    </row>
    <row r="260" spans="1:20" ht="59.25" customHeight="1">
      <c r="A260" s="347"/>
      <c r="B260" s="482"/>
      <c r="C260" s="137" t="s">
        <v>56</v>
      </c>
      <c r="D260" s="174">
        <f>'5 зарплата(2)'!J262</f>
        <v>1.68</v>
      </c>
      <c r="E260" s="174">
        <f t="shared" si="57"/>
        <v>0.2</v>
      </c>
      <c r="F260" s="174">
        <f>+G260+H260</f>
        <v>0.64</v>
      </c>
      <c r="G260" s="174">
        <f t="shared" si="42"/>
        <v>0.64</v>
      </c>
      <c r="H260" s="174">
        <f t="shared" si="43"/>
        <v>0</v>
      </c>
      <c r="I260" s="174">
        <f t="shared" si="44"/>
        <v>2.4700000000000002</v>
      </c>
      <c r="J260" s="174">
        <f>+D260+E260+F260+I260</f>
        <v>4.99</v>
      </c>
      <c r="K260" s="174">
        <v>30</v>
      </c>
      <c r="L260" s="174">
        <f>+J260*K260/100+J260</f>
        <v>6.49</v>
      </c>
      <c r="M260" s="174">
        <f t="shared" si="45"/>
        <v>6.49</v>
      </c>
      <c r="N260" s="174">
        <f>20</f>
        <v>20</v>
      </c>
      <c r="O260" s="174">
        <f>+M260*N260/100</f>
        <v>1.3</v>
      </c>
      <c r="P260" s="174">
        <f>+M260+O260</f>
        <v>7.79</v>
      </c>
      <c r="Q260" s="83"/>
      <c r="R260" s="84"/>
      <c r="S260" s="84"/>
      <c r="T260" s="84"/>
    </row>
    <row r="261" spans="1:20" ht="49.5" customHeight="1">
      <c r="A261" s="144" t="s">
        <v>408</v>
      </c>
      <c r="B261" s="203" t="s">
        <v>407</v>
      </c>
      <c r="C261" s="201"/>
      <c r="D261" s="201"/>
      <c r="E261" s="201"/>
      <c r="F261" s="201"/>
      <c r="G261" s="201"/>
      <c r="H261" s="174">
        <f t="shared" si="43"/>
        <v>0</v>
      </c>
      <c r="I261" s="174">
        <f t="shared" si="44"/>
        <v>0</v>
      </c>
      <c r="J261" s="201"/>
      <c r="K261" s="201"/>
      <c r="L261" s="201"/>
      <c r="M261" s="174">
        <f t="shared" si="45"/>
        <v>0</v>
      </c>
      <c r="N261" s="201"/>
      <c r="O261" s="201"/>
      <c r="P261" s="202"/>
      <c r="Q261" s="83"/>
      <c r="R261" s="84"/>
      <c r="S261" s="84"/>
      <c r="T261" s="84"/>
    </row>
    <row r="262" spans="1:20" ht="36.75" customHeight="1">
      <c r="A262" s="144" t="s">
        <v>409</v>
      </c>
      <c r="B262" s="203" t="s">
        <v>410</v>
      </c>
      <c r="C262" s="201"/>
      <c r="D262" s="201"/>
      <c r="E262" s="201"/>
      <c r="F262" s="201"/>
      <c r="G262" s="201"/>
      <c r="H262" s="174">
        <f t="shared" si="43"/>
        <v>0</v>
      </c>
      <c r="I262" s="174">
        <f t="shared" si="44"/>
        <v>0</v>
      </c>
      <c r="J262" s="201"/>
      <c r="K262" s="201"/>
      <c r="L262" s="201"/>
      <c r="M262" s="174">
        <f t="shared" si="45"/>
        <v>0</v>
      </c>
      <c r="N262" s="201"/>
      <c r="O262" s="201"/>
      <c r="P262" s="202"/>
      <c r="Q262" s="83"/>
      <c r="R262" s="84"/>
      <c r="S262" s="84"/>
      <c r="T262" s="84"/>
    </row>
    <row r="263" spans="1:20" ht="72.75" customHeight="1">
      <c r="A263" s="347" t="s">
        <v>411</v>
      </c>
      <c r="B263" s="481" t="s">
        <v>227</v>
      </c>
      <c r="C263" s="137" t="s">
        <v>55</v>
      </c>
      <c r="D263" s="174">
        <f>'5 зарплата(2)'!I266</f>
        <v>0.8</v>
      </c>
      <c r="E263" s="174">
        <f t="shared" ref="E263:E269" si="58">D263*12%</f>
        <v>0.1</v>
      </c>
      <c r="F263" s="174">
        <f>+G263+H263</f>
        <v>0.31</v>
      </c>
      <c r="G263" s="174">
        <f t="shared" si="42"/>
        <v>0.31</v>
      </c>
      <c r="H263" s="174">
        <f t="shared" si="43"/>
        <v>0</v>
      </c>
      <c r="I263" s="174">
        <f t="shared" si="44"/>
        <v>1.18</v>
      </c>
      <c r="J263" s="174">
        <f>+D263+E263+F263+I263</f>
        <v>2.39</v>
      </c>
      <c r="K263" s="174">
        <v>30</v>
      </c>
      <c r="L263" s="174">
        <f>+J263*K263/100+J263</f>
        <v>3.11</v>
      </c>
      <c r="M263" s="174">
        <f t="shared" si="45"/>
        <v>3.11</v>
      </c>
      <c r="N263" s="174">
        <f>20</f>
        <v>20</v>
      </c>
      <c r="O263" s="174">
        <f>+M263*N263/100</f>
        <v>0.62</v>
      </c>
      <c r="P263" s="174">
        <f>+M263+O263</f>
        <v>3.73</v>
      </c>
      <c r="Q263" s="83"/>
      <c r="R263" s="84"/>
      <c r="S263" s="84"/>
      <c r="T263" s="84"/>
    </row>
    <row r="264" spans="1:20" ht="72.75" customHeight="1">
      <c r="A264" s="347"/>
      <c r="B264" s="482"/>
      <c r="C264" s="137" t="s">
        <v>56</v>
      </c>
      <c r="D264" s="174">
        <f>'5 зарплата(2)'!J266</f>
        <v>0.8</v>
      </c>
      <c r="E264" s="174">
        <f t="shared" si="58"/>
        <v>0.1</v>
      </c>
      <c r="F264" s="174">
        <f>+G264+H264</f>
        <v>0.31</v>
      </c>
      <c r="G264" s="174">
        <f t="shared" si="42"/>
        <v>0.31</v>
      </c>
      <c r="H264" s="174">
        <f t="shared" si="43"/>
        <v>0</v>
      </c>
      <c r="I264" s="174">
        <f t="shared" si="44"/>
        <v>1.18</v>
      </c>
      <c r="J264" s="174">
        <f>+D264+E264+F264+I264</f>
        <v>2.39</v>
      </c>
      <c r="K264" s="174">
        <v>30</v>
      </c>
      <c r="L264" s="174">
        <f>+J264*K264/100+J264</f>
        <v>3.11</v>
      </c>
      <c r="M264" s="174">
        <f t="shared" si="45"/>
        <v>3.11</v>
      </c>
      <c r="N264" s="174">
        <f>20</f>
        <v>20</v>
      </c>
      <c r="O264" s="174">
        <f>+M264*N264/100</f>
        <v>0.62</v>
      </c>
      <c r="P264" s="174">
        <f>+M264+O264</f>
        <v>3.73</v>
      </c>
      <c r="Q264" s="83"/>
      <c r="R264" s="84"/>
      <c r="S264" s="84"/>
      <c r="T264" s="84"/>
    </row>
    <row r="265" spans="1:20" ht="57.75" customHeight="1">
      <c r="A265" s="347" t="s">
        <v>413</v>
      </c>
      <c r="B265" s="481" t="s">
        <v>266</v>
      </c>
      <c r="C265" s="137" t="s">
        <v>55</v>
      </c>
      <c r="D265" s="174">
        <f>'5 зарплата(2)'!I268</f>
        <v>1.22</v>
      </c>
      <c r="E265" s="174">
        <f t="shared" si="58"/>
        <v>0.15</v>
      </c>
      <c r="F265" s="174">
        <f>+G265+H265</f>
        <v>0.47</v>
      </c>
      <c r="G265" s="174">
        <f t="shared" si="42"/>
        <v>0.47</v>
      </c>
      <c r="H265" s="174">
        <f t="shared" si="43"/>
        <v>0</v>
      </c>
      <c r="I265" s="174">
        <f t="shared" si="44"/>
        <v>1.79</v>
      </c>
      <c r="J265" s="174">
        <f>+D265+E265+F265+I265</f>
        <v>3.63</v>
      </c>
      <c r="K265" s="174">
        <v>30</v>
      </c>
      <c r="L265" s="174">
        <f>+J265*K265/100+J265</f>
        <v>4.72</v>
      </c>
      <c r="M265" s="174">
        <f t="shared" si="45"/>
        <v>4.72</v>
      </c>
      <c r="N265" s="174">
        <f>20</f>
        <v>20</v>
      </c>
      <c r="O265" s="174">
        <f>+M265*N265/100</f>
        <v>0.94</v>
      </c>
      <c r="P265" s="174">
        <f>+M265+O265</f>
        <v>5.66</v>
      </c>
      <c r="Q265" s="83"/>
      <c r="R265" s="84"/>
      <c r="S265" s="84"/>
      <c r="T265" s="84"/>
    </row>
    <row r="266" spans="1:20" ht="86.25" customHeight="1">
      <c r="A266" s="347"/>
      <c r="B266" s="482"/>
      <c r="C266" s="137" t="s">
        <v>56</v>
      </c>
      <c r="D266" s="174">
        <f>'5 зарплата(2)'!J268</f>
        <v>1.22</v>
      </c>
      <c r="E266" s="174">
        <f t="shared" si="58"/>
        <v>0.15</v>
      </c>
      <c r="F266" s="174">
        <f>+G266+H266</f>
        <v>0.47</v>
      </c>
      <c r="G266" s="174">
        <f t="shared" si="42"/>
        <v>0.47</v>
      </c>
      <c r="H266" s="174">
        <f t="shared" si="43"/>
        <v>0</v>
      </c>
      <c r="I266" s="174">
        <f t="shared" si="44"/>
        <v>1.79</v>
      </c>
      <c r="J266" s="174">
        <f>+D266+E266+F266+I266</f>
        <v>3.63</v>
      </c>
      <c r="K266" s="174">
        <v>30</v>
      </c>
      <c r="L266" s="174">
        <f>+J266*K266/100+J266</f>
        <v>4.72</v>
      </c>
      <c r="M266" s="174">
        <f t="shared" si="45"/>
        <v>4.72</v>
      </c>
      <c r="N266" s="174">
        <f>20</f>
        <v>20</v>
      </c>
      <c r="O266" s="174">
        <f>+M266*N266/100</f>
        <v>0.94</v>
      </c>
      <c r="P266" s="174">
        <f>+M266+O266</f>
        <v>5.66</v>
      </c>
      <c r="Q266" s="83"/>
      <c r="R266" s="84"/>
      <c r="S266" s="84"/>
      <c r="T266" s="84"/>
    </row>
    <row r="267" spans="1:20" ht="32.25" customHeight="1">
      <c r="A267" s="144" t="s">
        <v>415</v>
      </c>
      <c r="B267" s="168" t="s">
        <v>416</v>
      </c>
      <c r="C267" s="175"/>
      <c r="D267" s="175"/>
      <c r="E267" s="174"/>
      <c r="F267" s="175"/>
      <c r="G267" s="174"/>
      <c r="H267" s="174">
        <f t="shared" ref="H267:H330" si="59">(D267+E267)*0.09%</f>
        <v>0</v>
      </c>
      <c r="I267" s="174">
        <f t="shared" ref="I267:I330" si="60">D267*146.9%</f>
        <v>0</v>
      </c>
      <c r="J267" s="175"/>
      <c r="K267" s="174"/>
      <c r="L267" s="175"/>
      <c r="M267" s="174">
        <f t="shared" ref="M267:M330" si="61">L267</f>
        <v>0</v>
      </c>
      <c r="N267" s="175"/>
      <c r="O267" s="175"/>
      <c r="P267" s="175"/>
      <c r="Q267" s="83"/>
      <c r="R267" s="84"/>
      <c r="S267" s="84"/>
      <c r="T267" s="84"/>
    </row>
    <row r="268" spans="1:20" ht="69.75" customHeight="1">
      <c r="A268" s="347" t="s">
        <v>417</v>
      </c>
      <c r="B268" s="481" t="s">
        <v>418</v>
      </c>
      <c r="C268" s="137" t="s">
        <v>55</v>
      </c>
      <c r="D268" s="174">
        <f>'5 зарплата(2)'!I271</f>
        <v>2</v>
      </c>
      <c r="E268" s="174">
        <f t="shared" si="58"/>
        <v>0.24</v>
      </c>
      <c r="F268" s="174">
        <f>+G268+H268</f>
        <v>0.76</v>
      </c>
      <c r="G268" s="174">
        <f t="shared" ref="G268:G333" si="62">(E268+D268)*34%</f>
        <v>0.76</v>
      </c>
      <c r="H268" s="174">
        <f t="shared" si="59"/>
        <v>0</v>
      </c>
      <c r="I268" s="174">
        <f t="shared" si="60"/>
        <v>2.94</v>
      </c>
      <c r="J268" s="174">
        <f>+D268+E268+F268+I268</f>
        <v>5.94</v>
      </c>
      <c r="K268" s="174">
        <v>30</v>
      </c>
      <c r="L268" s="174">
        <f>+J268*K268/100+J268</f>
        <v>7.72</v>
      </c>
      <c r="M268" s="174">
        <f t="shared" si="61"/>
        <v>7.72</v>
      </c>
      <c r="N268" s="174">
        <f>20</f>
        <v>20</v>
      </c>
      <c r="O268" s="174">
        <f>+M268*N268/100</f>
        <v>1.54</v>
      </c>
      <c r="P268" s="174">
        <f>+M268+O268</f>
        <v>9.26</v>
      </c>
      <c r="Q268" s="83"/>
      <c r="R268" s="84"/>
      <c r="S268" s="84"/>
      <c r="T268" s="84"/>
    </row>
    <row r="269" spans="1:20" ht="99.75" customHeight="1">
      <c r="A269" s="347"/>
      <c r="B269" s="482"/>
      <c r="C269" s="137" t="s">
        <v>56</v>
      </c>
      <c r="D269" s="174">
        <f>'5 зарплата(2)'!J271</f>
        <v>2</v>
      </c>
      <c r="E269" s="174">
        <f t="shared" si="58"/>
        <v>0.24</v>
      </c>
      <c r="F269" s="174">
        <f>+G269+H269</f>
        <v>0.76</v>
      </c>
      <c r="G269" s="174">
        <f t="shared" si="62"/>
        <v>0.76</v>
      </c>
      <c r="H269" s="174">
        <f t="shared" si="59"/>
        <v>0</v>
      </c>
      <c r="I269" s="174">
        <f t="shared" si="60"/>
        <v>2.94</v>
      </c>
      <c r="J269" s="174">
        <f>+D269+E269+F269+I269</f>
        <v>5.94</v>
      </c>
      <c r="K269" s="174">
        <v>30</v>
      </c>
      <c r="L269" s="174">
        <f>+J269*K269/100+J269</f>
        <v>7.72</v>
      </c>
      <c r="M269" s="174">
        <f t="shared" si="61"/>
        <v>7.72</v>
      </c>
      <c r="N269" s="174">
        <f>20</f>
        <v>20</v>
      </c>
      <c r="O269" s="174">
        <f>+M269*N269/100</f>
        <v>1.54</v>
      </c>
      <c r="P269" s="174">
        <f>+M269+O269</f>
        <v>9.26</v>
      </c>
      <c r="Q269" s="83"/>
      <c r="R269" s="84"/>
      <c r="S269" s="84"/>
      <c r="T269" s="84"/>
    </row>
    <row r="270" spans="1:20" ht="65.25" customHeight="1">
      <c r="A270" s="144" t="s">
        <v>668</v>
      </c>
      <c r="B270" s="204" t="s">
        <v>422</v>
      </c>
      <c r="C270" s="205"/>
      <c r="D270" s="205"/>
      <c r="E270" s="205"/>
      <c r="F270" s="205"/>
      <c r="G270" s="205"/>
      <c r="H270" s="174">
        <f t="shared" si="59"/>
        <v>0</v>
      </c>
      <c r="I270" s="174">
        <f t="shared" si="60"/>
        <v>0</v>
      </c>
      <c r="J270" s="205"/>
      <c r="K270" s="205"/>
      <c r="L270" s="205"/>
      <c r="M270" s="174">
        <f t="shared" si="61"/>
        <v>0</v>
      </c>
      <c r="N270" s="205"/>
      <c r="O270" s="205"/>
      <c r="P270" s="206"/>
      <c r="Q270" s="83"/>
      <c r="R270" s="84"/>
      <c r="S270" s="84"/>
      <c r="T270" s="84"/>
    </row>
    <row r="271" spans="1:20" ht="32.25" customHeight="1">
      <c r="A271" s="144" t="s">
        <v>421</v>
      </c>
      <c r="B271" s="207" t="s">
        <v>410</v>
      </c>
      <c r="C271" s="208"/>
      <c r="D271" s="208"/>
      <c r="E271" s="208"/>
      <c r="F271" s="208"/>
      <c r="G271" s="208"/>
      <c r="H271" s="174">
        <f t="shared" si="59"/>
        <v>0</v>
      </c>
      <c r="I271" s="174">
        <f t="shared" si="60"/>
        <v>0</v>
      </c>
      <c r="J271" s="208"/>
      <c r="K271" s="208"/>
      <c r="L271" s="208"/>
      <c r="M271" s="174">
        <f t="shared" si="61"/>
        <v>0</v>
      </c>
      <c r="N271" s="208"/>
      <c r="O271" s="208"/>
      <c r="P271" s="209"/>
      <c r="Q271" s="83"/>
      <c r="R271" s="84"/>
      <c r="S271" s="84"/>
      <c r="T271" s="84"/>
    </row>
    <row r="272" spans="1:20" ht="54" customHeight="1">
      <c r="A272" s="347" t="s">
        <v>423</v>
      </c>
      <c r="B272" s="481" t="s">
        <v>227</v>
      </c>
      <c r="C272" s="137" t="s">
        <v>55</v>
      </c>
      <c r="D272" s="174">
        <f>'5 зарплата(2)'!I275</f>
        <v>1</v>
      </c>
      <c r="E272" s="174">
        <f t="shared" ref="E272:E273" si="63">D272*12%</f>
        <v>0.12</v>
      </c>
      <c r="F272" s="174">
        <f>+G272+H272</f>
        <v>0.38</v>
      </c>
      <c r="G272" s="174">
        <f t="shared" si="62"/>
        <v>0.38</v>
      </c>
      <c r="H272" s="174">
        <f t="shared" si="59"/>
        <v>0</v>
      </c>
      <c r="I272" s="174">
        <f t="shared" si="60"/>
        <v>1.47</v>
      </c>
      <c r="J272" s="174">
        <f>+D272+E272+F272+I272</f>
        <v>2.97</v>
      </c>
      <c r="K272" s="174">
        <v>30</v>
      </c>
      <c r="L272" s="174">
        <f>+J272*K272/100+J272</f>
        <v>3.86</v>
      </c>
      <c r="M272" s="174">
        <f t="shared" si="61"/>
        <v>3.86</v>
      </c>
      <c r="N272" s="174">
        <f>20</f>
        <v>20</v>
      </c>
      <c r="O272" s="174">
        <f>+M272*N272/100</f>
        <v>0.77</v>
      </c>
      <c r="P272" s="174">
        <f>+M272+O272</f>
        <v>4.63</v>
      </c>
      <c r="Q272" s="84"/>
      <c r="R272" s="84"/>
      <c r="S272" s="84"/>
      <c r="T272" s="84"/>
    </row>
    <row r="273" spans="1:20" ht="81.75" customHeight="1">
      <c r="A273" s="347"/>
      <c r="B273" s="482"/>
      <c r="C273" s="137" t="s">
        <v>56</v>
      </c>
      <c r="D273" s="174">
        <f>'5 зарплата(2)'!J275</f>
        <v>1</v>
      </c>
      <c r="E273" s="174">
        <f t="shared" si="63"/>
        <v>0.12</v>
      </c>
      <c r="F273" s="174">
        <f>+G273+H273</f>
        <v>0.38</v>
      </c>
      <c r="G273" s="174">
        <f t="shared" si="62"/>
        <v>0.38</v>
      </c>
      <c r="H273" s="174">
        <f t="shared" si="59"/>
        <v>0</v>
      </c>
      <c r="I273" s="174">
        <f t="shared" si="60"/>
        <v>1.47</v>
      </c>
      <c r="J273" s="174">
        <f>+D273+E273+F273+I273</f>
        <v>2.97</v>
      </c>
      <c r="K273" s="174">
        <v>30</v>
      </c>
      <c r="L273" s="174">
        <f>+J273*K273/100+J273</f>
        <v>3.86</v>
      </c>
      <c r="M273" s="174">
        <f t="shared" si="61"/>
        <v>3.86</v>
      </c>
      <c r="N273" s="174">
        <f>20</f>
        <v>20</v>
      </c>
      <c r="O273" s="174">
        <f>+M273*N273/100</f>
        <v>0.77</v>
      </c>
      <c r="P273" s="174">
        <f>+M273+O273</f>
        <v>4.63</v>
      </c>
      <c r="Q273" s="84"/>
      <c r="R273" s="84"/>
      <c r="S273" s="84"/>
      <c r="T273" s="84"/>
    </row>
    <row r="274" spans="1:20" ht="25.5" customHeight="1">
      <c r="A274" s="144" t="s">
        <v>426</v>
      </c>
      <c r="B274" s="203" t="s">
        <v>416</v>
      </c>
      <c r="C274" s="201"/>
      <c r="D274" s="201"/>
      <c r="E274" s="201"/>
      <c r="F274" s="201"/>
      <c r="G274" s="201"/>
      <c r="H274" s="174">
        <f t="shared" si="59"/>
        <v>0</v>
      </c>
      <c r="I274" s="174">
        <f t="shared" si="60"/>
        <v>0</v>
      </c>
      <c r="J274" s="201"/>
      <c r="K274" s="201"/>
      <c r="L274" s="201"/>
      <c r="M274" s="174">
        <f t="shared" si="61"/>
        <v>0</v>
      </c>
      <c r="N274" s="201"/>
      <c r="O274" s="201"/>
      <c r="P274" s="201"/>
      <c r="Q274" s="84"/>
      <c r="R274" s="84"/>
      <c r="S274" s="84"/>
      <c r="T274" s="84"/>
    </row>
    <row r="275" spans="1:20" ht="83.25" customHeight="1">
      <c r="A275" s="347" t="s">
        <v>427</v>
      </c>
      <c r="B275" s="481" t="s">
        <v>418</v>
      </c>
      <c r="C275" s="137" t="s">
        <v>55</v>
      </c>
      <c r="D275" s="174">
        <f>'5 зарплата(2)'!I278</f>
        <v>2.7</v>
      </c>
      <c r="E275" s="174">
        <f t="shared" ref="E275:E279" si="64">D275*12%</f>
        <v>0.32</v>
      </c>
      <c r="F275" s="174">
        <f>+G275+H275</f>
        <v>1.03</v>
      </c>
      <c r="G275" s="174">
        <f t="shared" si="62"/>
        <v>1.03</v>
      </c>
      <c r="H275" s="174">
        <f t="shared" si="59"/>
        <v>0</v>
      </c>
      <c r="I275" s="174">
        <f t="shared" si="60"/>
        <v>3.97</v>
      </c>
      <c r="J275" s="174">
        <f>+D275+E275+F275+I275</f>
        <v>8.02</v>
      </c>
      <c r="K275" s="174">
        <v>30</v>
      </c>
      <c r="L275" s="174">
        <f>+J275*K275/100+J275</f>
        <v>10.43</v>
      </c>
      <c r="M275" s="174">
        <f t="shared" si="61"/>
        <v>10.43</v>
      </c>
      <c r="N275" s="174">
        <f>20</f>
        <v>20</v>
      </c>
      <c r="O275" s="174">
        <f>+M275*N275/100</f>
        <v>2.09</v>
      </c>
      <c r="P275" s="174">
        <f>+M275+O275</f>
        <v>12.52</v>
      </c>
      <c r="Q275" s="84"/>
      <c r="R275" s="84"/>
      <c r="S275" s="84"/>
      <c r="T275" s="84"/>
    </row>
    <row r="276" spans="1:20" ht="75.75" customHeight="1">
      <c r="A276" s="347"/>
      <c r="B276" s="482"/>
      <c r="C276" s="137" t="s">
        <v>56</v>
      </c>
      <c r="D276" s="174">
        <f>'5 зарплата(2)'!J278</f>
        <v>2.7</v>
      </c>
      <c r="E276" s="174">
        <f t="shared" si="64"/>
        <v>0.32</v>
      </c>
      <c r="F276" s="174">
        <f>+G276+H276</f>
        <v>1.03</v>
      </c>
      <c r="G276" s="174">
        <f t="shared" si="62"/>
        <v>1.03</v>
      </c>
      <c r="H276" s="174">
        <f t="shared" si="59"/>
        <v>0</v>
      </c>
      <c r="I276" s="174">
        <f t="shared" si="60"/>
        <v>3.97</v>
      </c>
      <c r="J276" s="174">
        <f>+D276+E276+F276+I276</f>
        <v>8.02</v>
      </c>
      <c r="K276" s="174">
        <v>30</v>
      </c>
      <c r="L276" s="174">
        <f>+J276*K276/100+J276</f>
        <v>10.43</v>
      </c>
      <c r="M276" s="174">
        <f t="shared" si="61"/>
        <v>10.43</v>
      </c>
      <c r="N276" s="174">
        <f>20</f>
        <v>20</v>
      </c>
      <c r="O276" s="174">
        <f>+M276*N276/100</f>
        <v>2.09</v>
      </c>
      <c r="P276" s="174">
        <f>+M276+O276</f>
        <v>12.52</v>
      </c>
      <c r="Q276" s="84"/>
      <c r="R276" s="84"/>
      <c r="S276" s="84"/>
      <c r="T276" s="84"/>
    </row>
    <row r="277" spans="1:20" ht="69.75" customHeight="1">
      <c r="A277" s="144" t="s">
        <v>429</v>
      </c>
      <c r="B277" s="203" t="s">
        <v>430</v>
      </c>
      <c r="C277" s="201"/>
      <c r="D277" s="201"/>
      <c r="E277" s="201"/>
      <c r="F277" s="201"/>
      <c r="G277" s="201"/>
      <c r="H277" s="174">
        <f t="shared" si="59"/>
        <v>0</v>
      </c>
      <c r="I277" s="174">
        <f t="shared" si="60"/>
        <v>0</v>
      </c>
      <c r="J277" s="201"/>
      <c r="K277" s="201"/>
      <c r="L277" s="201"/>
      <c r="M277" s="174">
        <f t="shared" si="61"/>
        <v>0</v>
      </c>
      <c r="N277" s="201"/>
      <c r="O277" s="201"/>
      <c r="P277" s="202"/>
      <c r="Q277" s="84"/>
      <c r="R277" s="84"/>
      <c r="S277" s="84"/>
      <c r="T277" s="84"/>
    </row>
    <row r="278" spans="1:20" ht="66" customHeight="1">
      <c r="A278" s="347" t="s">
        <v>431</v>
      </c>
      <c r="B278" s="481" t="s">
        <v>432</v>
      </c>
      <c r="C278" s="137" t="s">
        <v>55</v>
      </c>
      <c r="D278" s="174">
        <f>'5 зарплата(2)'!I281</f>
        <v>1</v>
      </c>
      <c r="E278" s="174">
        <f t="shared" si="64"/>
        <v>0.12</v>
      </c>
      <c r="F278" s="174">
        <f>+G278+H278</f>
        <v>0.38</v>
      </c>
      <c r="G278" s="174">
        <f t="shared" si="62"/>
        <v>0.38</v>
      </c>
      <c r="H278" s="174">
        <f t="shared" si="59"/>
        <v>0</v>
      </c>
      <c r="I278" s="174">
        <f t="shared" si="60"/>
        <v>1.47</v>
      </c>
      <c r="J278" s="174">
        <f>+D278+E278+F278+I278</f>
        <v>2.97</v>
      </c>
      <c r="K278" s="174">
        <v>30</v>
      </c>
      <c r="L278" s="174">
        <f>+J278*K278/100+J278</f>
        <v>3.86</v>
      </c>
      <c r="M278" s="174">
        <f t="shared" si="61"/>
        <v>3.86</v>
      </c>
      <c r="N278" s="174">
        <f>20</f>
        <v>20</v>
      </c>
      <c r="O278" s="174">
        <f>+M278*N278/100</f>
        <v>0.77</v>
      </c>
      <c r="P278" s="174">
        <f>+M278+O278</f>
        <v>4.63</v>
      </c>
      <c r="Q278" s="84"/>
      <c r="R278" s="84"/>
      <c r="S278" s="84"/>
      <c r="T278" s="84"/>
    </row>
    <row r="279" spans="1:20" ht="83.25" customHeight="1">
      <c r="A279" s="347"/>
      <c r="B279" s="482"/>
      <c r="C279" s="137" t="s">
        <v>56</v>
      </c>
      <c r="D279" s="174">
        <f>'5 зарплата(2)'!J281</f>
        <v>1</v>
      </c>
      <c r="E279" s="174">
        <f t="shared" si="64"/>
        <v>0.12</v>
      </c>
      <c r="F279" s="174">
        <f>+G279+H279</f>
        <v>0.38</v>
      </c>
      <c r="G279" s="174">
        <f t="shared" si="62"/>
        <v>0.38</v>
      </c>
      <c r="H279" s="174">
        <f t="shared" si="59"/>
        <v>0</v>
      </c>
      <c r="I279" s="174">
        <f t="shared" si="60"/>
        <v>1.47</v>
      </c>
      <c r="J279" s="174">
        <f>+D279+E279+F279+I279</f>
        <v>2.97</v>
      </c>
      <c r="K279" s="174">
        <v>30</v>
      </c>
      <c r="L279" s="174">
        <f>+J279*K279/100+J279</f>
        <v>3.86</v>
      </c>
      <c r="M279" s="174">
        <f t="shared" si="61"/>
        <v>3.86</v>
      </c>
      <c r="N279" s="174">
        <f>20</f>
        <v>20</v>
      </c>
      <c r="O279" s="174">
        <f>+M279*N279/100</f>
        <v>0.77</v>
      </c>
      <c r="P279" s="174">
        <f>+M279+O279</f>
        <v>4.63</v>
      </c>
      <c r="Q279" s="84"/>
      <c r="R279" s="84"/>
      <c r="S279" s="84"/>
      <c r="T279" s="84"/>
    </row>
    <row r="280" spans="1:20" ht="41.25" customHeight="1">
      <c r="A280" s="144" t="s">
        <v>754</v>
      </c>
      <c r="B280" s="203" t="s">
        <v>404</v>
      </c>
      <c r="C280" s="199"/>
      <c r="D280" s="199"/>
      <c r="E280" s="199"/>
      <c r="F280" s="199"/>
      <c r="G280" s="199"/>
      <c r="H280" s="174">
        <f t="shared" si="59"/>
        <v>0</v>
      </c>
      <c r="I280" s="174">
        <f t="shared" si="60"/>
        <v>0</v>
      </c>
      <c r="J280" s="199"/>
      <c r="K280" s="199"/>
      <c r="L280" s="199"/>
      <c r="M280" s="174">
        <f t="shared" si="61"/>
        <v>0</v>
      </c>
      <c r="N280" s="199"/>
      <c r="O280" s="199"/>
      <c r="P280" s="200"/>
      <c r="Q280" s="84"/>
      <c r="R280" s="84"/>
      <c r="S280" s="84"/>
      <c r="T280" s="84"/>
    </row>
    <row r="281" spans="1:20" ht="83.25" customHeight="1">
      <c r="A281" s="271" t="s">
        <v>755</v>
      </c>
      <c r="B281" s="481" t="s">
        <v>405</v>
      </c>
      <c r="C281" s="137" t="s">
        <v>55</v>
      </c>
      <c r="D281" s="174">
        <f>'5 зарплата(2)'!I284</f>
        <v>1.34</v>
      </c>
      <c r="E281" s="174">
        <f t="shared" ref="E281:E345" si="65">D281*12%</f>
        <v>0.16</v>
      </c>
      <c r="F281" s="174">
        <f t="shared" ref="F281:F282" si="66">+G281+H281</f>
        <v>0.51</v>
      </c>
      <c r="G281" s="174">
        <f t="shared" si="62"/>
        <v>0.51</v>
      </c>
      <c r="H281" s="174">
        <f t="shared" si="59"/>
        <v>0</v>
      </c>
      <c r="I281" s="174">
        <f t="shared" si="60"/>
        <v>1.97</v>
      </c>
      <c r="J281" s="174">
        <f t="shared" ref="J281:J282" si="67">+D281+E281+F281+I281</f>
        <v>3.98</v>
      </c>
      <c r="K281" s="174">
        <v>30</v>
      </c>
      <c r="L281" s="174">
        <f t="shared" ref="L281:L282" si="68">+J281*K281/100+J281</f>
        <v>5.17</v>
      </c>
      <c r="M281" s="174">
        <f t="shared" si="61"/>
        <v>5.17</v>
      </c>
      <c r="N281" s="174">
        <f>20</f>
        <v>20</v>
      </c>
      <c r="O281" s="174">
        <f t="shared" ref="O281:O282" si="69">+M281*N281/100</f>
        <v>1.03</v>
      </c>
      <c r="P281" s="174">
        <f t="shared" ref="P281:P282" si="70">+M281+O281</f>
        <v>6.2</v>
      </c>
      <c r="Q281" s="84"/>
      <c r="R281" s="84"/>
      <c r="S281" s="84"/>
      <c r="T281" s="84"/>
    </row>
    <row r="282" spans="1:20" ht="83.25" customHeight="1">
      <c r="A282" s="349"/>
      <c r="B282" s="482"/>
      <c r="C282" s="137" t="s">
        <v>56</v>
      </c>
      <c r="D282" s="174">
        <f>'5 зарплата(2)'!J284</f>
        <v>1.34</v>
      </c>
      <c r="E282" s="174">
        <f t="shared" si="65"/>
        <v>0.16</v>
      </c>
      <c r="F282" s="174">
        <f t="shared" si="66"/>
        <v>0.51</v>
      </c>
      <c r="G282" s="174">
        <f t="shared" si="62"/>
        <v>0.51</v>
      </c>
      <c r="H282" s="174">
        <f t="shared" si="59"/>
        <v>0</v>
      </c>
      <c r="I282" s="174">
        <f t="shared" si="60"/>
        <v>1.97</v>
      </c>
      <c r="J282" s="174">
        <f t="shared" si="67"/>
        <v>3.98</v>
      </c>
      <c r="K282" s="174">
        <v>30</v>
      </c>
      <c r="L282" s="174">
        <f t="shared" si="68"/>
        <v>5.17</v>
      </c>
      <c r="M282" s="174">
        <f t="shared" si="61"/>
        <v>5.17</v>
      </c>
      <c r="N282" s="174">
        <f>20</f>
        <v>20</v>
      </c>
      <c r="O282" s="174">
        <f t="shared" si="69"/>
        <v>1.03</v>
      </c>
      <c r="P282" s="174">
        <f t="shared" si="70"/>
        <v>6.2</v>
      </c>
      <c r="Q282" s="84"/>
      <c r="R282" s="84"/>
      <c r="S282" s="84"/>
      <c r="T282" s="84"/>
    </row>
    <row r="283" spans="1:20" ht="45.75" customHeight="1">
      <c r="A283" s="144" t="s">
        <v>434</v>
      </c>
      <c r="B283" s="188" t="s">
        <v>416</v>
      </c>
      <c r="C283" s="187"/>
      <c r="D283" s="187"/>
      <c r="E283" s="174"/>
      <c r="F283" s="187"/>
      <c r="G283" s="174"/>
      <c r="H283" s="174">
        <f t="shared" si="59"/>
        <v>0</v>
      </c>
      <c r="I283" s="174">
        <f t="shared" si="60"/>
        <v>0</v>
      </c>
      <c r="J283" s="187"/>
      <c r="K283" s="174"/>
      <c r="L283" s="187"/>
      <c r="M283" s="174">
        <f t="shared" si="61"/>
        <v>0</v>
      </c>
      <c r="N283" s="187"/>
      <c r="O283" s="187"/>
      <c r="P283" s="187"/>
      <c r="Q283" s="84"/>
      <c r="R283" s="84"/>
      <c r="S283" s="84"/>
      <c r="T283" s="84"/>
    </row>
    <row r="284" spans="1:20" ht="90.75" customHeight="1">
      <c r="A284" s="347" t="s">
        <v>435</v>
      </c>
      <c r="B284" s="481" t="s">
        <v>418</v>
      </c>
      <c r="C284" s="137" t="s">
        <v>55</v>
      </c>
      <c r="D284" s="174">
        <f>'5 зарплата(2)'!I287</f>
        <v>2.38</v>
      </c>
      <c r="E284" s="174">
        <f t="shared" si="65"/>
        <v>0.28999999999999998</v>
      </c>
      <c r="F284" s="174">
        <f>+G284+H284</f>
        <v>0.91</v>
      </c>
      <c r="G284" s="174">
        <f t="shared" si="62"/>
        <v>0.91</v>
      </c>
      <c r="H284" s="174">
        <f t="shared" si="59"/>
        <v>0</v>
      </c>
      <c r="I284" s="174">
        <f t="shared" si="60"/>
        <v>3.5</v>
      </c>
      <c r="J284" s="174">
        <f>+D284+E284+F284+I284</f>
        <v>7.08</v>
      </c>
      <c r="K284" s="174">
        <v>30</v>
      </c>
      <c r="L284" s="174">
        <f>+J284*K284/100+J284</f>
        <v>9.1999999999999993</v>
      </c>
      <c r="M284" s="174">
        <f t="shared" si="61"/>
        <v>9.1999999999999993</v>
      </c>
      <c r="N284" s="174">
        <f>20</f>
        <v>20</v>
      </c>
      <c r="O284" s="174">
        <f>+M284*N284/100</f>
        <v>1.84</v>
      </c>
      <c r="P284" s="174">
        <f>+M284+O284</f>
        <v>11.04</v>
      </c>
      <c r="Q284" s="84"/>
      <c r="R284" s="84"/>
      <c r="S284" s="84"/>
      <c r="T284" s="84"/>
    </row>
    <row r="285" spans="1:20" ht="77.25" customHeight="1">
      <c r="A285" s="347"/>
      <c r="B285" s="482"/>
      <c r="C285" s="137" t="s">
        <v>56</v>
      </c>
      <c r="D285" s="174">
        <f>'5 зарплата(2)'!J287</f>
        <v>2.38</v>
      </c>
      <c r="E285" s="174">
        <f t="shared" si="65"/>
        <v>0.28999999999999998</v>
      </c>
      <c r="F285" s="174">
        <f>+G285+H285</f>
        <v>0.91</v>
      </c>
      <c r="G285" s="174">
        <f t="shared" si="62"/>
        <v>0.91</v>
      </c>
      <c r="H285" s="174">
        <f t="shared" si="59"/>
        <v>0</v>
      </c>
      <c r="I285" s="174">
        <f t="shared" si="60"/>
        <v>3.5</v>
      </c>
      <c r="J285" s="174">
        <f>+D285+E285+F285+I285</f>
        <v>7.08</v>
      </c>
      <c r="K285" s="174">
        <v>30</v>
      </c>
      <c r="L285" s="174">
        <f>+J285*K285/100+J285</f>
        <v>9.1999999999999993</v>
      </c>
      <c r="M285" s="174">
        <f t="shared" si="61"/>
        <v>9.1999999999999993</v>
      </c>
      <c r="N285" s="174">
        <f>20</f>
        <v>20</v>
      </c>
      <c r="O285" s="174">
        <f>+M285*N285/100</f>
        <v>1.84</v>
      </c>
      <c r="P285" s="174">
        <f>+M285+O285</f>
        <v>11.04</v>
      </c>
      <c r="Q285" s="84"/>
      <c r="R285" s="84"/>
      <c r="S285" s="84"/>
      <c r="T285" s="84"/>
    </row>
    <row r="286" spans="1:20" ht="63.75" customHeight="1">
      <c r="A286" s="144" t="s">
        <v>436</v>
      </c>
      <c r="B286" s="210" t="s">
        <v>437</v>
      </c>
      <c r="C286" s="211"/>
      <c r="D286" s="211"/>
      <c r="E286" s="211"/>
      <c r="F286" s="211"/>
      <c r="G286" s="211"/>
      <c r="H286" s="174">
        <f t="shared" si="59"/>
        <v>0</v>
      </c>
      <c r="I286" s="174">
        <f t="shared" si="60"/>
        <v>0</v>
      </c>
      <c r="J286" s="211"/>
      <c r="K286" s="211"/>
      <c r="L286" s="211"/>
      <c r="M286" s="174">
        <f t="shared" si="61"/>
        <v>0</v>
      </c>
      <c r="N286" s="211"/>
      <c r="O286" s="211"/>
      <c r="P286" s="211"/>
      <c r="Q286" s="84"/>
      <c r="R286" s="84"/>
      <c r="S286" s="84"/>
      <c r="T286" s="84"/>
    </row>
    <row r="287" spans="1:20" ht="75.75" customHeight="1">
      <c r="A287" s="347" t="s">
        <v>439</v>
      </c>
      <c r="B287" s="483" t="s">
        <v>438</v>
      </c>
      <c r="C287" s="137" t="s">
        <v>55</v>
      </c>
      <c r="D287" s="174">
        <f>'5 зарплата(2)'!I290</f>
        <v>0.8</v>
      </c>
      <c r="E287" s="174">
        <f t="shared" si="65"/>
        <v>0.1</v>
      </c>
      <c r="F287" s="174">
        <f>+G287+H287</f>
        <v>0.31</v>
      </c>
      <c r="G287" s="174">
        <f t="shared" si="62"/>
        <v>0.31</v>
      </c>
      <c r="H287" s="174">
        <f t="shared" si="59"/>
        <v>0</v>
      </c>
      <c r="I287" s="174">
        <f t="shared" si="60"/>
        <v>1.18</v>
      </c>
      <c r="J287" s="174">
        <f>+D287+E287+F287+I287</f>
        <v>2.39</v>
      </c>
      <c r="K287" s="174">
        <v>30</v>
      </c>
      <c r="L287" s="174">
        <f>+J287*K287/100+J287</f>
        <v>3.11</v>
      </c>
      <c r="M287" s="174">
        <f t="shared" si="61"/>
        <v>3.11</v>
      </c>
      <c r="N287" s="174">
        <f>20</f>
        <v>20</v>
      </c>
      <c r="O287" s="174">
        <f>+M287*N287/100</f>
        <v>0.62</v>
      </c>
      <c r="P287" s="174">
        <f>+M287+O287</f>
        <v>3.73</v>
      </c>
      <c r="Q287" s="84"/>
      <c r="R287" s="84"/>
      <c r="S287" s="84"/>
      <c r="T287" s="84"/>
    </row>
    <row r="288" spans="1:20" ht="102.75" customHeight="1">
      <c r="A288" s="347"/>
      <c r="B288" s="483"/>
      <c r="C288" s="137" t="s">
        <v>56</v>
      </c>
      <c r="D288" s="174">
        <f>'5 зарплата(2)'!J290</f>
        <v>0.8</v>
      </c>
      <c r="E288" s="174">
        <f t="shared" si="65"/>
        <v>0.1</v>
      </c>
      <c r="F288" s="174">
        <f>+G288+H288</f>
        <v>0.31</v>
      </c>
      <c r="G288" s="174">
        <f t="shared" si="62"/>
        <v>0.31</v>
      </c>
      <c r="H288" s="174">
        <f t="shared" si="59"/>
        <v>0</v>
      </c>
      <c r="I288" s="174">
        <f t="shared" si="60"/>
        <v>1.18</v>
      </c>
      <c r="J288" s="174">
        <f>+D288+E288+F288+I288</f>
        <v>2.39</v>
      </c>
      <c r="K288" s="174">
        <v>30</v>
      </c>
      <c r="L288" s="174">
        <f>+J288*K288/100+J288</f>
        <v>3.11</v>
      </c>
      <c r="M288" s="174">
        <f t="shared" si="61"/>
        <v>3.11</v>
      </c>
      <c r="N288" s="174">
        <f>20</f>
        <v>20</v>
      </c>
      <c r="O288" s="174">
        <f>+M288*N288/100</f>
        <v>0.62</v>
      </c>
      <c r="P288" s="174">
        <f>+M288+O288</f>
        <v>3.73</v>
      </c>
      <c r="Q288" s="84"/>
      <c r="R288" s="84"/>
      <c r="S288" s="84"/>
      <c r="T288" s="84"/>
    </row>
    <row r="289" spans="1:20" ht="36" customHeight="1">
      <c r="A289" s="144" t="s">
        <v>441</v>
      </c>
      <c r="B289" s="188" t="s">
        <v>416</v>
      </c>
      <c r="C289" s="187"/>
      <c r="D289" s="187"/>
      <c r="E289" s="174"/>
      <c r="F289" s="187"/>
      <c r="G289" s="174"/>
      <c r="H289" s="174">
        <f t="shared" si="59"/>
        <v>0</v>
      </c>
      <c r="I289" s="174">
        <f t="shared" si="60"/>
        <v>0</v>
      </c>
      <c r="J289" s="187"/>
      <c r="K289" s="174"/>
      <c r="L289" s="187"/>
      <c r="M289" s="174">
        <f t="shared" si="61"/>
        <v>0</v>
      </c>
      <c r="N289" s="187"/>
      <c r="O289" s="187"/>
      <c r="P289" s="187"/>
      <c r="Q289" s="84"/>
      <c r="R289" s="84"/>
      <c r="S289" s="84"/>
      <c r="T289" s="84"/>
    </row>
    <row r="290" spans="1:20" ht="90.75" customHeight="1">
      <c r="A290" s="347" t="s">
        <v>694</v>
      </c>
      <c r="B290" s="481" t="s">
        <v>418</v>
      </c>
      <c r="C290" s="137" t="s">
        <v>55</v>
      </c>
      <c r="D290" s="174">
        <f>'5 зарплата(2)'!I293</f>
        <v>2.14</v>
      </c>
      <c r="E290" s="174">
        <f t="shared" si="65"/>
        <v>0.26</v>
      </c>
      <c r="F290" s="174">
        <f>+G290+H290</f>
        <v>0.82</v>
      </c>
      <c r="G290" s="174">
        <f t="shared" si="62"/>
        <v>0.82</v>
      </c>
      <c r="H290" s="174">
        <f t="shared" si="59"/>
        <v>0</v>
      </c>
      <c r="I290" s="174">
        <f t="shared" si="60"/>
        <v>3.14</v>
      </c>
      <c r="J290" s="174">
        <f>+D290+E290+F290+I290</f>
        <v>6.36</v>
      </c>
      <c r="K290" s="174">
        <v>30</v>
      </c>
      <c r="L290" s="174">
        <f>+J290*K290/100+J290</f>
        <v>8.27</v>
      </c>
      <c r="M290" s="174">
        <f t="shared" si="61"/>
        <v>8.27</v>
      </c>
      <c r="N290" s="174">
        <f>20</f>
        <v>20</v>
      </c>
      <c r="O290" s="174">
        <f>+M290*N290/100</f>
        <v>1.65</v>
      </c>
      <c r="P290" s="174">
        <f>+M290+O290</f>
        <v>9.92</v>
      </c>
      <c r="Q290" s="84"/>
      <c r="R290" s="84"/>
      <c r="S290" s="84"/>
      <c r="T290" s="84"/>
    </row>
    <row r="291" spans="1:20" ht="105.75" customHeight="1">
      <c r="A291" s="347"/>
      <c r="B291" s="482"/>
      <c r="C291" s="137" t="s">
        <v>56</v>
      </c>
      <c r="D291" s="174">
        <f>'5 зарплата(2)'!J293</f>
        <v>2.14</v>
      </c>
      <c r="E291" s="174">
        <f t="shared" si="65"/>
        <v>0.26</v>
      </c>
      <c r="F291" s="174">
        <f>+G291+H291</f>
        <v>0.82</v>
      </c>
      <c r="G291" s="174">
        <f t="shared" si="62"/>
        <v>0.82</v>
      </c>
      <c r="H291" s="174">
        <f t="shared" si="59"/>
        <v>0</v>
      </c>
      <c r="I291" s="174">
        <f t="shared" si="60"/>
        <v>3.14</v>
      </c>
      <c r="J291" s="174">
        <f>+D291+E291+F291+I291</f>
        <v>6.36</v>
      </c>
      <c r="K291" s="174">
        <v>30</v>
      </c>
      <c r="L291" s="174">
        <f>+J291*K291/100+J291</f>
        <v>8.27</v>
      </c>
      <c r="M291" s="174">
        <f t="shared" si="61"/>
        <v>8.27</v>
      </c>
      <c r="N291" s="174">
        <f>20</f>
        <v>20</v>
      </c>
      <c r="O291" s="174">
        <f>+M291*N291/100</f>
        <v>1.65</v>
      </c>
      <c r="P291" s="174">
        <f>+M291+O291</f>
        <v>9.92</v>
      </c>
      <c r="Q291" s="84"/>
      <c r="R291" s="84"/>
      <c r="S291" s="84"/>
      <c r="T291" s="84"/>
    </row>
    <row r="292" spans="1:20" ht="85.5" customHeight="1">
      <c r="A292" s="144" t="s">
        <v>444</v>
      </c>
      <c r="B292" s="203" t="s">
        <v>445</v>
      </c>
      <c r="C292" s="201"/>
      <c r="D292" s="201"/>
      <c r="E292" s="201"/>
      <c r="F292" s="201"/>
      <c r="G292" s="201"/>
      <c r="H292" s="174">
        <f t="shared" si="59"/>
        <v>0</v>
      </c>
      <c r="I292" s="174">
        <f t="shared" si="60"/>
        <v>0</v>
      </c>
      <c r="J292" s="201"/>
      <c r="K292" s="201"/>
      <c r="L292" s="201"/>
      <c r="M292" s="174">
        <f t="shared" si="61"/>
        <v>0</v>
      </c>
      <c r="N292" s="201"/>
      <c r="O292" s="201"/>
      <c r="P292" s="201"/>
      <c r="Q292" s="84"/>
      <c r="R292" s="84"/>
      <c r="S292" s="84"/>
      <c r="T292" s="84"/>
    </row>
    <row r="293" spans="1:20" ht="85.5" customHeight="1">
      <c r="A293" s="347" t="s">
        <v>669</v>
      </c>
      <c r="B293" s="481" t="s">
        <v>475</v>
      </c>
      <c r="C293" s="137" t="s">
        <v>55</v>
      </c>
      <c r="D293" s="174">
        <f>'5 зарплата(2)'!I296</f>
        <v>1</v>
      </c>
      <c r="E293" s="174">
        <f t="shared" si="65"/>
        <v>0.12</v>
      </c>
      <c r="F293" s="174">
        <f>+G293+H293</f>
        <v>0.38</v>
      </c>
      <c r="G293" s="174">
        <f t="shared" si="62"/>
        <v>0.38</v>
      </c>
      <c r="H293" s="174">
        <f t="shared" si="59"/>
        <v>0</v>
      </c>
      <c r="I293" s="174">
        <f t="shared" si="60"/>
        <v>1.47</v>
      </c>
      <c r="J293" s="174">
        <f>+D293+E293+F293+I293</f>
        <v>2.97</v>
      </c>
      <c r="K293" s="174">
        <v>30</v>
      </c>
      <c r="L293" s="174">
        <f>+J293*K293/100+J293</f>
        <v>3.86</v>
      </c>
      <c r="M293" s="174">
        <f t="shared" si="61"/>
        <v>3.86</v>
      </c>
      <c r="N293" s="174">
        <f>20</f>
        <v>20</v>
      </c>
      <c r="O293" s="174">
        <f>+M293*N293/100</f>
        <v>0.77</v>
      </c>
      <c r="P293" s="174">
        <f>+M293+O293</f>
        <v>4.63</v>
      </c>
      <c r="Q293" s="84"/>
      <c r="R293" s="84"/>
      <c r="S293" s="84"/>
      <c r="T293" s="84"/>
    </row>
    <row r="294" spans="1:20" ht="98.25" customHeight="1">
      <c r="A294" s="347"/>
      <c r="B294" s="482"/>
      <c r="C294" s="137" t="s">
        <v>56</v>
      </c>
      <c r="D294" s="174">
        <f>'5 зарплата(2)'!J296</f>
        <v>1</v>
      </c>
      <c r="E294" s="174">
        <f t="shared" si="65"/>
        <v>0.12</v>
      </c>
      <c r="F294" s="174">
        <f>+G294+H294</f>
        <v>0.38</v>
      </c>
      <c r="G294" s="174">
        <f t="shared" si="62"/>
        <v>0.38</v>
      </c>
      <c r="H294" s="174">
        <f t="shared" si="59"/>
        <v>0</v>
      </c>
      <c r="I294" s="174">
        <f t="shared" si="60"/>
        <v>1.47</v>
      </c>
      <c r="J294" s="174">
        <f>+D294+E294+F294+I294</f>
        <v>2.97</v>
      </c>
      <c r="K294" s="174">
        <v>30</v>
      </c>
      <c r="L294" s="174">
        <f>+J294*K294/100+J294</f>
        <v>3.86</v>
      </c>
      <c r="M294" s="174">
        <f t="shared" si="61"/>
        <v>3.86</v>
      </c>
      <c r="N294" s="174">
        <f>20</f>
        <v>20</v>
      </c>
      <c r="O294" s="174">
        <f>+M294*N294/100</f>
        <v>0.77</v>
      </c>
      <c r="P294" s="174">
        <f>+M294+O294</f>
        <v>4.63</v>
      </c>
      <c r="Q294" s="84"/>
      <c r="R294" s="84"/>
      <c r="S294" s="84"/>
      <c r="T294" s="84"/>
    </row>
    <row r="295" spans="1:20" ht="39" customHeight="1">
      <c r="A295" s="144" t="s">
        <v>449</v>
      </c>
      <c r="B295" s="168" t="s">
        <v>416</v>
      </c>
      <c r="C295" s="187"/>
      <c r="D295" s="187"/>
      <c r="E295" s="174"/>
      <c r="F295" s="187"/>
      <c r="G295" s="174"/>
      <c r="H295" s="174">
        <f t="shared" si="59"/>
        <v>0</v>
      </c>
      <c r="I295" s="174">
        <f t="shared" si="60"/>
        <v>0</v>
      </c>
      <c r="J295" s="187"/>
      <c r="K295" s="174"/>
      <c r="L295" s="187"/>
      <c r="M295" s="174">
        <f t="shared" si="61"/>
        <v>0</v>
      </c>
      <c r="N295" s="187"/>
      <c r="O295" s="187"/>
      <c r="P295" s="187"/>
      <c r="Q295" s="84"/>
      <c r="R295" s="84"/>
      <c r="S295" s="84"/>
      <c r="T295" s="84"/>
    </row>
    <row r="296" spans="1:20" ht="64.5" customHeight="1">
      <c r="A296" s="347" t="s">
        <v>450</v>
      </c>
      <c r="B296" s="481" t="s">
        <v>418</v>
      </c>
      <c r="C296" s="137" t="s">
        <v>55</v>
      </c>
      <c r="D296" s="174">
        <f>'5 зарплата(2)'!I299</f>
        <v>2.7</v>
      </c>
      <c r="E296" s="174">
        <f t="shared" si="65"/>
        <v>0.32</v>
      </c>
      <c r="F296" s="174">
        <f>+G296+H296</f>
        <v>1.03</v>
      </c>
      <c r="G296" s="174">
        <f t="shared" si="62"/>
        <v>1.03</v>
      </c>
      <c r="H296" s="174">
        <f t="shared" si="59"/>
        <v>0</v>
      </c>
      <c r="I296" s="174">
        <f t="shared" si="60"/>
        <v>3.97</v>
      </c>
      <c r="J296" s="174">
        <f>+D296+E296+F296+I296</f>
        <v>8.02</v>
      </c>
      <c r="K296" s="174">
        <v>30</v>
      </c>
      <c r="L296" s="174">
        <f>+J296*K296/100+J296</f>
        <v>10.43</v>
      </c>
      <c r="M296" s="174">
        <f t="shared" si="61"/>
        <v>10.43</v>
      </c>
      <c r="N296" s="174">
        <f>20</f>
        <v>20</v>
      </c>
      <c r="O296" s="174">
        <f>+M296*N296/100</f>
        <v>2.09</v>
      </c>
      <c r="P296" s="174">
        <f>+M296+O296</f>
        <v>12.52</v>
      </c>
      <c r="Q296" s="84"/>
      <c r="R296" s="84"/>
      <c r="S296" s="84"/>
      <c r="T296" s="84"/>
    </row>
    <row r="297" spans="1:20" ht="89.25" customHeight="1">
      <c r="A297" s="347"/>
      <c r="B297" s="482"/>
      <c r="C297" s="137" t="s">
        <v>56</v>
      </c>
      <c r="D297" s="174">
        <f>'5 зарплата(2)'!J299</f>
        <v>2.7</v>
      </c>
      <c r="E297" s="174">
        <f t="shared" si="65"/>
        <v>0.32</v>
      </c>
      <c r="F297" s="174">
        <f>+G297+H297</f>
        <v>1.03</v>
      </c>
      <c r="G297" s="174">
        <f t="shared" si="62"/>
        <v>1.03</v>
      </c>
      <c r="H297" s="174">
        <f t="shared" si="59"/>
        <v>0</v>
      </c>
      <c r="I297" s="174">
        <f t="shared" si="60"/>
        <v>3.97</v>
      </c>
      <c r="J297" s="174">
        <f>+D297+E297+F297+I297</f>
        <v>8.02</v>
      </c>
      <c r="K297" s="174">
        <v>30</v>
      </c>
      <c r="L297" s="174">
        <f>+J297*K297/100+J297</f>
        <v>10.43</v>
      </c>
      <c r="M297" s="174">
        <f t="shared" si="61"/>
        <v>10.43</v>
      </c>
      <c r="N297" s="174">
        <f>20</f>
        <v>20</v>
      </c>
      <c r="O297" s="174">
        <f>+M297*N297/100</f>
        <v>2.09</v>
      </c>
      <c r="P297" s="174">
        <f>+M297+O297</f>
        <v>12.52</v>
      </c>
      <c r="Q297" s="84"/>
      <c r="R297" s="84"/>
      <c r="S297" s="84"/>
      <c r="T297" s="84"/>
    </row>
    <row r="298" spans="1:20" ht="70.5" customHeight="1">
      <c r="A298" s="144" t="s">
        <v>452</v>
      </c>
      <c r="B298" s="210" t="s">
        <v>453</v>
      </c>
      <c r="C298" s="211"/>
      <c r="D298" s="211"/>
      <c r="E298" s="211"/>
      <c r="F298" s="211"/>
      <c r="G298" s="211"/>
      <c r="H298" s="174">
        <f t="shared" si="59"/>
        <v>0</v>
      </c>
      <c r="I298" s="174">
        <f t="shared" si="60"/>
        <v>0</v>
      </c>
      <c r="J298" s="211"/>
      <c r="K298" s="211"/>
      <c r="L298" s="211"/>
      <c r="M298" s="174">
        <f t="shared" si="61"/>
        <v>0</v>
      </c>
      <c r="N298" s="211"/>
      <c r="O298" s="211"/>
      <c r="P298" s="211"/>
      <c r="Q298" s="84"/>
      <c r="R298" s="84"/>
      <c r="S298" s="84"/>
      <c r="T298" s="84"/>
    </row>
    <row r="299" spans="1:20" ht="93" customHeight="1">
      <c r="A299" s="347" t="s">
        <v>454</v>
      </c>
      <c r="B299" s="483" t="s">
        <v>475</v>
      </c>
      <c r="C299" s="137" t="s">
        <v>55</v>
      </c>
      <c r="D299" s="174">
        <f>'5 зарплата(2)'!I302</f>
        <v>1.48</v>
      </c>
      <c r="E299" s="174">
        <f t="shared" si="65"/>
        <v>0.18</v>
      </c>
      <c r="F299" s="174">
        <f>+G299+H299</f>
        <v>0.56000000000000005</v>
      </c>
      <c r="G299" s="174">
        <f t="shared" si="62"/>
        <v>0.56000000000000005</v>
      </c>
      <c r="H299" s="174">
        <f t="shared" si="59"/>
        <v>0</v>
      </c>
      <c r="I299" s="174">
        <f t="shared" si="60"/>
        <v>2.17</v>
      </c>
      <c r="J299" s="174">
        <f>+D299+E299+F299+I299</f>
        <v>4.3899999999999997</v>
      </c>
      <c r="K299" s="174">
        <v>30</v>
      </c>
      <c r="L299" s="174">
        <f>+J299*K299/100+J299</f>
        <v>5.71</v>
      </c>
      <c r="M299" s="174">
        <f t="shared" si="61"/>
        <v>5.71</v>
      </c>
      <c r="N299" s="174">
        <f>20</f>
        <v>20</v>
      </c>
      <c r="O299" s="174">
        <f>+M299*N299/100</f>
        <v>1.1399999999999999</v>
      </c>
      <c r="P299" s="174">
        <f>+M299+O299</f>
        <v>6.85</v>
      </c>
      <c r="Q299" s="84"/>
      <c r="R299" s="84"/>
      <c r="S299" s="84"/>
      <c r="T299" s="84"/>
    </row>
    <row r="300" spans="1:20" ht="95.25" customHeight="1">
      <c r="A300" s="347"/>
      <c r="B300" s="483"/>
      <c r="C300" s="137" t="s">
        <v>56</v>
      </c>
      <c r="D300" s="174">
        <f>'5 зарплата(2)'!J302</f>
        <v>1.48</v>
      </c>
      <c r="E300" s="174">
        <f t="shared" si="65"/>
        <v>0.18</v>
      </c>
      <c r="F300" s="174">
        <f>+G300+H300</f>
        <v>0.56000000000000005</v>
      </c>
      <c r="G300" s="174">
        <f t="shared" si="62"/>
        <v>0.56000000000000005</v>
      </c>
      <c r="H300" s="174">
        <f t="shared" si="59"/>
        <v>0</v>
      </c>
      <c r="I300" s="174">
        <f t="shared" si="60"/>
        <v>2.17</v>
      </c>
      <c r="J300" s="174">
        <f>+D300+E300+F300+I300</f>
        <v>4.3899999999999997</v>
      </c>
      <c r="K300" s="174">
        <v>30</v>
      </c>
      <c r="L300" s="174">
        <f>+J300*K300/100+J300</f>
        <v>5.71</v>
      </c>
      <c r="M300" s="174">
        <f t="shared" si="61"/>
        <v>5.71</v>
      </c>
      <c r="N300" s="174">
        <f>20</f>
        <v>20</v>
      </c>
      <c r="O300" s="174">
        <f>+M300*N300/100</f>
        <v>1.1399999999999999</v>
      </c>
      <c r="P300" s="174">
        <f>+M300+O300</f>
        <v>6.85</v>
      </c>
      <c r="Q300" s="84"/>
      <c r="R300" s="84"/>
      <c r="S300" s="84"/>
      <c r="T300" s="84"/>
    </row>
    <row r="301" spans="1:20" ht="36.75" customHeight="1">
      <c r="A301" s="144" t="s">
        <v>456</v>
      </c>
      <c r="B301" s="188" t="s">
        <v>416</v>
      </c>
      <c r="C301" s="187"/>
      <c r="D301" s="187"/>
      <c r="E301" s="174"/>
      <c r="F301" s="187"/>
      <c r="G301" s="174"/>
      <c r="H301" s="174">
        <f t="shared" si="59"/>
        <v>0</v>
      </c>
      <c r="I301" s="174">
        <f t="shared" si="60"/>
        <v>0</v>
      </c>
      <c r="J301" s="187"/>
      <c r="K301" s="174"/>
      <c r="L301" s="187"/>
      <c r="M301" s="174">
        <f t="shared" si="61"/>
        <v>0</v>
      </c>
      <c r="N301" s="187"/>
      <c r="O301" s="187"/>
      <c r="P301" s="187"/>
      <c r="Q301" s="84"/>
      <c r="R301" s="84"/>
      <c r="S301" s="84"/>
      <c r="T301" s="84"/>
    </row>
    <row r="302" spans="1:20" ht="96" customHeight="1">
      <c r="A302" s="347" t="s">
        <v>457</v>
      </c>
      <c r="B302" s="481" t="s">
        <v>458</v>
      </c>
      <c r="C302" s="137" t="s">
        <v>55</v>
      </c>
      <c r="D302" s="174">
        <f>'5 зарплата(2)'!I305</f>
        <v>2.74</v>
      </c>
      <c r="E302" s="174">
        <f t="shared" si="65"/>
        <v>0.33</v>
      </c>
      <c r="F302" s="174">
        <f>+G302+H302</f>
        <v>1.04</v>
      </c>
      <c r="G302" s="174">
        <f t="shared" si="62"/>
        <v>1.04</v>
      </c>
      <c r="H302" s="174">
        <f t="shared" si="59"/>
        <v>0</v>
      </c>
      <c r="I302" s="174">
        <f t="shared" si="60"/>
        <v>4.03</v>
      </c>
      <c r="J302" s="174">
        <f>+D302+E302+F302+I302</f>
        <v>8.14</v>
      </c>
      <c r="K302" s="174">
        <v>30</v>
      </c>
      <c r="L302" s="174">
        <f>+J302*K302/100+J302</f>
        <v>10.58</v>
      </c>
      <c r="M302" s="174">
        <f t="shared" si="61"/>
        <v>10.58</v>
      </c>
      <c r="N302" s="174">
        <f>20</f>
        <v>20</v>
      </c>
      <c r="O302" s="174">
        <f>+M302*N302/100</f>
        <v>2.12</v>
      </c>
      <c r="P302" s="174">
        <f>+M302+O302</f>
        <v>12.7</v>
      </c>
      <c r="Q302" s="84"/>
      <c r="R302" s="84"/>
      <c r="S302" s="84"/>
      <c r="T302" s="84"/>
    </row>
    <row r="303" spans="1:20" ht="92.25" customHeight="1">
      <c r="A303" s="347"/>
      <c r="B303" s="482"/>
      <c r="C303" s="137" t="s">
        <v>56</v>
      </c>
      <c r="D303" s="174">
        <f>'5 зарплата(2)'!J305</f>
        <v>2.74</v>
      </c>
      <c r="E303" s="174">
        <f t="shared" si="65"/>
        <v>0.33</v>
      </c>
      <c r="F303" s="174">
        <f>+G303+H303</f>
        <v>1.04</v>
      </c>
      <c r="G303" s="174">
        <f t="shared" si="62"/>
        <v>1.04</v>
      </c>
      <c r="H303" s="174">
        <f t="shared" si="59"/>
        <v>0</v>
      </c>
      <c r="I303" s="174">
        <f t="shared" si="60"/>
        <v>4.03</v>
      </c>
      <c r="J303" s="174">
        <f>+D303+E303+F303+I303</f>
        <v>8.14</v>
      </c>
      <c r="K303" s="174">
        <v>30</v>
      </c>
      <c r="L303" s="174">
        <f>+J303*K303/100+J303</f>
        <v>10.58</v>
      </c>
      <c r="M303" s="174">
        <f t="shared" si="61"/>
        <v>10.58</v>
      </c>
      <c r="N303" s="174">
        <f>20</f>
        <v>20</v>
      </c>
      <c r="O303" s="174">
        <f>+M303*N303/100</f>
        <v>2.12</v>
      </c>
      <c r="P303" s="174">
        <f>+M303+O303</f>
        <v>12.7</v>
      </c>
      <c r="Q303" s="84"/>
      <c r="R303" s="84"/>
      <c r="S303" s="84"/>
      <c r="T303" s="84"/>
    </row>
    <row r="304" spans="1:20" ht="48" customHeight="1">
      <c r="A304" s="144" t="s">
        <v>460</v>
      </c>
      <c r="B304" s="203" t="s">
        <v>462</v>
      </c>
      <c r="C304" s="201"/>
      <c r="D304" s="201"/>
      <c r="E304" s="201"/>
      <c r="F304" s="201"/>
      <c r="G304" s="201"/>
      <c r="H304" s="174">
        <f t="shared" si="59"/>
        <v>0</v>
      </c>
      <c r="I304" s="174">
        <f t="shared" si="60"/>
        <v>0</v>
      </c>
      <c r="J304" s="201"/>
      <c r="K304" s="201"/>
      <c r="L304" s="201"/>
      <c r="M304" s="174">
        <f t="shared" si="61"/>
        <v>0</v>
      </c>
      <c r="N304" s="201"/>
      <c r="O304" s="201"/>
      <c r="P304" s="201"/>
      <c r="Q304" s="84"/>
      <c r="R304" s="84"/>
      <c r="S304" s="84"/>
      <c r="T304" s="84"/>
    </row>
    <row r="305" spans="1:20" ht="72.75" customHeight="1">
      <c r="A305" s="347" t="s">
        <v>461</v>
      </c>
      <c r="B305" s="481" t="s">
        <v>475</v>
      </c>
      <c r="C305" s="137" t="s">
        <v>55</v>
      </c>
      <c r="D305" s="174">
        <f>'5 зарплата(2)'!I308</f>
        <v>0.8</v>
      </c>
      <c r="E305" s="174">
        <f t="shared" si="65"/>
        <v>0.1</v>
      </c>
      <c r="F305" s="174">
        <f>+G305+H305</f>
        <v>0.31</v>
      </c>
      <c r="G305" s="174">
        <f t="shared" si="62"/>
        <v>0.31</v>
      </c>
      <c r="H305" s="174">
        <f t="shared" si="59"/>
        <v>0</v>
      </c>
      <c r="I305" s="174">
        <f t="shared" si="60"/>
        <v>1.18</v>
      </c>
      <c r="J305" s="174">
        <f>+D305+E305+F305+I305</f>
        <v>2.39</v>
      </c>
      <c r="K305" s="174">
        <v>30</v>
      </c>
      <c r="L305" s="174">
        <f>+J305*K305/100+J305</f>
        <v>3.11</v>
      </c>
      <c r="M305" s="174">
        <f t="shared" si="61"/>
        <v>3.11</v>
      </c>
      <c r="N305" s="174">
        <f>20</f>
        <v>20</v>
      </c>
      <c r="O305" s="174">
        <f>+M305*N305/100</f>
        <v>0.62</v>
      </c>
      <c r="P305" s="174">
        <f>+M305+O305</f>
        <v>3.73</v>
      </c>
      <c r="Q305" s="84"/>
      <c r="R305" s="84"/>
      <c r="S305" s="84"/>
      <c r="T305" s="84"/>
    </row>
    <row r="306" spans="1:20" ht="57.75" customHeight="1">
      <c r="A306" s="347"/>
      <c r="B306" s="482"/>
      <c r="C306" s="137" t="s">
        <v>56</v>
      </c>
      <c r="D306" s="174">
        <f>'5 зарплата(2)'!J308</f>
        <v>0.8</v>
      </c>
      <c r="E306" s="174">
        <f t="shared" si="65"/>
        <v>0.1</v>
      </c>
      <c r="F306" s="174">
        <f>+G306+H306</f>
        <v>0.31</v>
      </c>
      <c r="G306" s="174">
        <f t="shared" si="62"/>
        <v>0.31</v>
      </c>
      <c r="H306" s="174">
        <f t="shared" si="59"/>
        <v>0</v>
      </c>
      <c r="I306" s="174">
        <f t="shared" si="60"/>
        <v>1.18</v>
      </c>
      <c r="J306" s="174">
        <f>+D306+E306+F306+I306</f>
        <v>2.39</v>
      </c>
      <c r="K306" s="174">
        <v>30</v>
      </c>
      <c r="L306" s="174">
        <f>+J306*K306/100+J306</f>
        <v>3.11</v>
      </c>
      <c r="M306" s="174">
        <f t="shared" si="61"/>
        <v>3.11</v>
      </c>
      <c r="N306" s="174">
        <f>20</f>
        <v>20</v>
      </c>
      <c r="O306" s="174">
        <f>+M306*N306/100</f>
        <v>0.62</v>
      </c>
      <c r="P306" s="174">
        <f>+M306+O306</f>
        <v>3.73</v>
      </c>
      <c r="Q306" s="84"/>
      <c r="R306" s="84"/>
      <c r="S306" s="84"/>
      <c r="T306" s="84"/>
    </row>
    <row r="307" spans="1:20" ht="36.75" customHeight="1">
      <c r="A307" s="144" t="s">
        <v>671</v>
      </c>
      <c r="B307" s="168" t="s">
        <v>416</v>
      </c>
      <c r="C307" s="187"/>
      <c r="D307" s="187"/>
      <c r="E307" s="174"/>
      <c r="F307" s="187"/>
      <c r="G307" s="174"/>
      <c r="H307" s="174">
        <f t="shared" si="59"/>
        <v>0</v>
      </c>
      <c r="I307" s="174">
        <f t="shared" si="60"/>
        <v>0</v>
      </c>
      <c r="J307" s="187"/>
      <c r="K307" s="174"/>
      <c r="L307" s="187"/>
      <c r="M307" s="174">
        <f t="shared" si="61"/>
        <v>0</v>
      </c>
      <c r="N307" s="187"/>
      <c r="O307" s="187"/>
      <c r="P307" s="187"/>
      <c r="Q307" s="84"/>
      <c r="R307" s="84"/>
      <c r="S307" s="84"/>
      <c r="T307" s="84"/>
    </row>
    <row r="308" spans="1:20" ht="85.5" customHeight="1">
      <c r="A308" s="347" t="s">
        <v>672</v>
      </c>
      <c r="B308" s="481" t="s">
        <v>416</v>
      </c>
      <c r="C308" s="137" t="s">
        <v>55</v>
      </c>
      <c r="D308" s="174">
        <f>'5 зарплата(2)'!I311</f>
        <v>2.2799999999999998</v>
      </c>
      <c r="E308" s="174">
        <f t="shared" si="65"/>
        <v>0.27</v>
      </c>
      <c r="F308" s="174">
        <f>+G308+H308</f>
        <v>0.87</v>
      </c>
      <c r="G308" s="174">
        <f t="shared" si="62"/>
        <v>0.87</v>
      </c>
      <c r="H308" s="174">
        <f t="shared" si="59"/>
        <v>0</v>
      </c>
      <c r="I308" s="174">
        <f t="shared" si="60"/>
        <v>3.35</v>
      </c>
      <c r="J308" s="174">
        <f>+D308+E308+F308+I308</f>
        <v>6.77</v>
      </c>
      <c r="K308" s="174">
        <v>30</v>
      </c>
      <c r="L308" s="174">
        <f>+J308*K308/100+J308</f>
        <v>8.8000000000000007</v>
      </c>
      <c r="M308" s="174">
        <f t="shared" si="61"/>
        <v>8.8000000000000007</v>
      </c>
      <c r="N308" s="174">
        <f>20</f>
        <v>20</v>
      </c>
      <c r="O308" s="174">
        <f>+M308*N308/100</f>
        <v>1.76</v>
      </c>
      <c r="P308" s="174">
        <f>+M308+O308</f>
        <v>10.56</v>
      </c>
      <c r="Q308" s="84"/>
      <c r="R308" s="84"/>
      <c r="S308" s="84"/>
      <c r="T308" s="84"/>
    </row>
    <row r="309" spans="1:20" ht="82.5" customHeight="1">
      <c r="A309" s="347"/>
      <c r="B309" s="482"/>
      <c r="C309" s="137" t="s">
        <v>56</v>
      </c>
      <c r="D309" s="174">
        <f>'5 зарплата(2)'!J311</f>
        <v>2.2799999999999998</v>
      </c>
      <c r="E309" s="174">
        <f t="shared" si="65"/>
        <v>0.27</v>
      </c>
      <c r="F309" s="174">
        <f>+G309+H309</f>
        <v>0.87</v>
      </c>
      <c r="G309" s="174">
        <f t="shared" si="62"/>
        <v>0.87</v>
      </c>
      <c r="H309" s="174">
        <f t="shared" si="59"/>
        <v>0</v>
      </c>
      <c r="I309" s="174">
        <f t="shared" si="60"/>
        <v>3.35</v>
      </c>
      <c r="J309" s="174">
        <f>+D309+E309+F309+I309</f>
        <v>6.77</v>
      </c>
      <c r="K309" s="174">
        <v>30</v>
      </c>
      <c r="L309" s="174">
        <f>+J309*K309/100+J309</f>
        <v>8.8000000000000007</v>
      </c>
      <c r="M309" s="174">
        <f t="shared" si="61"/>
        <v>8.8000000000000007</v>
      </c>
      <c r="N309" s="174">
        <f>20</f>
        <v>20</v>
      </c>
      <c r="O309" s="174">
        <f>+M309*N309/100</f>
        <v>1.76</v>
      </c>
      <c r="P309" s="174">
        <f>+M309+O309</f>
        <v>10.56</v>
      </c>
      <c r="Q309" s="84"/>
      <c r="R309" s="84"/>
      <c r="S309" s="84"/>
      <c r="T309" s="84"/>
    </row>
    <row r="310" spans="1:20" ht="79.5" customHeight="1">
      <c r="A310" s="144" t="s">
        <v>673</v>
      </c>
      <c r="B310" s="203" t="s">
        <v>467</v>
      </c>
      <c r="C310" s="201"/>
      <c r="D310" s="201"/>
      <c r="E310" s="201"/>
      <c r="F310" s="201"/>
      <c r="G310" s="201"/>
      <c r="H310" s="174">
        <f t="shared" si="59"/>
        <v>0</v>
      </c>
      <c r="I310" s="174">
        <f t="shared" si="60"/>
        <v>0</v>
      </c>
      <c r="J310" s="201"/>
      <c r="K310" s="201"/>
      <c r="L310" s="201"/>
      <c r="M310" s="174">
        <f t="shared" si="61"/>
        <v>0</v>
      </c>
      <c r="N310" s="201"/>
      <c r="O310" s="201"/>
      <c r="P310" s="202"/>
      <c r="Q310" s="84"/>
      <c r="R310" s="84"/>
      <c r="S310" s="84"/>
      <c r="T310" s="84"/>
    </row>
    <row r="311" spans="1:20" ht="66.75" customHeight="1">
      <c r="A311" s="347" t="s">
        <v>468</v>
      </c>
      <c r="B311" s="481" t="s">
        <v>475</v>
      </c>
      <c r="C311" s="137" t="s">
        <v>55</v>
      </c>
      <c r="D311" s="174">
        <f>'5 зарплата(2)'!I314</f>
        <v>1</v>
      </c>
      <c r="E311" s="174">
        <f t="shared" si="65"/>
        <v>0.12</v>
      </c>
      <c r="F311" s="174">
        <f>+G311+H311</f>
        <v>0.38</v>
      </c>
      <c r="G311" s="174">
        <f t="shared" si="62"/>
        <v>0.38</v>
      </c>
      <c r="H311" s="174">
        <f t="shared" si="59"/>
        <v>0</v>
      </c>
      <c r="I311" s="174">
        <f t="shared" si="60"/>
        <v>1.47</v>
      </c>
      <c r="J311" s="174">
        <f>+D311+E311+F311+I311</f>
        <v>2.97</v>
      </c>
      <c r="K311" s="174">
        <v>30</v>
      </c>
      <c r="L311" s="174">
        <f>+J311*K311/100+J311</f>
        <v>3.86</v>
      </c>
      <c r="M311" s="174">
        <f t="shared" si="61"/>
        <v>3.86</v>
      </c>
      <c r="N311" s="174">
        <f>20</f>
        <v>20</v>
      </c>
      <c r="O311" s="174">
        <f>+M311*N311/100</f>
        <v>0.77</v>
      </c>
      <c r="P311" s="174">
        <f>+M311+O311</f>
        <v>4.63</v>
      </c>
      <c r="Q311" s="84"/>
      <c r="R311" s="84"/>
      <c r="S311" s="84"/>
      <c r="T311" s="84"/>
    </row>
    <row r="312" spans="1:20" ht="86.25" customHeight="1">
      <c r="A312" s="347"/>
      <c r="B312" s="482"/>
      <c r="C312" s="137" t="s">
        <v>56</v>
      </c>
      <c r="D312" s="174">
        <f>'5 зарплата(2)'!J314</f>
        <v>1</v>
      </c>
      <c r="E312" s="174">
        <f t="shared" si="65"/>
        <v>0.12</v>
      </c>
      <c r="F312" s="174">
        <f>+G312+H312</f>
        <v>0.38</v>
      </c>
      <c r="G312" s="174">
        <f t="shared" si="62"/>
        <v>0.38</v>
      </c>
      <c r="H312" s="174">
        <f t="shared" si="59"/>
        <v>0</v>
      </c>
      <c r="I312" s="174">
        <f t="shared" si="60"/>
        <v>1.47</v>
      </c>
      <c r="J312" s="174">
        <f>+D312+E312+F312+I312</f>
        <v>2.97</v>
      </c>
      <c r="K312" s="174">
        <v>30</v>
      </c>
      <c r="L312" s="174">
        <f>+J312*K312/100+J312</f>
        <v>3.86</v>
      </c>
      <c r="M312" s="174">
        <f t="shared" si="61"/>
        <v>3.86</v>
      </c>
      <c r="N312" s="174">
        <f>20</f>
        <v>20</v>
      </c>
      <c r="O312" s="174">
        <f>+M312*N312/100</f>
        <v>0.77</v>
      </c>
      <c r="P312" s="174">
        <f>+M312+O312</f>
        <v>4.63</v>
      </c>
      <c r="Q312" s="84"/>
      <c r="R312" s="84"/>
      <c r="S312" s="84"/>
      <c r="T312" s="84"/>
    </row>
    <row r="313" spans="1:20" ht="33.75" customHeight="1">
      <c r="A313" s="144" t="s">
        <v>470</v>
      </c>
      <c r="B313" s="188" t="s">
        <v>416</v>
      </c>
      <c r="C313" s="187"/>
      <c r="D313" s="187"/>
      <c r="E313" s="174"/>
      <c r="F313" s="187"/>
      <c r="G313" s="174"/>
      <c r="H313" s="174">
        <f t="shared" si="59"/>
        <v>0</v>
      </c>
      <c r="I313" s="174">
        <f t="shared" si="60"/>
        <v>0</v>
      </c>
      <c r="J313" s="187"/>
      <c r="K313" s="174"/>
      <c r="L313" s="187"/>
      <c r="M313" s="174">
        <f t="shared" si="61"/>
        <v>0</v>
      </c>
      <c r="N313" s="187"/>
      <c r="O313" s="187"/>
      <c r="P313" s="187"/>
      <c r="Q313" s="84"/>
      <c r="R313" s="84"/>
      <c r="S313" s="84"/>
      <c r="T313" s="84"/>
    </row>
    <row r="314" spans="1:20" ht="70.5" customHeight="1">
      <c r="A314" s="347" t="s">
        <v>675</v>
      </c>
      <c r="B314" s="481" t="s">
        <v>418</v>
      </c>
      <c r="C314" s="137" t="s">
        <v>55</v>
      </c>
      <c r="D314" s="174">
        <f>'5 зарплата(2)'!I317</f>
        <v>2.36</v>
      </c>
      <c r="E314" s="174">
        <f t="shared" si="65"/>
        <v>0.28000000000000003</v>
      </c>
      <c r="F314" s="174">
        <f>+G314+H314</f>
        <v>0.9</v>
      </c>
      <c r="G314" s="174">
        <f t="shared" si="62"/>
        <v>0.9</v>
      </c>
      <c r="H314" s="174">
        <f t="shared" si="59"/>
        <v>0</v>
      </c>
      <c r="I314" s="174">
        <f t="shared" si="60"/>
        <v>3.47</v>
      </c>
      <c r="J314" s="174">
        <f>+D314+E314+F314+I314</f>
        <v>7.01</v>
      </c>
      <c r="K314" s="174">
        <v>30</v>
      </c>
      <c r="L314" s="174">
        <f>+J314*K314/100+J314</f>
        <v>9.11</v>
      </c>
      <c r="M314" s="174">
        <f t="shared" si="61"/>
        <v>9.11</v>
      </c>
      <c r="N314" s="174">
        <f>20</f>
        <v>20</v>
      </c>
      <c r="O314" s="174">
        <f>+M314*N314/100</f>
        <v>1.82</v>
      </c>
      <c r="P314" s="174">
        <f>+M314+O314</f>
        <v>10.93</v>
      </c>
      <c r="Q314" s="84"/>
      <c r="R314" s="84"/>
      <c r="S314" s="84"/>
      <c r="T314" s="84"/>
    </row>
    <row r="315" spans="1:20" ht="82.5" customHeight="1">
      <c r="A315" s="347"/>
      <c r="B315" s="482"/>
      <c r="C315" s="137" t="s">
        <v>56</v>
      </c>
      <c r="D315" s="174">
        <f>'5 зарплата(2)'!J317</f>
        <v>2.36</v>
      </c>
      <c r="E315" s="174">
        <f t="shared" si="65"/>
        <v>0.28000000000000003</v>
      </c>
      <c r="F315" s="174">
        <f>+G315+H315</f>
        <v>0.9</v>
      </c>
      <c r="G315" s="174">
        <f t="shared" si="62"/>
        <v>0.9</v>
      </c>
      <c r="H315" s="174">
        <f t="shared" si="59"/>
        <v>0</v>
      </c>
      <c r="I315" s="174">
        <f t="shared" si="60"/>
        <v>3.47</v>
      </c>
      <c r="J315" s="174">
        <f>+D315+E315+F315+I315</f>
        <v>7.01</v>
      </c>
      <c r="K315" s="174">
        <v>30</v>
      </c>
      <c r="L315" s="174">
        <f>+J315*K315/100+J315</f>
        <v>9.11</v>
      </c>
      <c r="M315" s="174">
        <f t="shared" si="61"/>
        <v>9.11</v>
      </c>
      <c r="N315" s="174">
        <f>20</f>
        <v>20</v>
      </c>
      <c r="O315" s="174">
        <f>+M315*N315/100</f>
        <v>1.82</v>
      </c>
      <c r="P315" s="174">
        <f>+M315+O315</f>
        <v>10.93</v>
      </c>
      <c r="Q315" s="84"/>
      <c r="R315" s="84"/>
      <c r="S315" s="84"/>
      <c r="T315" s="84"/>
    </row>
    <row r="316" spans="1:20" ht="66.75" customHeight="1">
      <c r="A316" s="144" t="s">
        <v>676</v>
      </c>
      <c r="B316" s="203" t="s">
        <v>474</v>
      </c>
      <c r="C316" s="201"/>
      <c r="D316" s="201"/>
      <c r="E316" s="201"/>
      <c r="F316" s="201"/>
      <c r="G316" s="201"/>
      <c r="H316" s="174">
        <f t="shared" si="59"/>
        <v>0</v>
      </c>
      <c r="I316" s="174">
        <f t="shared" si="60"/>
        <v>0</v>
      </c>
      <c r="J316" s="201"/>
      <c r="K316" s="201"/>
      <c r="L316" s="201"/>
      <c r="M316" s="174">
        <f t="shared" si="61"/>
        <v>0</v>
      </c>
      <c r="N316" s="201"/>
      <c r="O316" s="201"/>
      <c r="P316" s="202"/>
      <c r="Q316" s="84"/>
      <c r="R316" s="84"/>
      <c r="S316" s="84"/>
      <c r="T316" s="84"/>
    </row>
    <row r="317" spans="1:20" ht="91.5" customHeight="1">
      <c r="A317" s="347" t="s">
        <v>473</v>
      </c>
      <c r="B317" s="481" t="s">
        <v>475</v>
      </c>
      <c r="C317" s="137" t="s">
        <v>55</v>
      </c>
      <c r="D317" s="174">
        <f>'5 зарплата(2)'!I320</f>
        <v>0.8</v>
      </c>
      <c r="E317" s="174">
        <f t="shared" si="65"/>
        <v>0.1</v>
      </c>
      <c r="F317" s="174">
        <f>+G317+H317</f>
        <v>0.31</v>
      </c>
      <c r="G317" s="174">
        <f t="shared" si="62"/>
        <v>0.31</v>
      </c>
      <c r="H317" s="174">
        <f t="shared" si="59"/>
        <v>0</v>
      </c>
      <c r="I317" s="174">
        <f t="shared" si="60"/>
        <v>1.18</v>
      </c>
      <c r="J317" s="174">
        <f>+D317+E317+F317+I317</f>
        <v>2.39</v>
      </c>
      <c r="K317" s="174">
        <v>30</v>
      </c>
      <c r="L317" s="174">
        <f>+J317*K317/100+J317</f>
        <v>3.11</v>
      </c>
      <c r="M317" s="174">
        <f t="shared" si="61"/>
        <v>3.11</v>
      </c>
      <c r="N317" s="174">
        <f>20</f>
        <v>20</v>
      </c>
      <c r="O317" s="174">
        <f>+M317*N317/100</f>
        <v>0.62</v>
      </c>
      <c r="P317" s="174">
        <f>+M317+O317</f>
        <v>3.73</v>
      </c>
      <c r="Q317" s="84"/>
      <c r="R317" s="84"/>
      <c r="S317" s="84"/>
      <c r="T317" s="84"/>
    </row>
    <row r="318" spans="1:20" ht="78" customHeight="1">
      <c r="A318" s="347"/>
      <c r="B318" s="482"/>
      <c r="C318" s="137" t="s">
        <v>56</v>
      </c>
      <c r="D318" s="174">
        <f>'5 зарплата(2)'!J320</f>
        <v>0.8</v>
      </c>
      <c r="E318" s="174">
        <f t="shared" si="65"/>
        <v>0.1</v>
      </c>
      <c r="F318" s="174">
        <f>+G318+H318</f>
        <v>0.31</v>
      </c>
      <c r="G318" s="174">
        <f t="shared" si="62"/>
        <v>0.31</v>
      </c>
      <c r="H318" s="174">
        <f t="shared" si="59"/>
        <v>0</v>
      </c>
      <c r="I318" s="174">
        <f t="shared" si="60"/>
        <v>1.18</v>
      </c>
      <c r="J318" s="174">
        <f>+D318+E318+F318+I318</f>
        <v>2.39</v>
      </c>
      <c r="K318" s="174">
        <v>30</v>
      </c>
      <c r="L318" s="174">
        <f>+J318*K318/100+J318</f>
        <v>3.11</v>
      </c>
      <c r="M318" s="174">
        <f t="shared" si="61"/>
        <v>3.11</v>
      </c>
      <c r="N318" s="174">
        <f>20</f>
        <v>20</v>
      </c>
      <c r="O318" s="174">
        <f>+M318*N318/100</f>
        <v>0.62</v>
      </c>
      <c r="P318" s="174">
        <f>+M318+O318</f>
        <v>3.73</v>
      </c>
      <c r="Q318" s="84"/>
      <c r="R318" s="84"/>
      <c r="S318" s="84"/>
      <c r="T318" s="84"/>
    </row>
    <row r="319" spans="1:20" ht="36" customHeight="1">
      <c r="A319" s="144" t="s">
        <v>677</v>
      </c>
      <c r="B319" s="188" t="s">
        <v>416</v>
      </c>
      <c r="C319" s="187"/>
      <c r="D319" s="187"/>
      <c r="E319" s="174"/>
      <c r="F319" s="187"/>
      <c r="G319" s="174"/>
      <c r="H319" s="174">
        <f t="shared" si="59"/>
        <v>0</v>
      </c>
      <c r="I319" s="174">
        <f t="shared" si="60"/>
        <v>0</v>
      </c>
      <c r="J319" s="187"/>
      <c r="K319" s="174"/>
      <c r="L319" s="187"/>
      <c r="M319" s="174">
        <f t="shared" si="61"/>
        <v>0</v>
      </c>
      <c r="N319" s="187"/>
      <c r="O319" s="187"/>
      <c r="P319" s="187"/>
      <c r="Q319" s="84"/>
      <c r="R319" s="84"/>
      <c r="S319" s="84"/>
      <c r="T319" s="84"/>
    </row>
    <row r="320" spans="1:20" ht="60.75" customHeight="1">
      <c r="A320" s="347" t="s">
        <v>477</v>
      </c>
      <c r="B320" s="481" t="s">
        <v>418</v>
      </c>
      <c r="C320" s="137" t="s">
        <v>55</v>
      </c>
      <c r="D320" s="174">
        <f>'5 зарплата(2)'!I323</f>
        <v>2.16</v>
      </c>
      <c r="E320" s="174">
        <f t="shared" si="65"/>
        <v>0.26</v>
      </c>
      <c r="F320" s="174">
        <f>+G320+H320</f>
        <v>0.82</v>
      </c>
      <c r="G320" s="174">
        <f t="shared" si="62"/>
        <v>0.82</v>
      </c>
      <c r="H320" s="174">
        <f t="shared" si="59"/>
        <v>0</v>
      </c>
      <c r="I320" s="174">
        <f t="shared" si="60"/>
        <v>3.17</v>
      </c>
      <c r="J320" s="174">
        <f>+D320+E320+F320+I320</f>
        <v>6.41</v>
      </c>
      <c r="K320" s="174">
        <v>30</v>
      </c>
      <c r="L320" s="174">
        <f>+J320*K320/100+J320</f>
        <v>8.33</v>
      </c>
      <c r="M320" s="174">
        <f t="shared" si="61"/>
        <v>8.33</v>
      </c>
      <c r="N320" s="174">
        <f>20</f>
        <v>20</v>
      </c>
      <c r="O320" s="174">
        <f>+M320*N320/100</f>
        <v>1.67</v>
      </c>
      <c r="P320" s="174">
        <f>+M320+O320</f>
        <v>10</v>
      </c>
      <c r="Q320" s="84"/>
      <c r="R320" s="84"/>
      <c r="S320" s="84"/>
      <c r="T320" s="84"/>
    </row>
    <row r="321" spans="1:20" ht="86.25" customHeight="1">
      <c r="A321" s="347"/>
      <c r="B321" s="482"/>
      <c r="C321" s="137" t="s">
        <v>56</v>
      </c>
      <c r="D321" s="174">
        <f>'5 зарплата(2)'!J323</f>
        <v>2.16</v>
      </c>
      <c r="E321" s="174">
        <f t="shared" si="65"/>
        <v>0.26</v>
      </c>
      <c r="F321" s="174">
        <f>+G321+H321</f>
        <v>0.82</v>
      </c>
      <c r="G321" s="174">
        <f t="shared" si="62"/>
        <v>0.82</v>
      </c>
      <c r="H321" s="174">
        <f t="shared" si="59"/>
        <v>0</v>
      </c>
      <c r="I321" s="174">
        <f t="shared" si="60"/>
        <v>3.17</v>
      </c>
      <c r="J321" s="174">
        <f>+D321+E321+F321+I321</f>
        <v>6.41</v>
      </c>
      <c r="K321" s="174">
        <v>30</v>
      </c>
      <c r="L321" s="174">
        <f>+J321*K321/100+J321</f>
        <v>8.33</v>
      </c>
      <c r="M321" s="174">
        <f t="shared" si="61"/>
        <v>8.33</v>
      </c>
      <c r="N321" s="174">
        <f>20</f>
        <v>20</v>
      </c>
      <c r="O321" s="174">
        <f>+M321*N321/100</f>
        <v>1.67</v>
      </c>
      <c r="P321" s="174">
        <f>+M321+O321</f>
        <v>10</v>
      </c>
      <c r="Q321" s="84"/>
      <c r="R321" s="84"/>
      <c r="S321" s="84"/>
      <c r="T321" s="84"/>
    </row>
    <row r="322" spans="1:20" ht="33.75" customHeight="1">
      <c r="A322" s="144" t="s">
        <v>478</v>
      </c>
      <c r="B322" s="188" t="s">
        <v>480</v>
      </c>
      <c r="C322" s="187"/>
      <c r="D322" s="187"/>
      <c r="E322" s="174"/>
      <c r="F322" s="187"/>
      <c r="G322" s="174"/>
      <c r="H322" s="174">
        <f t="shared" si="59"/>
        <v>0</v>
      </c>
      <c r="I322" s="174">
        <f t="shared" si="60"/>
        <v>0</v>
      </c>
      <c r="J322" s="187"/>
      <c r="K322" s="174"/>
      <c r="L322" s="187"/>
      <c r="M322" s="174">
        <f t="shared" si="61"/>
        <v>0</v>
      </c>
      <c r="N322" s="187"/>
      <c r="O322" s="187"/>
      <c r="P322" s="187"/>
      <c r="Q322" s="84"/>
      <c r="R322" s="84"/>
      <c r="S322" s="84"/>
      <c r="T322" s="84"/>
    </row>
    <row r="323" spans="1:20" ht="93" customHeight="1">
      <c r="A323" s="347" t="s">
        <v>678</v>
      </c>
      <c r="B323" s="481" t="s">
        <v>475</v>
      </c>
      <c r="C323" s="137" t="s">
        <v>55</v>
      </c>
      <c r="D323" s="174">
        <f>'5 зарплата(2)'!I326</f>
        <v>0.52</v>
      </c>
      <c r="E323" s="174">
        <f t="shared" si="65"/>
        <v>0.06</v>
      </c>
      <c r="F323" s="174">
        <f>+G323+H323</f>
        <v>0.2</v>
      </c>
      <c r="G323" s="174">
        <f t="shared" si="62"/>
        <v>0.2</v>
      </c>
      <c r="H323" s="174">
        <f t="shared" si="59"/>
        <v>0</v>
      </c>
      <c r="I323" s="174">
        <f t="shared" si="60"/>
        <v>0.76</v>
      </c>
      <c r="J323" s="174">
        <f>+D323+E323+F323+I323</f>
        <v>1.54</v>
      </c>
      <c r="K323" s="174">
        <v>30</v>
      </c>
      <c r="L323" s="174">
        <f>+J323*K323/100+J323</f>
        <v>2</v>
      </c>
      <c r="M323" s="174">
        <f t="shared" si="61"/>
        <v>2</v>
      </c>
      <c r="N323" s="174">
        <f>20</f>
        <v>20</v>
      </c>
      <c r="O323" s="174">
        <f>+M323*N323/100</f>
        <v>0.4</v>
      </c>
      <c r="P323" s="174">
        <f>+M323+O323</f>
        <v>2.4</v>
      </c>
      <c r="Q323" s="84"/>
      <c r="R323" s="84"/>
      <c r="S323" s="84"/>
      <c r="T323" s="84"/>
    </row>
    <row r="324" spans="1:20" ht="78.75" customHeight="1">
      <c r="A324" s="347"/>
      <c r="B324" s="482"/>
      <c r="C324" s="137" t="s">
        <v>56</v>
      </c>
      <c r="D324" s="174">
        <f>'5 зарплата(2)'!J326</f>
        <v>0.52</v>
      </c>
      <c r="E324" s="174">
        <f t="shared" si="65"/>
        <v>0.06</v>
      </c>
      <c r="F324" s="174">
        <f>+G324+H324</f>
        <v>0.2</v>
      </c>
      <c r="G324" s="174">
        <f t="shared" si="62"/>
        <v>0.2</v>
      </c>
      <c r="H324" s="174">
        <f t="shared" si="59"/>
        <v>0</v>
      </c>
      <c r="I324" s="174">
        <f t="shared" si="60"/>
        <v>0.76</v>
      </c>
      <c r="J324" s="174">
        <f>+D324+E324+F324+I324</f>
        <v>1.54</v>
      </c>
      <c r="K324" s="174">
        <v>30</v>
      </c>
      <c r="L324" s="174">
        <f>+J324*K324/100+J324</f>
        <v>2</v>
      </c>
      <c r="M324" s="174">
        <f t="shared" si="61"/>
        <v>2</v>
      </c>
      <c r="N324" s="174">
        <f>20</f>
        <v>20</v>
      </c>
      <c r="O324" s="174">
        <f>+M324*N324/100</f>
        <v>0.4</v>
      </c>
      <c r="P324" s="174">
        <f>+M324+O324</f>
        <v>2.4</v>
      </c>
      <c r="Q324" s="84"/>
      <c r="R324" s="84"/>
      <c r="S324" s="84"/>
      <c r="T324" s="84"/>
    </row>
    <row r="325" spans="1:20" ht="29.25" customHeight="1">
      <c r="A325" s="144" t="s">
        <v>679</v>
      </c>
      <c r="B325" s="170" t="s">
        <v>416</v>
      </c>
      <c r="C325" s="177"/>
      <c r="D325" s="177"/>
      <c r="E325" s="174"/>
      <c r="F325" s="177"/>
      <c r="G325" s="174"/>
      <c r="H325" s="174">
        <f t="shared" si="59"/>
        <v>0</v>
      </c>
      <c r="I325" s="174">
        <f t="shared" si="60"/>
        <v>0</v>
      </c>
      <c r="J325" s="177"/>
      <c r="K325" s="174"/>
      <c r="L325" s="177"/>
      <c r="M325" s="174">
        <f t="shared" si="61"/>
        <v>0</v>
      </c>
      <c r="N325" s="177"/>
      <c r="O325" s="177"/>
      <c r="P325" s="177"/>
      <c r="Q325" s="84"/>
      <c r="R325" s="84"/>
      <c r="S325" s="84"/>
      <c r="T325" s="84"/>
    </row>
    <row r="326" spans="1:20" ht="72" customHeight="1">
      <c r="A326" s="347" t="s">
        <v>483</v>
      </c>
      <c r="B326" s="481" t="s">
        <v>418</v>
      </c>
      <c r="C326" s="137" t="s">
        <v>55</v>
      </c>
      <c r="D326" s="174">
        <f>'5 зарплата(2)'!I329</f>
        <v>2</v>
      </c>
      <c r="E326" s="174">
        <f t="shared" si="65"/>
        <v>0.24</v>
      </c>
      <c r="F326" s="174">
        <f t="shared" ref="F326:F331" si="71">+G326+H326</f>
        <v>0.76</v>
      </c>
      <c r="G326" s="174">
        <f t="shared" si="62"/>
        <v>0.76</v>
      </c>
      <c r="H326" s="174">
        <f t="shared" si="59"/>
        <v>0</v>
      </c>
      <c r="I326" s="174">
        <f t="shared" si="60"/>
        <v>2.94</v>
      </c>
      <c r="J326" s="174">
        <f t="shared" ref="J326:J331" si="72">+D326+E326+F326+I326</f>
        <v>5.94</v>
      </c>
      <c r="K326" s="174">
        <v>30</v>
      </c>
      <c r="L326" s="174">
        <f t="shared" ref="L326:L331" si="73">+J326*K326/100+J326</f>
        <v>7.72</v>
      </c>
      <c r="M326" s="174">
        <f t="shared" si="61"/>
        <v>7.72</v>
      </c>
      <c r="N326" s="174">
        <f>20</f>
        <v>20</v>
      </c>
      <c r="O326" s="174">
        <f t="shared" ref="O326:O331" si="74">+M326*N326/100</f>
        <v>1.54</v>
      </c>
      <c r="P326" s="174">
        <f t="shared" ref="P326:P331" si="75">+M326+O326</f>
        <v>9.26</v>
      </c>
      <c r="Q326" s="84"/>
      <c r="R326" s="84"/>
      <c r="S326" s="84"/>
      <c r="T326" s="84"/>
    </row>
    <row r="327" spans="1:20" ht="81.75" customHeight="1">
      <c r="A327" s="347"/>
      <c r="B327" s="482"/>
      <c r="C327" s="137" t="s">
        <v>56</v>
      </c>
      <c r="D327" s="174">
        <f>'5 зарплата(2)'!J329</f>
        <v>2</v>
      </c>
      <c r="E327" s="174">
        <f t="shared" si="65"/>
        <v>0.24</v>
      </c>
      <c r="F327" s="174">
        <f t="shared" si="71"/>
        <v>0.76</v>
      </c>
      <c r="G327" s="174">
        <f t="shared" si="62"/>
        <v>0.76</v>
      </c>
      <c r="H327" s="174">
        <f t="shared" si="59"/>
        <v>0</v>
      </c>
      <c r="I327" s="174">
        <f t="shared" si="60"/>
        <v>2.94</v>
      </c>
      <c r="J327" s="174">
        <f t="shared" si="72"/>
        <v>5.94</v>
      </c>
      <c r="K327" s="174">
        <v>30</v>
      </c>
      <c r="L327" s="174">
        <f t="shared" si="73"/>
        <v>7.72</v>
      </c>
      <c r="M327" s="174">
        <f t="shared" si="61"/>
        <v>7.72</v>
      </c>
      <c r="N327" s="174">
        <f>20</f>
        <v>20</v>
      </c>
      <c r="O327" s="174">
        <f t="shared" si="74"/>
        <v>1.54</v>
      </c>
      <c r="P327" s="174">
        <f t="shared" si="75"/>
        <v>9.26</v>
      </c>
      <c r="Q327" s="84"/>
      <c r="R327" s="84"/>
      <c r="S327" s="84"/>
      <c r="T327" s="84"/>
    </row>
    <row r="328" spans="1:20" ht="48.75" customHeight="1">
      <c r="A328" s="347" t="s">
        <v>488</v>
      </c>
      <c r="B328" s="481" t="s">
        <v>484</v>
      </c>
      <c r="C328" s="137" t="s">
        <v>55</v>
      </c>
      <c r="D328" s="174">
        <f>'5 зарплата(2)'!I331</f>
        <v>1.36</v>
      </c>
      <c r="E328" s="174">
        <f t="shared" si="65"/>
        <v>0.16</v>
      </c>
      <c r="F328" s="174">
        <f t="shared" si="71"/>
        <v>0.52</v>
      </c>
      <c r="G328" s="174">
        <f t="shared" si="62"/>
        <v>0.52</v>
      </c>
      <c r="H328" s="174">
        <f t="shared" si="59"/>
        <v>0</v>
      </c>
      <c r="I328" s="174">
        <f t="shared" si="60"/>
        <v>2</v>
      </c>
      <c r="J328" s="174">
        <f t="shared" si="72"/>
        <v>4.04</v>
      </c>
      <c r="K328" s="174">
        <v>30</v>
      </c>
      <c r="L328" s="174">
        <f t="shared" si="73"/>
        <v>5.25</v>
      </c>
      <c r="M328" s="174">
        <f t="shared" si="61"/>
        <v>5.25</v>
      </c>
      <c r="N328" s="174">
        <f>20</f>
        <v>20</v>
      </c>
      <c r="O328" s="174">
        <f t="shared" si="74"/>
        <v>1.05</v>
      </c>
      <c r="P328" s="174">
        <f t="shared" si="75"/>
        <v>6.3</v>
      </c>
      <c r="Q328" s="84"/>
      <c r="R328" s="84"/>
      <c r="S328" s="84"/>
      <c r="T328" s="84"/>
    </row>
    <row r="329" spans="1:20" ht="78.75" customHeight="1">
      <c r="A329" s="347"/>
      <c r="B329" s="482"/>
      <c r="C329" s="137" t="s">
        <v>56</v>
      </c>
      <c r="D329" s="174">
        <f>'5 зарплата(2)'!J331</f>
        <v>1.36</v>
      </c>
      <c r="E329" s="174">
        <f t="shared" si="65"/>
        <v>0.16</v>
      </c>
      <c r="F329" s="174">
        <f t="shared" si="71"/>
        <v>0.52</v>
      </c>
      <c r="G329" s="174">
        <f t="shared" si="62"/>
        <v>0.52</v>
      </c>
      <c r="H329" s="174">
        <f t="shared" si="59"/>
        <v>0</v>
      </c>
      <c r="I329" s="174">
        <f t="shared" si="60"/>
        <v>2</v>
      </c>
      <c r="J329" s="174">
        <f t="shared" si="72"/>
        <v>4.04</v>
      </c>
      <c r="K329" s="174">
        <v>30</v>
      </c>
      <c r="L329" s="174">
        <f t="shared" si="73"/>
        <v>5.25</v>
      </c>
      <c r="M329" s="174">
        <f t="shared" si="61"/>
        <v>5.25</v>
      </c>
      <c r="N329" s="174">
        <f>20</f>
        <v>20</v>
      </c>
      <c r="O329" s="174">
        <f t="shared" si="74"/>
        <v>1.05</v>
      </c>
      <c r="P329" s="174">
        <f t="shared" si="75"/>
        <v>6.3</v>
      </c>
      <c r="Q329" s="84"/>
      <c r="R329" s="84"/>
      <c r="S329" s="84"/>
      <c r="T329" s="84"/>
    </row>
    <row r="330" spans="1:20" ht="63.75" customHeight="1">
      <c r="A330" s="347" t="s">
        <v>489</v>
      </c>
      <c r="B330" s="481" t="s">
        <v>485</v>
      </c>
      <c r="C330" s="137" t="s">
        <v>55</v>
      </c>
      <c r="D330" s="174">
        <f>'5 зарплата(2)'!I333</f>
        <v>7.3</v>
      </c>
      <c r="E330" s="174">
        <f t="shared" si="65"/>
        <v>0.88</v>
      </c>
      <c r="F330" s="174">
        <f t="shared" si="71"/>
        <v>2.79</v>
      </c>
      <c r="G330" s="174">
        <f t="shared" si="62"/>
        <v>2.78</v>
      </c>
      <c r="H330" s="174">
        <f t="shared" si="59"/>
        <v>0.01</v>
      </c>
      <c r="I330" s="174">
        <f t="shared" si="60"/>
        <v>10.72</v>
      </c>
      <c r="J330" s="174">
        <f t="shared" si="72"/>
        <v>21.69</v>
      </c>
      <c r="K330" s="174">
        <v>30</v>
      </c>
      <c r="L330" s="174">
        <f t="shared" si="73"/>
        <v>28.2</v>
      </c>
      <c r="M330" s="174">
        <f t="shared" si="61"/>
        <v>28.2</v>
      </c>
      <c r="N330" s="174">
        <f>20</f>
        <v>20</v>
      </c>
      <c r="O330" s="174">
        <f t="shared" si="74"/>
        <v>5.64</v>
      </c>
      <c r="P330" s="174">
        <f t="shared" si="75"/>
        <v>33.840000000000003</v>
      </c>
      <c r="Q330" s="84"/>
      <c r="R330" s="84"/>
      <c r="S330" s="84"/>
      <c r="T330" s="84"/>
    </row>
    <row r="331" spans="1:20" ht="93.75" customHeight="1">
      <c r="A331" s="347"/>
      <c r="B331" s="482"/>
      <c r="C331" s="137" t="s">
        <v>56</v>
      </c>
      <c r="D331" s="174">
        <f>'5 зарплата(2)'!J333</f>
        <v>7.3</v>
      </c>
      <c r="E331" s="174">
        <f t="shared" si="65"/>
        <v>0.88</v>
      </c>
      <c r="F331" s="174">
        <f t="shared" si="71"/>
        <v>2.79</v>
      </c>
      <c r="G331" s="174">
        <f t="shared" si="62"/>
        <v>2.78</v>
      </c>
      <c r="H331" s="174">
        <f t="shared" ref="H331:H394" si="76">(D331+E331)*0.09%</f>
        <v>0.01</v>
      </c>
      <c r="I331" s="174">
        <f t="shared" ref="I331:I394" si="77">D331*146.9%</f>
        <v>10.72</v>
      </c>
      <c r="J331" s="174">
        <f t="shared" si="72"/>
        <v>21.69</v>
      </c>
      <c r="K331" s="174">
        <v>30</v>
      </c>
      <c r="L331" s="174">
        <f t="shared" si="73"/>
        <v>28.2</v>
      </c>
      <c r="M331" s="174">
        <f t="shared" ref="M331:M394" si="78">L331</f>
        <v>28.2</v>
      </c>
      <c r="N331" s="174">
        <f>20</f>
        <v>20</v>
      </c>
      <c r="O331" s="174">
        <f t="shared" si="74"/>
        <v>5.64</v>
      </c>
      <c r="P331" s="174">
        <f t="shared" si="75"/>
        <v>33.840000000000003</v>
      </c>
      <c r="Q331" s="84"/>
      <c r="R331" s="84"/>
      <c r="S331" s="84"/>
      <c r="T331" s="84"/>
    </row>
    <row r="332" spans="1:20" ht="66" customHeight="1">
      <c r="A332" s="144" t="s">
        <v>491</v>
      </c>
      <c r="B332" s="203" t="s">
        <v>490</v>
      </c>
      <c r="C332" s="201"/>
      <c r="D332" s="201"/>
      <c r="E332" s="201"/>
      <c r="F332" s="201"/>
      <c r="G332" s="201"/>
      <c r="H332" s="174">
        <f t="shared" si="76"/>
        <v>0</v>
      </c>
      <c r="I332" s="174">
        <f t="shared" si="77"/>
        <v>0</v>
      </c>
      <c r="J332" s="201"/>
      <c r="K332" s="201"/>
      <c r="L332" s="201"/>
      <c r="M332" s="174">
        <f t="shared" si="78"/>
        <v>0</v>
      </c>
      <c r="N332" s="201"/>
      <c r="O332" s="201"/>
      <c r="P332" s="201"/>
      <c r="Q332" s="84"/>
      <c r="R332" s="84"/>
      <c r="S332" s="84"/>
      <c r="T332" s="84"/>
    </row>
    <row r="333" spans="1:20" ht="64.5" customHeight="1">
      <c r="A333" s="347" t="s">
        <v>695</v>
      </c>
      <c r="B333" s="481" t="s">
        <v>493</v>
      </c>
      <c r="C333" s="137" t="s">
        <v>55</v>
      </c>
      <c r="D333" s="174">
        <f>'5 зарплата(2)'!I336</f>
        <v>0.52</v>
      </c>
      <c r="E333" s="174">
        <f t="shared" si="65"/>
        <v>0.06</v>
      </c>
      <c r="F333" s="174">
        <f t="shared" ref="F333:F338" si="79">+G333+H333</f>
        <v>0.2</v>
      </c>
      <c r="G333" s="174">
        <f t="shared" si="62"/>
        <v>0.2</v>
      </c>
      <c r="H333" s="174">
        <f t="shared" si="76"/>
        <v>0</v>
      </c>
      <c r="I333" s="174">
        <f t="shared" si="77"/>
        <v>0.76</v>
      </c>
      <c r="J333" s="174">
        <f t="shared" ref="J333:J338" si="80">+D333+E333+F333+I333</f>
        <v>1.54</v>
      </c>
      <c r="K333" s="174">
        <v>30</v>
      </c>
      <c r="L333" s="174">
        <f t="shared" ref="L333:L338" si="81">+J333*K333/100+J333</f>
        <v>2</v>
      </c>
      <c r="M333" s="174">
        <f t="shared" si="78"/>
        <v>2</v>
      </c>
      <c r="N333" s="174">
        <f>20</f>
        <v>20</v>
      </c>
      <c r="O333" s="174">
        <f t="shared" ref="O333:O338" si="82">+M333*N333/100</f>
        <v>0.4</v>
      </c>
      <c r="P333" s="174">
        <f t="shared" ref="P333:P338" si="83">+M333+O333</f>
        <v>2.4</v>
      </c>
      <c r="Q333" s="84"/>
      <c r="R333" s="84"/>
      <c r="S333" s="84"/>
      <c r="T333" s="84"/>
    </row>
    <row r="334" spans="1:20" ht="97.5" customHeight="1">
      <c r="A334" s="347"/>
      <c r="B334" s="482"/>
      <c r="C334" s="137" t="s">
        <v>56</v>
      </c>
      <c r="D334" s="174">
        <f>'5 зарплата(2)'!J336</f>
        <v>0.34</v>
      </c>
      <c r="E334" s="174">
        <f t="shared" si="65"/>
        <v>0.04</v>
      </c>
      <c r="F334" s="174">
        <f t="shared" si="79"/>
        <v>0.13</v>
      </c>
      <c r="G334" s="174">
        <f t="shared" ref="G334:G397" si="84">(E334+D334)*34%</f>
        <v>0.13</v>
      </c>
      <c r="H334" s="174">
        <f t="shared" si="76"/>
        <v>0</v>
      </c>
      <c r="I334" s="174">
        <f t="shared" si="77"/>
        <v>0.5</v>
      </c>
      <c r="J334" s="174">
        <f t="shared" si="80"/>
        <v>1.01</v>
      </c>
      <c r="K334" s="174">
        <v>30</v>
      </c>
      <c r="L334" s="174">
        <f t="shared" si="81"/>
        <v>1.31</v>
      </c>
      <c r="M334" s="174">
        <f t="shared" si="78"/>
        <v>1.31</v>
      </c>
      <c r="N334" s="174">
        <f>20</f>
        <v>20</v>
      </c>
      <c r="O334" s="174">
        <f t="shared" si="82"/>
        <v>0.26</v>
      </c>
      <c r="P334" s="174">
        <f t="shared" si="83"/>
        <v>1.57</v>
      </c>
      <c r="Q334" s="84"/>
      <c r="R334" s="84"/>
      <c r="S334" s="84"/>
      <c r="T334" s="84"/>
    </row>
    <row r="335" spans="1:20" ht="73.5" customHeight="1">
      <c r="A335" s="347" t="s">
        <v>496</v>
      </c>
      <c r="B335" s="481" t="s">
        <v>495</v>
      </c>
      <c r="C335" s="137" t="s">
        <v>55</v>
      </c>
      <c r="D335" s="174">
        <f>'5 зарплата(2)'!I338</f>
        <v>0.92</v>
      </c>
      <c r="E335" s="174">
        <f t="shared" si="65"/>
        <v>0.11</v>
      </c>
      <c r="F335" s="174">
        <f t="shared" si="79"/>
        <v>0.35</v>
      </c>
      <c r="G335" s="174">
        <f t="shared" si="84"/>
        <v>0.35</v>
      </c>
      <c r="H335" s="174">
        <f t="shared" si="76"/>
        <v>0</v>
      </c>
      <c r="I335" s="174">
        <f t="shared" si="77"/>
        <v>1.35</v>
      </c>
      <c r="J335" s="174">
        <f t="shared" si="80"/>
        <v>2.73</v>
      </c>
      <c r="K335" s="174">
        <v>30</v>
      </c>
      <c r="L335" s="174">
        <f t="shared" si="81"/>
        <v>3.55</v>
      </c>
      <c r="M335" s="174">
        <f t="shared" si="78"/>
        <v>3.55</v>
      </c>
      <c r="N335" s="174">
        <f>20</f>
        <v>20</v>
      </c>
      <c r="O335" s="174">
        <f t="shared" si="82"/>
        <v>0.71</v>
      </c>
      <c r="P335" s="174">
        <f t="shared" si="83"/>
        <v>4.26</v>
      </c>
      <c r="Q335" s="84"/>
      <c r="R335" s="84"/>
      <c r="S335" s="84"/>
      <c r="T335" s="84"/>
    </row>
    <row r="336" spans="1:20" ht="90.75" customHeight="1">
      <c r="A336" s="347"/>
      <c r="B336" s="482"/>
      <c r="C336" s="137" t="s">
        <v>56</v>
      </c>
      <c r="D336" s="174">
        <f>'5 зарплата(2)'!J338</f>
        <v>0.6</v>
      </c>
      <c r="E336" s="174">
        <f t="shared" si="65"/>
        <v>7.0000000000000007E-2</v>
      </c>
      <c r="F336" s="174">
        <f t="shared" si="79"/>
        <v>0.23</v>
      </c>
      <c r="G336" s="174">
        <f t="shared" si="84"/>
        <v>0.23</v>
      </c>
      <c r="H336" s="174">
        <f t="shared" si="76"/>
        <v>0</v>
      </c>
      <c r="I336" s="174">
        <f t="shared" si="77"/>
        <v>0.88</v>
      </c>
      <c r="J336" s="174">
        <f t="shared" si="80"/>
        <v>1.78</v>
      </c>
      <c r="K336" s="174">
        <v>30</v>
      </c>
      <c r="L336" s="174">
        <f t="shared" si="81"/>
        <v>2.31</v>
      </c>
      <c r="M336" s="174">
        <f t="shared" si="78"/>
        <v>2.31</v>
      </c>
      <c r="N336" s="174">
        <f>20</f>
        <v>20</v>
      </c>
      <c r="O336" s="174">
        <f t="shared" si="82"/>
        <v>0.46</v>
      </c>
      <c r="P336" s="174">
        <f t="shared" si="83"/>
        <v>2.77</v>
      </c>
      <c r="Q336" s="84"/>
      <c r="R336" s="84"/>
      <c r="S336" s="84"/>
      <c r="T336" s="84"/>
    </row>
    <row r="337" spans="1:20" ht="79.5" customHeight="1">
      <c r="A337" s="347" t="s">
        <v>680</v>
      </c>
      <c r="B337" s="481" t="s">
        <v>498</v>
      </c>
      <c r="C337" s="137" t="s">
        <v>55</v>
      </c>
      <c r="D337" s="174">
        <f>'5 зарплата(2)'!I340</f>
        <v>1</v>
      </c>
      <c r="E337" s="174">
        <f t="shared" si="65"/>
        <v>0.12</v>
      </c>
      <c r="F337" s="174">
        <f t="shared" si="79"/>
        <v>0.38</v>
      </c>
      <c r="G337" s="174">
        <f t="shared" si="84"/>
        <v>0.38</v>
      </c>
      <c r="H337" s="174">
        <f t="shared" si="76"/>
        <v>0</v>
      </c>
      <c r="I337" s="174">
        <f t="shared" si="77"/>
        <v>1.47</v>
      </c>
      <c r="J337" s="174">
        <f t="shared" si="80"/>
        <v>2.97</v>
      </c>
      <c r="K337" s="174">
        <v>30</v>
      </c>
      <c r="L337" s="174">
        <f t="shared" si="81"/>
        <v>3.86</v>
      </c>
      <c r="M337" s="174">
        <f t="shared" si="78"/>
        <v>3.86</v>
      </c>
      <c r="N337" s="174">
        <f>20</f>
        <v>20</v>
      </c>
      <c r="O337" s="174">
        <f t="shared" si="82"/>
        <v>0.77</v>
      </c>
      <c r="P337" s="174">
        <f t="shared" si="83"/>
        <v>4.63</v>
      </c>
      <c r="Q337" s="84"/>
      <c r="R337" s="84"/>
      <c r="S337" s="84"/>
      <c r="T337" s="84"/>
    </row>
    <row r="338" spans="1:20" ht="107.25" customHeight="1">
      <c r="A338" s="347"/>
      <c r="B338" s="482"/>
      <c r="C338" s="137" t="s">
        <v>56</v>
      </c>
      <c r="D338" s="174">
        <f>'5 зарплата(2)'!J340</f>
        <v>1</v>
      </c>
      <c r="E338" s="174">
        <f t="shared" si="65"/>
        <v>0.12</v>
      </c>
      <c r="F338" s="174">
        <f t="shared" si="79"/>
        <v>0.38</v>
      </c>
      <c r="G338" s="174">
        <f t="shared" si="84"/>
        <v>0.38</v>
      </c>
      <c r="H338" s="174">
        <f t="shared" si="76"/>
        <v>0</v>
      </c>
      <c r="I338" s="174">
        <f t="shared" si="77"/>
        <v>1.47</v>
      </c>
      <c r="J338" s="174">
        <f t="shared" si="80"/>
        <v>2.97</v>
      </c>
      <c r="K338" s="174">
        <v>30</v>
      </c>
      <c r="L338" s="174">
        <f t="shared" si="81"/>
        <v>3.86</v>
      </c>
      <c r="M338" s="174">
        <f t="shared" si="78"/>
        <v>3.86</v>
      </c>
      <c r="N338" s="174">
        <f>20</f>
        <v>20</v>
      </c>
      <c r="O338" s="174">
        <f t="shared" si="82"/>
        <v>0.77</v>
      </c>
      <c r="P338" s="174">
        <f t="shared" si="83"/>
        <v>4.63</v>
      </c>
      <c r="Q338" s="84"/>
      <c r="R338" s="84"/>
      <c r="S338" s="84"/>
      <c r="T338" s="84"/>
    </row>
    <row r="339" spans="1:20" ht="48.75" customHeight="1">
      <c r="A339" s="144" t="s">
        <v>500</v>
      </c>
      <c r="B339" s="203" t="s">
        <v>501</v>
      </c>
      <c r="C339" s="201"/>
      <c r="D339" s="201"/>
      <c r="E339" s="201"/>
      <c r="F339" s="201"/>
      <c r="G339" s="201"/>
      <c r="H339" s="174">
        <f t="shared" si="76"/>
        <v>0</v>
      </c>
      <c r="I339" s="174">
        <f t="shared" si="77"/>
        <v>0</v>
      </c>
      <c r="J339" s="201"/>
      <c r="K339" s="201"/>
      <c r="L339" s="201"/>
      <c r="M339" s="174">
        <f t="shared" si="78"/>
        <v>0</v>
      </c>
      <c r="N339" s="201"/>
      <c r="O339" s="201"/>
      <c r="P339" s="202"/>
      <c r="Q339" s="84"/>
      <c r="R339" s="84"/>
      <c r="S339" s="84"/>
      <c r="T339" s="84"/>
    </row>
    <row r="340" spans="1:20" ht="81.75" customHeight="1">
      <c r="A340" s="347" t="s">
        <v>502</v>
      </c>
      <c r="B340" s="481" t="s">
        <v>503</v>
      </c>
      <c r="C340" s="137" t="s">
        <v>55</v>
      </c>
      <c r="D340" s="174">
        <f>'5 зарплата(2)'!I343</f>
        <v>0.74</v>
      </c>
      <c r="E340" s="174">
        <f t="shared" si="65"/>
        <v>0.09</v>
      </c>
      <c r="F340" s="174">
        <f>+G340+H340</f>
        <v>0.28000000000000003</v>
      </c>
      <c r="G340" s="174">
        <f t="shared" si="84"/>
        <v>0.28000000000000003</v>
      </c>
      <c r="H340" s="174">
        <f t="shared" si="76"/>
        <v>0</v>
      </c>
      <c r="I340" s="174">
        <f t="shared" si="77"/>
        <v>1.0900000000000001</v>
      </c>
      <c r="J340" s="174">
        <f>+D340+E340+F340+I340</f>
        <v>2.2000000000000002</v>
      </c>
      <c r="K340" s="174">
        <v>30</v>
      </c>
      <c r="L340" s="174">
        <f>+J340*K340/100+J340</f>
        <v>2.86</v>
      </c>
      <c r="M340" s="174">
        <f t="shared" si="78"/>
        <v>2.86</v>
      </c>
      <c r="N340" s="174">
        <f>20</f>
        <v>20</v>
      </c>
      <c r="O340" s="174">
        <f>+M340*N340/100</f>
        <v>0.56999999999999995</v>
      </c>
      <c r="P340" s="174">
        <f>+M340+O340</f>
        <v>3.43</v>
      </c>
      <c r="Q340" s="84"/>
      <c r="R340" s="84"/>
      <c r="S340" s="84"/>
      <c r="T340" s="84"/>
    </row>
    <row r="341" spans="1:20" ht="106.5" customHeight="1">
      <c r="A341" s="347"/>
      <c r="B341" s="482"/>
      <c r="C341" s="137" t="s">
        <v>56</v>
      </c>
      <c r="D341" s="174">
        <f>'5 зарплата(2)'!J343</f>
        <v>0.47</v>
      </c>
      <c r="E341" s="174">
        <f t="shared" si="65"/>
        <v>0.06</v>
      </c>
      <c r="F341" s="174">
        <f>+G341+H341</f>
        <v>0.18</v>
      </c>
      <c r="G341" s="174">
        <f t="shared" si="84"/>
        <v>0.18</v>
      </c>
      <c r="H341" s="174">
        <f t="shared" si="76"/>
        <v>0</v>
      </c>
      <c r="I341" s="174">
        <f t="shared" si="77"/>
        <v>0.69</v>
      </c>
      <c r="J341" s="174">
        <f>+D341+E341+F341+I341</f>
        <v>1.4</v>
      </c>
      <c r="K341" s="174">
        <v>30</v>
      </c>
      <c r="L341" s="174">
        <f>+J341*K341/100+J341</f>
        <v>1.82</v>
      </c>
      <c r="M341" s="174">
        <f t="shared" si="78"/>
        <v>1.82</v>
      </c>
      <c r="N341" s="174">
        <f>20</f>
        <v>20</v>
      </c>
      <c r="O341" s="174">
        <f>+M341*N341/100</f>
        <v>0.36</v>
      </c>
      <c r="P341" s="174">
        <f>+M341+O341</f>
        <v>2.1800000000000002</v>
      </c>
      <c r="Q341" s="84"/>
      <c r="R341" s="84"/>
      <c r="S341" s="84"/>
      <c r="T341" s="84"/>
    </row>
    <row r="342" spans="1:20" ht="87.75" customHeight="1">
      <c r="A342" s="347" t="s">
        <v>505</v>
      </c>
      <c r="B342" s="481" t="s">
        <v>506</v>
      </c>
      <c r="C342" s="137" t="s">
        <v>55</v>
      </c>
      <c r="D342" s="174">
        <f>'5 зарплата(2)'!I345</f>
        <v>2</v>
      </c>
      <c r="E342" s="174">
        <f t="shared" si="65"/>
        <v>0.24</v>
      </c>
      <c r="F342" s="174">
        <f>+G342+H342</f>
        <v>0.76</v>
      </c>
      <c r="G342" s="174">
        <f t="shared" si="84"/>
        <v>0.76</v>
      </c>
      <c r="H342" s="174">
        <f t="shared" si="76"/>
        <v>0</v>
      </c>
      <c r="I342" s="174">
        <f t="shared" si="77"/>
        <v>2.94</v>
      </c>
      <c r="J342" s="174">
        <f>+D342+E342+F342+I342</f>
        <v>5.94</v>
      </c>
      <c r="K342" s="174">
        <v>30</v>
      </c>
      <c r="L342" s="174">
        <f>+J342*K342/100+J342</f>
        <v>7.72</v>
      </c>
      <c r="M342" s="174">
        <f t="shared" si="78"/>
        <v>7.72</v>
      </c>
      <c r="N342" s="174">
        <f>20</f>
        <v>20</v>
      </c>
      <c r="O342" s="174">
        <f>+M342*N342/100</f>
        <v>1.54</v>
      </c>
      <c r="P342" s="174">
        <f>+M342+O342</f>
        <v>9.26</v>
      </c>
      <c r="Q342" s="84"/>
      <c r="R342" s="84"/>
      <c r="S342" s="84"/>
      <c r="T342" s="84"/>
    </row>
    <row r="343" spans="1:20" ht="100.5" customHeight="1">
      <c r="A343" s="347"/>
      <c r="B343" s="482"/>
      <c r="C343" s="137" t="s">
        <v>56</v>
      </c>
      <c r="D343" s="174">
        <f>'5 зарплата(2)'!J345</f>
        <v>2</v>
      </c>
      <c r="E343" s="174">
        <f t="shared" si="65"/>
        <v>0.24</v>
      </c>
      <c r="F343" s="174">
        <f>+G343+H343</f>
        <v>0.76</v>
      </c>
      <c r="G343" s="174">
        <f t="shared" si="84"/>
        <v>0.76</v>
      </c>
      <c r="H343" s="174">
        <f t="shared" si="76"/>
        <v>0</v>
      </c>
      <c r="I343" s="174">
        <f t="shared" si="77"/>
        <v>2.94</v>
      </c>
      <c r="J343" s="174">
        <f>+D343+E343+F343+I343</f>
        <v>5.94</v>
      </c>
      <c r="K343" s="174">
        <v>30</v>
      </c>
      <c r="L343" s="174">
        <f>+J343*K343/100+J343</f>
        <v>7.72</v>
      </c>
      <c r="M343" s="174">
        <f t="shared" si="78"/>
        <v>7.72</v>
      </c>
      <c r="N343" s="174">
        <f>20</f>
        <v>20</v>
      </c>
      <c r="O343" s="174">
        <f>+M343*N343/100</f>
        <v>1.54</v>
      </c>
      <c r="P343" s="174">
        <f>+M343+O343</f>
        <v>9.26</v>
      </c>
      <c r="Q343" s="84"/>
      <c r="R343" s="84"/>
      <c r="S343" s="84"/>
      <c r="T343" s="84"/>
    </row>
    <row r="344" spans="1:20" ht="52.5" customHeight="1">
      <c r="A344" s="144" t="s">
        <v>508</v>
      </c>
      <c r="B344" s="168" t="s">
        <v>510</v>
      </c>
      <c r="C344" s="175"/>
      <c r="D344" s="175"/>
      <c r="E344" s="174"/>
      <c r="F344" s="175"/>
      <c r="G344" s="174"/>
      <c r="H344" s="174">
        <f t="shared" si="76"/>
        <v>0</v>
      </c>
      <c r="I344" s="174">
        <f t="shared" si="77"/>
        <v>0</v>
      </c>
      <c r="J344" s="175"/>
      <c r="K344" s="174"/>
      <c r="L344" s="175"/>
      <c r="M344" s="174">
        <f t="shared" si="78"/>
        <v>0</v>
      </c>
      <c r="N344" s="175"/>
      <c r="O344" s="175"/>
      <c r="P344" s="179"/>
      <c r="Q344" s="84"/>
      <c r="R344" s="84"/>
      <c r="S344" s="84"/>
      <c r="T344" s="84"/>
    </row>
    <row r="345" spans="1:20" ht="93.75" customHeight="1">
      <c r="A345" s="347" t="s">
        <v>509</v>
      </c>
      <c r="B345" s="481" t="s">
        <v>511</v>
      </c>
      <c r="C345" s="137" t="s">
        <v>55</v>
      </c>
      <c r="D345" s="174">
        <f>'5 зарплата(2)'!I348</f>
        <v>0.6</v>
      </c>
      <c r="E345" s="174">
        <f t="shared" si="65"/>
        <v>7.0000000000000007E-2</v>
      </c>
      <c r="F345" s="174">
        <f t="shared" ref="F345:F358" si="85">+G345+H345</f>
        <v>0.23</v>
      </c>
      <c r="G345" s="174">
        <f t="shared" si="84"/>
        <v>0.23</v>
      </c>
      <c r="H345" s="174">
        <f t="shared" si="76"/>
        <v>0</v>
      </c>
      <c r="I345" s="174">
        <f t="shared" si="77"/>
        <v>0.88</v>
      </c>
      <c r="J345" s="174">
        <f t="shared" ref="J345:J358" si="86">+D345+E345+F345+I345</f>
        <v>1.78</v>
      </c>
      <c r="K345" s="174">
        <v>30</v>
      </c>
      <c r="L345" s="174">
        <f t="shared" ref="L345:L358" si="87">+J345*K345/100+J345</f>
        <v>2.31</v>
      </c>
      <c r="M345" s="174">
        <f t="shared" si="78"/>
        <v>2.31</v>
      </c>
      <c r="N345" s="174">
        <f>20</f>
        <v>20</v>
      </c>
      <c r="O345" s="174">
        <f t="shared" ref="O345:O358" si="88">+M345*N345/100</f>
        <v>0.46</v>
      </c>
      <c r="P345" s="174">
        <f t="shared" ref="P345:P358" si="89">+M345+O345</f>
        <v>2.77</v>
      </c>
      <c r="Q345" s="84"/>
      <c r="R345" s="84"/>
      <c r="S345" s="84"/>
      <c r="T345" s="84"/>
    </row>
    <row r="346" spans="1:20" ht="97.5" customHeight="1">
      <c r="A346" s="347"/>
      <c r="B346" s="482"/>
      <c r="C346" s="137" t="s">
        <v>56</v>
      </c>
      <c r="D346" s="174">
        <f>'5 зарплата(2)'!J348</f>
        <v>0.6</v>
      </c>
      <c r="E346" s="174">
        <f t="shared" ref="E346:E398" si="90">D346*12%</f>
        <v>7.0000000000000007E-2</v>
      </c>
      <c r="F346" s="174">
        <f t="shared" si="85"/>
        <v>0.23</v>
      </c>
      <c r="G346" s="174">
        <f t="shared" si="84"/>
        <v>0.23</v>
      </c>
      <c r="H346" s="174">
        <f t="shared" si="76"/>
        <v>0</v>
      </c>
      <c r="I346" s="174">
        <f t="shared" si="77"/>
        <v>0.88</v>
      </c>
      <c r="J346" s="174">
        <f t="shared" si="86"/>
        <v>1.78</v>
      </c>
      <c r="K346" s="174">
        <v>30</v>
      </c>
      <c r="L346" s="174">
        <f t="shared" si="87"/>
        <v>2.31</v>
      </c>
      <c r="M346" s="174">
        <f t="shared" si="78"/>
        <v>2.31</v>
      </c>
      <c r="N346" s="174">
        <f>20</f>
        <v>20</v>
      </c>
      <c r="O346" s="174">
        <f t="shared" si="88"/>
        <v>0.46</v>
      </c>
      <c r="P346" s="174">
        <f t="shared" si="89"/>
        <v>2.77</v>
      </c>
      <c r="Q346" s="84"/>
      <c r="R346" s="84"/>
      <c r="S346" s="84"/>
      <c r="T346" s="84"/>
    </row>
    <row r="347" spans="1:20" ht="81" customHeight="1">
      <c r="A347" s="347" t="s">
        <v>513</v>
      </c>
      <c r="B347" s="481" t="s">
        <v>516</v>
      </c>
      <c r="C347" s="137" t="s">
        <v>55</v>
      </c>
      <c r="D347" s="174">
        <f>'5 зарплата(2)'!I350</f>
        <v>0.24</v>
      </c>
      <c r="E347" s="174">
        <f t="shared" si="90"/>
        <v>0.03</v>
      </c>
      <c r="F347" s="174">
        <f t="shared" si="85"/>
        <v>0.09</v>
      </c>
      <c r="G347" s="174">
        <f t="shared" si="84"/>
        <v>0.09</v>
      </c>
      <c r="H347" s="174">
        <f t="shared" si="76"/>
        <v>0</v>
      </c>
      <c r="I347" s="174">
        <f t="shared" si="77"/>
        <v>0.35</v>
      </c>
      <c r="J347" s="174">
        <f t="shared" si="86"/>
        <v>0.71</v>
      </c>
      <c r="K347" s="174">
        <v>30</v>
      </c>
      <c r="L347" s="174">
        <f t="shared" si="87"/>
        <v>0.92</v>
      </c>
      <c r="M347" s="174">
        <f t="shared" si="78"/>
        <v>0.92</v>
      </c>
      <c r="N347" s="174">
        <f>20</f>
        <v>20</v>
      </c>
      <c r="O347" s="174">
        <f t="shared" si="88"/>
        <v>0.18</v>
      </c>
      <c r="P347" s="174">
        <f t="shared" si="89"/>
        <v>1.1000000000000001</v>
      </c>
      <c r="Q347" s="84"/>
      <c r="R347" s="84"/>
      <c r="S347" s="84"/>
      <c r="T347" s="84"/>
    </row>
    <row r="348" spans="1:20" ht="81.75" customHeight="1">
      <c r="A348" s="347"/>
      <c r="B348" s="482"/>
      <c r="C348" s="137" t="s">
        <v>56</v>
      </c>
      <c r="D348" s="174">
        <f>'5 зарплата(2)'!J350</f>
        <v>0.24</v>
      </c>
      <c r="E348" s="174">
        <f t="shared" si="90"/>
        <v>0.03</v>
      </c>
      <c r="F348" s="174">
        <f t="shared" si="85"/>
        <v>0.09</v>
      </c>
      <c r="G348" s="174">
        <f t="shared" si="84"/>
        <v>0.09</v>
      </c>
      <c r="H348" s="174">
        <f t="shared" si="76"/>
        <v>0</v>
      </c>
      <c r="I348" s="174">
        <f t="shared" si="77"/>
        <v>0.35</v>
      </c>
      <c r="J348" s="174">
        <f t="shared" si="86"/>
        <v>0.71</v>
      </c>
      <c r="K348" s="174">
        <v>30</v>
      </c>
      <c r="L348" s="174">
        <f t="shared" si="87"/>
        <v>0.92</v>
      </c>
      <c r="M348" s="174">
        <f t="shared" si="78"/>
        <v>0.92</v>
      </c>
      <c r="N348" s="174">
        <f>20</f>
        <v>20</v>
      </c>
      <c r="O348" s="174">
        <f t="shared" si="88"/>
        <v>0.18</v>
      </c>
      <c r="P348" s="174">
        <f t="shared" si="89"/>
        <v>1.1000000000000001</v>
      </c>
      <c r="Q348" s="84"/>
      <c r="R348" s="84"/>
      <c r="S348" s="84"/>
      <c r="T348" s="84"/>
    </row>
    <row r="349" spans="1:20" ht="90.75" customHeight="1">
      <c r="A349" s="347" t="s">
        <v>514</v>
      </c>
      <c r="B349" s="481" t="s">
        <v>517</v>
      </c>
      <c r="C349" s="137" t="s">
        <v>55</v>
      </c>
      <c r="D349" s="174">
        <f>'5 зарплата(2)'!I352</f>
        <v>0.36</v>
      </c>
      <c r="E349" s="174">
        <f t="shared" si="90"/>
        <v>0.04</v>
      </c>
      <c r="F349" s="174">
        <f t="shared" si="85"/>
        <v>0.14000000000000001</v>
      </c>
      <c r="G349" s="174">
        <f t="shared" si="84"/>
        <v>0.14000000000000001</v>
      </c>
      <c r="H349" s="174">
        <f t="shared" si="76"/>
        <v>0</v>
      </c>
      <c r="I349" s="174">
        <f t="shared" si="77"/>
        <v>0.53</v>
      </c>
      <c r="J349" s="174">
        <f t="shared" si="86"/>
        <v>1.07</v>
      </c>
      <c r="K349" s="174">
        <v>30</v>
      </c>
      <c r="L349" s="174">
        <f t="shared" si="87"/>
        <v>1.39</v>
      </c>
      <c r="M349" s="174">
        <f t="shared" si="78"/>
        <v>1.39</v>
      </c>
      <c r="N349" s="174">
        <f>20</f>
        <v>20</v>
      </c>
      <c r="O349" s="174">
        <f t="shared" si="88"/>
        <v>0.28000000000000003</v>
      </c>
      <c r="P349" s="174">
        <f t="shared" si="89"/>
        <v>1.67</v>
      </c>
      <c r="Q349" s="84"/>
      <c r="R349" s="84"/>
      <c r="S349" s="84"/>
      <c r="T349" s="84"/>
    </row>
    <row r="350" spans="1:20" ht="90.75" customHeight="1">
      <c r="A350" s="347"/>
      <c r="B350" s="482"/>
      <c r="C350" s="137" t="s">
        <v>56</v>
      </c>
      <c r="D350" s="174">
        <f>'5 зарплата(2)'!J352</f>
        <v>0.36</v>
      </c>
      <c r="E350" s="174">
        <f t="shared" si="90"/>
        <v>0.04</v>
      </c>
      <c r="F350" s="174">
        <f t="shared" si="85"/>
        <v>0.14000000000000001</v>
      </c>
      <c r="G350" s="174">
        <f t="shared" si="84"/>
        <v>0.14000000000000001</v>
      </c>
      <c r="H350" s="174">
        <f t="shared" si="76"/>
        <v>0</v>
      </c>
      <c r="I350" s="174">
        <f t="shared" si="77"/>
        <v>0.53</v>
      </c>
      <c r="J350" s="174">
        <f t="shared" si="86"/>
        <v>1.07</v>
      </c>
      <c r="K350" s="174">
        <v>30</v>
      </c>
      <c r="L350" s="174">
        <f t="shared" si="87"/>
        <v>1.39</v>
      </c>
      <c r="M350" s="174">
        <f t="shared" si="78"/>
        <v>1.39</v>
      </c>
      <c r="N350" s="174">
        <f>20</f>
        <v>20</v>
      </c>
      <c r="O350" s="174">
        <f t="shared" si="88"/>
        <v>0.28000000000000003</v>
      </c>
      <c r="P350" s="174">
        <f t="shared" si="89"/>
        <v>1.67</v>
      </c>
      <c r="Q350" s="84"/>
      <c r="R350" s="84"/>
      <c r="S350" s="84"/>
      <c r="T350" s="84"/>
    </row>
    <row r="351" spans="1:20" ht="78.75" customHeight="1">
      <c r="A351" s="347" t="s">
        <v>515</v>
      </c>
      <c r="B351" s="481" t="s">
        <v>519</v>
      </c>
      <c r="C351" s="137" t="s">
        <v>55</v>
      </c>
      <c r="D351" s="174">
        <f>'5 зарплата(2)'!I354</f>
        <v>1.1000000000000001</v>
      </c>
      <c r="E351" s="174">
        <f t="shared" si="90"/>
        <v>0.13</v>
      </c>
      <c r="F351" s="174">
        <f t="shared" si="85"/>
        <v>0.42</v>
      </c>
      <c r="G351" s="174">
        <f t="shared" si="84"/>
        <v>0.42</v>
      </c>
      <c r="H351" s="174">
        <f t="shared" si="76"/>
        <v>0</v>
      </c>
      <c r="I351" s="174">
        <f t="shared" si="77"/>
        <v>1.62</v>
      </c>
      <c r="J351" s="174">
        <f t="shared" si="86"/>
        <v>3.27</v>
      </c>
      <c r="K351" s="174">
        <v>30</v>
      </c>
      <c r="L351" s="174">
        <f t="shared" si="87"/>
        <v>4.25</v>
      </c>
      <c r="M351" s="174">
        <f t="shared" si="78"/>
        <v>4.25</v>
      </c>
      <c r="N351" s="174">
        <f>20</f>
        <v>20</v>
      </c>
      <c r="O351" s="174">
        <f t="shared" si="88"/>
        <v>0.85</v>
      </c>
      <c r="P351" s="174">
        <f t="shared" si="89"/>
        <v>5.0999999999999996</v>
      </c>
      <c r="Q351" s="84"/>
      <c r="R351" s="84"/>
      <c r="S351" s="84"/>
      <c r="T351" s="84"/>
    </row>
    <row r="352" spans="1:20" ht="88.5" customHeight="1">
      <c r="A352" s="347"/>
      <c r="B352" s="482"/>
      <c r="C352" s="137" t="s">
        <v>56</v>
      </c>
      <c r="D352" s="174">
        <f>'5 зарплата(2)'!J354</f>
        <v>1.1000000000000001</v>
      </c>
      <c r="E352" s="174">
        <f t="shared" si="90"/>
        <v>0.13</v>
      </c>
      <c r="F352" s="174">
        <f t="shared" si="85"/>
        <v>0.42</v>
      </c>
      <c r="G352" s="174">
        <f t="shared" si="84"/>
        <v>0.42</v>
      </c>
      <c r="H352" s="174">
        <f t="shared" si="76"/>
        <v>0</v>
      </c>
      <c r="I352" s="174">
        <f t="shared" si="77"/>
        <v>1.62</v>
      </c>
      <c r="J352" s="174">
        <f t="shared" si="86"/>
        <v>3.27</v>
      </c>
      <c r="K352" s="174">
        <v>30</v>
      </c>
      <c r="L352" s="174">
        <f t="shared" si="87"/>
        <v>4.25</v>
      </c>
      <c r="M352" s="174">
        <f t="shared" si="78"/>
        <v>4.25</v>
      </c>
      <c r="N352" s="174">
        <f>20</f>
        <v>20</v>
      </c>
      <c r="O352" s="174">
        <f t="shared" si="88"/>
        <v>0.85</v>
      </c>
      <c r="P352" s="174">
        <f t="shared" si="89"/>
        <v>5.0999999999999996</v>
      </c>
      <c r="Q352" s="84"/>
      <c r="R352" s="84"/>
      <c r="S352" s="84"/>
      <c r="T352" s="84"/>
    </row>
    <row r="353" spans="1:20" ht="106.5" customHeight="1">
      <c r="A353" s="347" t="s">
        <v>521</v>
      </c>
      <c r="B353" s="481" t="s">
        <v>524</v>
      </c>
      <c r="C353" s="137" t="s">
        <v>55</v>
      </c>
      <c r="D353" s="174">
        <f>'5 зарплата(2)'!I356</f>
        <v>1.06</v>
      </c>
      <c r="E353" s="174">
        <f t="shared" si="90"/>
        <v>0.13</v>
      </c>
      <c r="F353" s="174">
        <f t="shared" si="85"/>
        <v>0.4</v>
      </c>
      <c r="G353" s="174">
        <f t="shared" si="84"/>
        <v>0.4</v>
      </c>
      <c r="H353" s="174">
        <f t="shared" si="76"/>
        <v>0</v>
      </c>
      <c r="I353" s="174">
        <f t="shared" si="77"/>
        <v>1.56</v>
      </c>
      <c r="J353" s="174">
        <f t="shared" si="86"/>
        <v>3.15</v>
      </c>
      <c r="K353" s="174">
        <v>30</v>
      </c>
      <c r="L353" s="174">
        <f t="shared" si="87"/>
        <v>4.0999999999999996</v>
      </c>
      <c r="M353" s="174">
        <f t="shared" si="78"/>
        <v>4.0999999999999996</v>
      </c>
      <c r="N353" s="174">
        <f>20</f>
        <v>20</v>
      </c>
      <c r="O353" s="174">
        <f t="shared" si="88"/>
        <v>0.82</v>
      </c>
      <c r="P353" s="174">
        <f t="shared" si="89"/>
        <v>4.92</v>
      </c>
      <c r="Q353" s="84"/>
      <c r="R353" s="84"/>
      <c r="S353" s="84"/>
      <c r="T353" s="84"/>
    </row>
    <row r="354" spans="1:20" ht="104.25" customHeight="1">
      <c r="A354" s="347"/>
      <c r="B354" s="482"/>
      <c r="C354" s="137" t="s">
        <v>56</v>
      </c>
      <c r="D354" s="174">
        <f>'5 зарплата(2)'!J356</f>
        <v>1.06</v>
      </c>
      <c r="E354" s="174">
        <f t="shared" si="90"/>
        <v>0.13</v>
      </c>
      <c r="F354" s="174">
        <f t="shared" si="85"/>
        <v>0.4</v>
      </c>
      <c r="G354" s="174">
        <f t="shared" si="84"/>
        <v>0.4</v>
      </c>
      <c r="H354" s="174">
        <f t="shared" si="76"/>
        <v>0</v>
      </c>
      <c r="I354" s="174">
        <f t="shared" si="77"/>
        <v>1.56</v>
      </c>
      <c r="J354" s="174">
        <f t="shared" si="86"/>
        <v>3.15</v>
      </c>
      <c r="K354" s="174">
        <v>30</v>
      </c>
      <c r="L354" s="174">
        <f t="shared" si="87"/>
        <v>4.0999999999999996</v>
      </c>
      <c r="M354" s="174">
        <f t="shared" si="78"/>
        <v>4.0999999999999996</v>
      </c>
      <c r="N354" s="174">
        <f>20</f>
        <v>20</v>
      </c>
      <c r="O354" s="174">
        <f t="shared" si="88"/>
        <v>0.82</v>
      </c>
      <c r="P354" s="174">
        <f t="shared" si="89"/>
        <v>4.92</v>
      </c>
      <c r="Q354" s="84"/>
      <c r="R354" s="84"/>
      <c r="S354" s="84"/>
      <c r="T354" s="84"/>
    </row>
    <row r="355" spans="1:20" ht="69" customHeight="1">
      <c r="A355" s="347" t="s">
        <v>522</v>
      </c>
      <c r="B355" s="481" t="s">
        <v>526</v>
      </c>
      <c r="C355" s="137" t="s">
        <v>55</v>
      </c>
      <c r="D355" s="174">
        <f>'5 зарплата(2)'!I358</f>
        <v>2.92</v>
      </c>
      <c r="E355" s="174">
        <f t="shared" si="90"/>
        <v>0.35</v>
      </c>
      <c r="F355" s="174">
        <f t="shared" si="85"/>
        <v>1.1100000000000001</v>
      </c>
      <c r="G355" s="174">
        <f t="shared" si="84"/>
        <v>1.1100000000000001</v>
      </c>
      <c r="H355" s="174">
        <f t="shared" si="76"/>
        <v>0</v>
      </c>
      <c r="I355" s="174">
        <f t="shared" si="77"/>
        <v>4.29</v>
      </c>
      <c r="J355" s="174">
        <f t="shared" si="86"/>
        <v>8.67</v>
      </c>
      <c r="K355" s="174">
        <v>30</v>
      </c>
      <c r="L355" s="174">
        <f t="shared" si="87"/>
        <v>11.27</v>
      </c>
      <c r="M355" s="174">
        <f t="shared" si="78"/>
        <v>11.27</v>
      </c>
      <c r="N355" s="174">
        <f>20</f>
        <v>20</v>
      </c>
      <c r="O355" s="174">
        <f t="shared" si="88"/>
        <v>2.25</v>
      </c>
      <c r="P355" s="174">
        <f t="shared" si="89"/>
        <v>13.52</v>
      </c>
      <c r="Q355" s="84"/>
      <c r="R355" s="84"/>
      <c r="S355" s="84"/>
      <c r="T355" s="84"/>
    </row>
    <row r="356" spans="1:20" ht="85.5" customHeight="1">
      <c r="A356" s="347"/>
      <c r="B356" s="482"/>
      <c r="C356" s="137" t="s">
        <v>56</v>
      </c>
      <c r="D356" s="174">
        <f>'5 зарплата(2)'!J358</f>
        <v>2.92</v>
      </c>
      <c r="E356" s="174">
        <f t="shared" si="90"/>
        <v>0.35</v>
      </c>
      <c r="F356" s="174">
        <f t="shared" si="85"/>
        <v>1.1100000000000001</v>
      </c>
      <c r="G356" s="174">
        <f t="shared" si="84"/>
        <v>1.1100000000000001</v>
      </c>
      <c r="H356" s="174">
        <f t="shared" si="76"/>
        <v>0</v>
      </c>
      <c r="I356" s="174">
        <f t="shared" si="77"/>
        <v>4.29</v>
      </c>
      <c r="J356" s="174">
        <f t="shared" si="86"/>
        <v>8.67</v>
      </c>
      <c r="K356" s="174">
        <v>30</v>
      </c>
      <c r="L356" s="174">
        <f t="shared" si="87"/>
        <v>11.27</v>
      </c>
      <c r="M356" s="174">
        <f t="shared" si="78"/>
        <v>11.27</v>
      </c>
      <c r="N356" s="174">
        <f>20</f>
        <v>20</v>
      </c>
      <c r="O356" s="174">
        <f t="shared" si="88"/>
        <v>2.25</v>
      </c>
      <c r="P356" s="174">
        <f t="shared" si="89"/>
        <v>13.52</v>
      </c>
      <c r="Q356" s="84"/>
      <c r="R356" s="84"/>
      <c r="S356" s="84"/>
      <c r="T356" s="84"/>
    </row>
    <row r="357" spans="1:20" ht="76.5" customHeight="1">
      <c r="A357" s="347" t="s">
        <v>523</v>
      </c>
      <c r="B357" s="481" t="s">
        <v>528</v>
      </c>
      <c r="C357" s="137" t="s">
        <v>55</v>
      </c>
      <c r="D357" s="174">
        <f>'5 зарплата(2)'!I360</f>
        <v>3.3</v>
      </c>
      <c r="E357" s="174">
        <f t="shared" si="90"/>
        <v>0.4</v>
      </c>
      <c r="F357" s="174">
        <f t="shared" si="85"/>
        <v>1.26</v>
      </c>
      <c r="G357" s="174">
        <f t="shared" si="84"/>
        <v>1.26</v>
      </c>
      <c r="H357" s="174">
        <f t="shared" si="76"/>
        <v>0</v>
      </c>
      <c r="I357" s="174">
        <f t="shared" si="77"/>
        <v>4.8499999999999996</v>
      </c>
      <c r="J357" s="174">
        <f t="shared" si="86"/>
        <v>9.81</v>
      </c>
      <c r="K357" s="174">
        <v>30</v>
      </c>
      <c r="L357" s="174">
        <f t="shared" si="87"/>
        <v>12.75</v>
      </c>
      <c r="M357" s="174">
        <f t="shared" si="78"/>
        <v>12.75</v>
      </c>
      <c r="N357" s="174">
        <f>20</f>
        <v>20</v>
      </c>
      <c r="O357" s="174">
        <f t="shared" si="88"/>
        <v>2.5499999999999998</v>
      </c>
      <c r="P357" s="174">
        <f t="shared" si="89"/>
        <v>15.3</v>
      </c>
      <c r="Q357" s="84"/>
      <c r="R357" s="84"/>
      <c r="S357" s="84"/>
      <c r="T357" s="84"/>
    </row>
    <row r="358" spans="1:20" ht="69.75" customHeight="1">
      <c r="A358" s="347"/>
      <c r="B358" s="482"/>
      <c r="C358" s="137" t="s">
        <v>56</v>
      </c>
      <c r="D358" s="174">
        <f>'5 зарплата(2)'!J360</f>
        <v>3.3</v>
      </c>
      <c r="E358" s="174">
        <f t="shared" si="90"/>
        <v>0.4</v>
      </c>
      <c r="F358" s="174">
        <f t="shared" si="85"/>
        <v>1.26</v>
      </c>
      <c r="G358" s="174">
        <f t="shared" si="84"/>
        <v>1.26</v>
      </c>
      <c r="H358" s="174">
        <f t="shared" si="76"/>
        <v>0</v>
      </c>
      <c r="I358" s="174">
        <f t="shared" si="77"/>
        <v>4.8499999999999996</v>
      </c>
      <c r="J358" s="174">
        <f t="shared" si="86"/>
        <v>9.81</v>
      </c>
      <c r="K358" s="174">
        <v>30</v>
      </c>
      <c r="L358" s="174">
        <f t="shared" si="87"/>
        <v>12.75</v>
      </c>
      <c r="M358" s="174">
        <f t="shared" si="78"/>
        <v>12.75</v>
      </c>
      <c r="N358" s="174">
        <f>20</f>
        <v>20</v>
      </c>
      <c r="O358" s="174">
        <f t="shared" si="88"/>
        <v>2.5499999999999998</v>
      </c>
      <c r="P358" s="174">
        <f t="shared" si="89"/>
        <v>15.3</v>
      </c>
      <c r="Q358" s="84"/>
      <c r="R358" s="84"/>
      <c r="S358" s="84"/>
      <c r="T358" s="84"/>
    </row>
    <row r="359" spans="1:20" ht="43.5" customHeight="1">
      <c r="A359" s="144" t="s">
        <v>531</v>
      </c>
      <c r="B359" s="203" t="s">
        <v>530</v>
      </c>
      <c r="C359" s="201"/>
      <c r="D359" s="201"/>
      <c r="E359" s="174">
        <f t="shared" si="90"/>
        <v>0</v>
      </c>
      <c r="F359" s="201"/>
      <c r="G359" s="201"/>
      <c r="H359" s="174">
        <f t="shared" si="76"/>
        <v>0</v>
      </c>
      <c r="I359" s="174">
        <f t="shared" si="77"/>
        <v>0</v>
      </c>
      <c r="J359" s="201"/>
      <c r="K359" s="201"/>
      <c r="L359" s="201"/>
      <c r="M359" s="174">
        <f t="shared" si="78"/>
        <v>0</v>
      </c>
      <c r="N359" s="201"/>
      <c r="O359" s="201"/>
      <c r="P359" s="202"/>
      <c r="Q359" s="84"/>
      <c r="R359" s="84"/>
      <c r="S359" s="84"/>
      <c r="T359" s="84"/>
    </row>
    <row r="360" spans="1:20" ht="66" customHeight="1">
      <c r="A360" s="347" t="s">
        <v>532</v>
      </c>
      <c r="B360" s="481" t="s">
        <v>533</v>
      </c>
      <c r="C360" s="137" t="s">
        <v>55</v>
      </c>
      <c r="D360" s="174">
        <f>'5 зарплата(2)'!I363</f>
        <v>0.52</v>
      </c>
      <c r="E360" s="174">
        <f t="shared" si="90"/>
        <v>0.06</v>
      </c>
      <c r="F360" s="174">
        <f t="shared" ref="F360:F394" si="91">+G360+H360</f>
        <v>0.2</v>
      </c>
      <c r="G360" s="174">
        <f t="shared" si="84"/>
        <v>0.2</v>
      </c>
      <c r="H360" s="174">
        <f t="shared" si="76"/>
        <v>0</v>
      </c>
      <c r="I360" s="174">
        <f t="shared" si="77"/>
        <v>0.76</v>
      </c>
      <c r="J360" s="174">
        <f t="shared" ref="J360:J394" si="92">+D360+E360+F360+I360</f>
        <v>1.54</v>
      </c>
      <c r="K360" s="174">
        <v>30</v>
      </c>
      <c r="L360" s="174">
        <f t="shared" ref="L360:L394" si="93">+J360*K360/100+J360</f>
        <v>2</v>
      </c>
      <c r="M360" s="174">
        <f t="shared" si="78"/>
        <v>2</v>
      </c>
      <c r="N360" s="174">
        <f>20</f>
        <v>20</v>
      </c>
      <c r="O360" s="174">
        <f t="shared" ref="O360:O394" si="94">+M360*N360/100</f>
        <v>0.4</v>
      </c>
      <c r="P360" s="174">
        <f t="shared" ref="P360:P394" si="95">+M360+O360</f>
        <v>2.4</v>
      </c>
      <c r="Q360" s="84"/>
      <c r="R360" s="84"/>
      <c r="S360" s="84"/>
      <c r="T360" s="84"/>
    </row>
    <row r="361" spans="1:20" ht="87.75" customHeight="1">
      <c r="A361" s="347"/>
      <c r="B361" s="482"/>
      <c r="C361" s="137" t="s">
        <v>56</v>
      </c>
      <c r="D361" s="174">
        <f>'5 зарплата(2)'!J363</f>
        <v>0.52</v>
      </c>
      <c r="E361" s="174">
        <f t="shared" si="90"/>
        <v>0.06</v>
      </c>
      <c r="F361" s="174">
        <f t="shared" si="91"/>
        <v>0.2</v>
      </c>
      <c r="G361" s="174">
        <f t="shared" si="84"/>
        <v>0.2</v>
      </c>
      <c r="H361" s="174">
        <f t="shared" si="76"/>
        <v>0</v>
      </c>
      <c r="I361" s="174">
        <f t="shared" si="77"/>
        <v>0.76</v>
      </c>
      <c r="J361" s="174">
        <f t="shared" si="92"/>
        <v>1.54</v>
      </c>
      <c r="K361" s="174">
        <v>30</v>
      </c>
      <c r="L361" s="174">
        <f t="shared" si="93"/>
        <v>2</v>
      </c>
      <c r="M361" s="174">
        <f t="shared" si="78"/>
        <v>2</v>
      </c>
      <c r="N361" s="174">
        <f>20</f>
        <v>20</v>
      </c>
      <c r="O361" s="174">
        <f t="shared" si="94"/>
        <v>0.4</v>
      </c>
      <c r="P361" s="174">
        <f t="shared" si="95"/>
        <v>2.4</v>
      </c>
      <c r="Q361" s="84"/>
      <c r="R361" s="84"/>
      <c r="S361" s="84"/>
      <c r="T361" s="84"/>
    </row>
    <row r="362" spans="1:20" ht="35.25" customHeight="1">
      <c r="A362" s="144" t="s">
        <v>535</v>
      </c>
      <c r="B362" s="168" t="s">
        <v>537</v>
      </c>
      <c r="C362" s="175"/>
      <c r="D362" s="175"/>
      <c r="E362" s="174">
        <f t="shared" si="90"/>
        <v>0</v>
      </c>
      <c r="F362" s="175"/>
      <c r="G362" s="174"/>
      <c r="H362" s="174">
        <f t="shared" si="76"/>
        <v>0</v>
      </c>
      <c r="I362" s="174">
        <f t="shared" si="77"/>
        <v>0</v>
      </c>
      <c r="J362" s="175"/>
      <c r="K362" s="174"/>
      <c r="L362" s="175"/>
      <c r="M362" s="174">
        <f t="shared" si="78"/>
        <v>0</v>
      </c>
      <c r="N362" s="175"/>
      <c r="O362" s="175"/>
      <c r="P362" s="175"/>
      <c r="Q362" s="84"/>
      <c r="R362" s="84"/>
      <c r="S362" s="84"/>
      <c r="T362" s="84"/>
    </row>
    <row r="363" spans="1:20" ht="72" customHeight="1">
      <c r="A363" s="347" t="s">
        <v>536</v>
      </c>
      <c r="B363" s="481" t="s">
        <v>538</v>
      </c>
      <c r="C363" s="137" t="s">
        <v>55</v>
      </c>
      <c r="D363" s="174">
        <f>'5 зарплата(2)'!I366</f>
        <v>0.68</v>
      </c>
      <c r="E363" s="174">
        <f t="shared" si="90"/>
        <v>0.08</v>
      </c>
      <c r="F363" s="174">
        <f t="shared" si="91"/>
        <v>0.26</v>
      </c>
      <c r="G363" s="174">
        <f t="shared" si="84"/>
        <v>0.26</v>
      </c>
      <c r="H363" s="174">
        <f t="shared" si="76"/>
        <v>0</v>
      </c>
      <c r="I363" s="174">
        <f t="shared" si="77"/>
        <v>1</v>
      </c>
      <c r="J363" s="174">
        <f t="shared" si="92"/>
        <v>2.02</v>
      </c>
      <c r="K363" s="174">
        <v>30</v>
      </c>
      <c r="L363" s="174">
        <f t="shared" si="93"/>
        <v>2.63</v>
      </c>
      <c r="M363" s="174">
        <f t="shared" si="78"/>
        <v>2.63</v>
      </c>
      <c r="N363" s="174">
        <f>20</f>
        <v>20</v>
      </c>
      <c r="O363" s="174">
        <f t="shared" si="94"/>
        <v>0.53</v>
      </c>
      <c r="P363" s="174">
        <f t="shared" si="95"/>
        <v>3.16</v>
      </c>
      <c r="Q363" s="84"/>
      <c r="R363" s="84"/>
      <c r="S363" s="84"/>
      <c r="T363" s="84"/>
    </row>
    <row r="364" spans="1:20" ht="90.75" customHeight="1">
      <c r="A364" s="347"/>
      <c r="B364" s="482"/>
      <c r="C364" s="137" t="s">
        <v>56</v>
      </c>
      <c r="D364" s="174">
        <f>'5 зарплата(2)'!J366</f>
        <v>0.68</v>
      </c>
      <c r="E364" s="174">
        <f t="shared" si="90"/>
        <v>0.08</v>
      </c>
      <c r="F364" s="174">
        <f t="shared" si="91"/>
        <v>0.26</v>
      </c>
      <c r="G364" s="174">
        <f t="shared" si="84"/>
        <v>0.26</v>
      </c>
      <c r="H364" s="174">
        <f t="shared" si="76"/>
        <v>0</v>
      </c>
      <c r="I364" s="174">
        <f t="shared" si="77"/>
        <v>1</v>
      </c>
      <c r="J364" s="174">
        <f t="shared" si="92"/>
        <v>2.02</v>
      </c>
      <c r="K364" s="174">
        <v>30</v>
      </c>
      <c r="L364" s="174">
        <f t="shared" si="93"/>
        <v>2.63</v>
      </c>
      <c r="M364" s="174">
        <f t="shared" si="78"/>
        <v>2.63</v>
      </c>
      <c r="N364" s="174">
        <f>20</f>
        <v>20</v>
      </c>
      <c r="O364" s="174">
        <f t="shared" si="94"/>
        <v>0.53</v>
      </c>
      <c r="P364" s="174">
        <f t="shared" si="95"/>
        <v>3.16</v>
      </c>
      <c r="Q364" s="84"/>
      <c r="R364" s="84"/>
      <c r="S364" s="84"/>
      <c r="T364" s="84"/>
    </row>
    <row r="365" spans="1:20" ht="60" customHeight="1">
      <c r="A365" s="347" t="s">
        <v>540</v>
      </c>
      <c r="B365" s="481" t="s">
        <v>541</v>
      </c>
      <c r="C365" s="137" t="s">
        <v>55</v>
      </c>
      <c r="D365" s="174">
        <f>'5 зарплата(2)'!I368</f>
        <v>1</v>
      </c>
      <c r="E365" s="174">
        <f t="shared" si="90"/>
        <v>0.12</v>
      </c>
      <c r="F365" s="174">
        <f t="shared" si="91"/>
        <v>0.38</v>
      </c>
      <c r="G365" s="174">
        <f t="shared" si="84"/>
        <v>0.38</v>
      </c>
      <c r="H365" s="174">
        <f t="shared" si="76"/>
        <v>0</v>
      </c>
      <c r="I365" s="174">
        <f t="shared" si="77"/>
        <v>1.47</v>
      </c>
      <c r="J365" s="174">
        <f t="shared" si="92"/>
        <v>2.97</v>
      </c>
      <c r="K365" s="174">
        <v>30</v>
      </c>
      <c r="L365" s="174">
        <f t="shared" si="93"/>
        <v>3.86</v>
      </c>
      <c r="M365" s="174">
        <f t="shared" si="78"/>
        <v>3.86</v>
      </c>
      <c r="N365" s="174">
        <f>20</f>
        <v>20</v>
      </c>
      <c r="O365" s="174">
        <f t="shared" si="94"/>
        <v>0.77</v>
      </c>
      <c r="P365" s="174">
        <f t="shared" si="95"/>
        <v>4.63</v>
      </c>
      <c r="Q365" s="84"/>
      <c r="R365" s="84"/>
      <c r="S365" s="84"/>
      <c r="T365" s="84"/>
    </row>
    <row r="366" spans="1:20" ht="79.5" customHeight="1">
      <c r="A366" s="347"/>
      <c r="B366" s="482"/>
      <c r="C366" s="137" t="s">
        <v>56</v>
      </c>
      <c r="D366" s="174">
        <f>'5 зарплата(2)'!J368</f>
        <v>1</v>
      </c>
      <c r="E366" s="174">
        <f t="shared" si="90"/>
        <v>0.12</v>
      </c>
      <c r="F366" s="174">
        <f t="shared" si="91"/>
        <v>0.38</v>
      </c>
      <c r="G366" s="174">
        <f t="shared" si="84"/>
        <v>0.38</v>
      </c>
      <c r="H366" s="174">
        <f t="shared" si="76"/>
        <v>0</v>
      </c>
      <c r="I366" s="174">
        <f t="shared" si="77"/>
        <v>1.47</v>
      </c>
      <c r="J366" s="174">
        <f t="shared" si="92"/>
        <v>2.97</v>
      </c>
      <c r="K366" s="174">
        <v>30</v>
      </c>
      <c r="L366" s="174">
        <f t="shared" si="93"/>
        <v>3.86</v>
      </c>
      <c r="M366" s="174">
        <f t="shared" si="78"/>
        <v>3.86</v>
      </c>
      <c r="N366" s="174">
        <f>20</f>
        <v>20</v>
      </c>
      <c r="O366" s="174">
        <f t="shared" si="94"/>
        <v>0.77</v>
      </c>
      <c r="P366" s="174">
        <f t="shared" si="95"/>
        <v>4.63</v>
      </c>
      <c r="Q366" s="84"/>
      <c r="R366" s="84"/>
      <c r="S366" s="84"/>
      <c r="T366" s="84"/>
    </row>
    <row r="367" spans="1:20" ht="80.25" customHeight="1">
      <c r="A367" s="347" t="s">
        <v>544</v>
      </c>
      <c r="B367" s="481" t="s">
        <v>543</v>
      </c>
      <c r="C367" s="137" t="s">
        <v>55</v>
      </c>
      <c r="D367" s="174">
        <f>'5 зарплата(2)'!I370</f>
        <v>1</v>
      </c>
      <c r="E367" s="174">
        <f t="shared" si="90"/>
        <v>0.12</v>
      </c>
      <c r="F367" s="174">
        <f t="shared" si="91"/>
        <v>0.38</v>
      </c>
      <c r="G367" s="174">
        <f t="shared" si="84"/>
        <v>0.38</v>
      </c>
      <c r="H367" s="174">
        <f t="shared" si="76"/>
        <v>0</v>
      </c>
      <c r="I367" s="174">
        <f t="shared" si="77"/>
        <v>1.47</v>
      </c>
      <c r="J367" s="174">
        <f t="shared" si="92"/>
        <v>2.97</v>
      </c>
      <c r="K367" s="174">
        <v>30</v>
      </c>
      <c r="L367" s="174">
        <f t="shared" si="93"/>
        <v>3.86</v>
      </c>
      <c r="M367" s="174">
        <f t="shared" si="78"/>
        <v>3.86</v>
      </c>
      <c r="N367" s="174">
        <f>20</f>
        <v>20</v>
      </c>
      <c r="O367" s="174">
        <f t="shared" si="94"/>
        <v>0.77</v>
      </c>
      <c r="P367" s="174">
        <f t="shared" si="95"/>
        <v>4.63</v>
      </c>
      <c r="Q367" s="84"/>
      <c r="R367" s="84"/>
      <c r="S367" s="84"/>
      <c r="T367" s="84"/>
    </row>
    <row r="368" spans="1:20" ht="91.5" customHeight="1">
      <c r="A368" s="347"/>
      <c r="B368" s="482"/>
      <c r="C368" s="137" t="s">
        <v>56</v>
      </c>
      <c r="D368" s="174">
        <f>'5 зарплата(2)'!J370</f>
        <v>1</v>
      </c>
      <c r="E368" s="174">
        <f t="shared" si="90"/>
        <v>0.12</v>
      </c>
      <c r="F368" s="174">
        <f t="shared" si="91"/>
        <v>0.38</v>
      </c>
      <c r="G368" s="174">
        <f t="shared" si="84"/>
        <v>0.38</v>
      </c>
      <c r="H368" s="174">
        <f t="shared" si="76"/>
        <v>0</v>
      </c>
      <c r="I368" s="174">
        <f t="shared" si="77"/>
        <v>1.47</v>
      </c>
      <c r="J368" s="174">
        <f t="shared" si="92"/>
        <v>2.97</v>
      </c>
      <c r="K368" s="174">
        <v>30</v>
      </c>
      <c r="L368" s="174">
        <f t="shared" si="93"/>
        <v>3.86</v>
      </c>
      <c r="M368" s="174">
        <f t="shared" si="78"/>
        <v>3.86</v>
      </c>
      <c r="N368" s="174">
        <f>20</f>
        <v>20</v>
      </c>
      <c r="O368" s="174">
        <f t="shared" si="94"/>
        <v>0.77</v>
      </c>
      <c r="P368" s="174">
        <f t="shared" si="95"/>
        <v>4.63</v>
      </c>
      <c r="Q368" s="84"/>
      <c r="R368" s="84"/>
      <c r="S368" s="84"/>
      <c r="T368" s="84"/>
    </row>
    <row r="369" spans="1:20" ht="72.75" customHeight="1">
      <c r="A369" s="347" t="s">
        <v>546</v>
      </c>
      <c r="B369" s="481" t="s">
        <v>547</v>
      </c>
      <c r="C369" s="137" t="s">
        <v>55</v>
      </c>
      <c r="D369" s="174">
        <f>'5 зарплата(2)'!I372</f>
        <v>0.68</v>
      </c>
      <c r="E369" s="174">
        <f t="shared" si="90"/>
        <v>0.08</v>
      </c>
      <c r="F369" s="174">
        <f t="shared" si="91"/>
        <v>0.26</v>
      </c>
      <c r="G369" s="174">
        <f t="shared" si="84"/>
        <v>0.26</v>
      </c>
      <c r="H369" s="174">
        <f t="shared" si="76"/>
        <v>0</v>
      </c>
      <c r="I369" s="174">
        <f t="shared" si="77"/>
        <v>1</v>
      </c>
      <c r="J369" s="174">
        <f t="shared" si="92"/>
        <v>2.02</v>
      </c>
      <c r="K369" s="174">
        <v>30</v>
      </c>
      <c r="L369" s="174">
        <f t="shared" si="93"/>
        <v>2.63</v>
      </c>
      <c r="M369" s="174">
        <f t="shared" si="78"/>
        <v>2.63</v>
      </c>
      <c r="N369" s="174">
        <f>20</f>
        <v>20</v>
      </c>
      <c r="O369" s="174">
        <f t="shared" si="94"/>
        <v>0.53</v>
      </c>
      <c r="P369" s="174">
        <f t="shared" si="95"/>
        <v>3.16</v>
      </c>
      <c r="Q369" s="84"/>
      <c r="R369" s="84"/>
      <c r="S369" s="84"/>
      <c r="T369" s="84"/>
    </row>
    <row r="370" spans="1:20" ht="98.25" customHeight="1">
      <c r="A370" s="347"/>
      <c r="B370" s="482"/>
      <c r="C370" s="137" t="s">
        <v>56</v>
      </c>
      <c r="D370" s="174">
        <f>'5 зарплата(2)'!J372</f>
        <v>0.68</v>
      </c>
      <c r="E370" s="174">
        <f t="shared" si="90"/>
        <v>0.08</v>
      </c>
      <c r="F370" s="174">
        <f t="shared" si="91"/>
        <v>0.26</v>
      </c>
      <c r="G370" s="174">
        <f t="shared" si="84"/>
        <v>0.26</v>
      </c>
      <c r="H370" s="174">
        <f t="shared" si="76"/>
        <v>0</v>
      </c>
      <c r="I370" s="174">
        <f t="shared" si="77"/>
        <v>1</v>
      </c>
      <c r="J370" s="174">
        <f t="shared" si="92"/>
        <v>2.02</v>
      </c>
      <c r="K370" s="174">
        <v>30</v>
      </c>
      <c r="L370" s="174">
        <f t="shared" si="93"/>
        <v>2.63</v>
      </c>
      <c r="M370" s="174">
        <f t="shared" si="78"/>
        <v>2.63</v>
      </c>
      <c r="N370" s="174">
        <f>20</f>
        <v>20</v>
      </c>
      <c r="O370" s="174">
        <f t="shared" si="94"/>
        <v>0.53</v>
      </c>
      <c r="P370" s="174">
        <f t="shared" si="95"/>
        <v>3.16</v>
      </c>
      <c r="Q370" s="84"/>
      <c r="R370" s="84"/>
      <c r="S370" s="84"/>
      <c r="T370" s="84"/>
    </row>
    <row r="371" spans="1:20" ht="82.5" customHeight="1">
      <c r="A371" s="347" t="s">
        <v>548</v>
      </c>
      <c r="B371" s="481" t="s">
        <v>549</v>
      </c>
      <c r="C371" s="137" t="s">
        <v>55</v>
      </c>
      <c r="D371" s="174">
        <f>'5 зарплата(2)'!I374</f>
        <v>1</v>
      </c>
      <c r="E371" s="174">
        <f t="shared" si="90"/>
        <v>0.12</v>
      </c>
      <c r="F371" s="174">
        <f t="shared" si="91"/>
        <v>0.38</v>
      </c>
      <c r="G371" s="174">
        <f t="shared" si="84"/>
        <v>0.38</v>
      </c>
      <c r="H371" s="174">
        <f t="shared" si="76"/>
        <v>0</v>
      </c>
      <c r="I371" s="174">
        <f t="shared" si="77"/>
        <v>1.47</v>
      </c>
      <c r="J371" s="174">
        <f t="shared" si="92"/>
        <v>2.97</v>
      </c>
      <c r="K371" s="174">
        <v>30</v>
      </c>
      <c r="L371" s="174">
        <f t="shared" si="93"/>
        <v>3.86</v>
      </c>
      <c r="M371" s="174">
        <f t="shared" si="78"/>
        <v>3.86</v>
      </c>
      <c r="N371" s="174">
        <f>20</f>
        <v>20</v>
      </c>
      <c r="O371" s="174">
        <f t="shared" si="94"/>
        <v>0.77</v>
      </c>
      <c r="P371" s="174">
        <f t="shared" si="95"/>
        <v>4.63</v>
      </c>
      <c r="Q371" s="84"/>
      <c r="R371" s="84"/>
      <c r="S371" s="84"/>
      <c r="T371" s="84"/>
    </row>
    <row r="372" spans="1:20" ht="74.25" customHeight="1">
      <c r="A372" s="347"/>
      <c r="B372" s="482"/>
      <c r="C372" s="137" t="s">
        <v>56</v>
      </c>
      <c r="D372" s="174">
        <f>'5 зарплата(2)'!J376</f>
        <v>1</v>
      </c>
      <c r="E372" s="174">
        <f t="shared" si="90"/>
        <v>0.12</v>
      </c>
      <c r="F372" s="174">
        <f t="shared" si="91"/>
        <v>0.38</v>
      </c>
      <c r="G372" s="174">
        <f t="shared" si="84"/>
        <v>0.38</v>
      </c>
      <c r="H372" s="174">
        <f t="shared" si="76"/>
        <v>0</v>
      </c>
      <c r="I372" s="174">
        <f t="shared" si="77"/>
        <v>1.47</v>
      </c>
      <c r="J372" s="174">
        <f t="shared" si="92"/>
        <v>2.97</v>
      </c>
      <c r="K372" s="174">
        <v>30</v>
      </c>
      <c r="L372" s="174">
        <f t="shared" si="93"/>
        <v>3.86</v>
      </c>
      <c r="M372" s="174">
        <f t="shared" si="78"/>
        <v>3.86</v>
      </c>
      <c r="N372" s="174">
        <f>20</f>
        <v>20</v>
      </c>
      <c r="O372" s="174">
        <f t="shared" si="94"/>
        <v>0.77</v>
      </c>
      <c r="P372" s="174">
        <f t="shared" si="95"/>
        <v>4.63</v>
      </c>
      <c r="Q372" s="84"/>
      <c r="R372" s="84"/>
      <c r="S372" s="84"/>
      <c r="T372" s="84"/>
    </row>
    <row r="373" spans="1:20" ht="54" customHeight="1">
      <c r="A373" s="347" t="s">
        <v>550</v>
      </c>
      <c r="B373" s="481" t="s">
        <v>551</v>
      </c>
      <c r="C373" s="137" t="s">
        <v>55</v>
      </c>
      <c r="D373" s="174">
        <f>'5 зарплата(2)'!I376</f>
        <v>1</v>
      </c>
      <c r="E373" s="174">
        <f t="shared" si="90"/>
        <v>0.12</v>
      </c>
      <c r="F373" s="174">
        <f t="shared" si="91"/>
        <v>0.38</v>
      </c>
      <c r="G373" s="174">
        <f t="shared" si="84"/>
        <v>0.38</v>
      </c>
      <c r="H373" s="174">
        <f t="shared" si="76"/>
        <v>0</v>
      </c>
      <c r="I373" s="174">
        <f t="shared" si="77"/>
        <v>1.47</v>
      </c>
      <c r="J373" s="174">
        <f t="shared" si="92"/>
        <v>2.97</v>
      </c>
      <c r="K373" s="174">
        <v>30</v>
      </c>
      <c r="L373" s="174">
        <f t="shared" si="93"/>
        <v>3.86</v>
      </c>
      <c r="M373" s="174">
        <f t="shared" si="78"/>
        <v>3.86</v>
      </c>
      <c r="N373" s="174">
        <f>20</f>
        <v>20</v>
      </c>
      <c r="O373" s="174">
        <f t="shared" si="94"/>
        <v>0.77</v>
      </c>
      <c r="P373" s="174">
        <f t="shared" si="95"/>
        <v>4.63</v>
      </c>
      <c r="Q373" s="84"/>
      <c r="R373" s="84"/>
      <c r="S373" s="84"/>
      <c r="T373" s="84"/>
    </row>
    <row r="374" spans="1:20" ht="88.5" customHeight="1">
      <c r="A374" s="347"/>
      <c r="B374" s="482"/>
      <c r="C374" s="137" t="s">
        <v>56</v>
      </c>
      <c r="D374" s="174">
        <f>'5 зарплата(2)'!J376</f>
        <v>1</v>
      </c>
      <c r="E374" s="174">
        <f t="shared" si="90"/>
        <v>0.12</v>
      </c>
      <c r="F374" s="174">
        <f t="shared" si="91"/>
        <v>0.38</v>
      </c>
      <c r="G374" s="174">
        <f t="shared" si="84"/>
        <v>0.38</v>
      </c>
      <c r="H374" s="174">
        <f t="shared" si="76"/>
        <v>0</v>
      </c>
      <c r="I374" s="174">
        <f t="shared" si="77"/>
        <v>1.47</v>
      </c>
      <c r="J374" s="174">
        <f t="shared" si="92"/>
        <v>2.97</v>
      </c>
      <c r="K374" s="174">
        <v>30</v>
      </c>
      <c r="L374" s="174">
        <f t="shared" si="93"/>
        <v>3.86</v>
      </c>
      <c r="M374" s="174">
        <f t="shared" si="78"/>
        <v>3.86</v>
      </c>
      <c r="N374" s="174">
        <f>20</f>
        <v>20</v>
      </c>
      <c r="O374" s="174">
        <f t="shared" si="94"/>
        <v>0.77</v>
      </c>
      <c r="P374" s="174">
        <f t="shared" si="95"/>
        <v>4.63</v>
      </c>
      <c r="Q374" s="84"/>
      <c r="R374" s="84"/>
      <c r="S374" s="84"/>
      <c r="T374" s="84"/>
    </row>
    <row r="375" spans="1:20" ht="58.5" customHeight="1">
      <c r="A375" s="347" t="s">
        <v>553</v>
      </c>
      <c r="B375" s="481" t="s">
        <v>554</v>
      </c>
      <c r="C375" s="137" t="s">
        <v>55</v>
      </c>
      <c r="D375" s="174">
        <f>'5 зарплата(2)'!I378</f>
        <v>1</v>
      </c>
      <c r="E375" s="174">
        <f t="shared" si="90"/>
        <v>0.12</v>
      </c>
      <c r="F375" s="174">
        <f t="shared" si="91"/>
        <v>0.38</v>
      </c>
      <c r="G375" s="174">
        <f t="shared" si="84"/>
        <v>0.38</v>
      </c>
      <c r="H375" s="174">
        <f t="shared" si="76"/>
        <v>0</v>
      </c>
      <c r="I375" s="174">
        <f t="shared" si="77"/>
        <v>1.47</v>
      </c>
      <c r="J375" s="174">
        <f t="shared" si="92"/>
        <v>2.97</v>
      </c>
      <c r="K375" s="174">
        <v>30</v>
      </c>
      <c r="L375" s="174">
        <f t="shared" si="93"/>
        <v>3.86</v>
      </c>
      <c r="M375" s="174">
        <f t="shared" si="78"/>
        <v>3.86</v>
      </c>
      <c r="N375" s="174">
        <f>20</f>
        <v>20</v>
      </c>
      <c r="O375" s="174">
        <f t="shared" si="94"/>
        <v>0.77</v>
      </c>
      <c r="P375" s="174">
        <f t="shared" si="95"/>
        <v>4.63</v>
      </c>
      <c r="Q375" s="84"/>
      <c r="R375" s="84"/>
      <c r="S375" s="84"/>
      <c r="T375" s="84"/>
    </row>
    <row r="376" spans="1:20" ht="85.5" customHeight="1">
      <c r="A376" s="347"/>
      <c r="B376" s="482"/>
      <c r="C376" s="137" t="s">
        <v>56</v>
      </c>
      <c r="D376" s="174">
        <f>'5 зарплата(2)'!J378</f>
        <v>1</v>
      </c>
      <c r="E376" s="174">
        <f t="shared" si="90"/>
        <v>0.12</v>
      </c>
      <c r="F376" s="174">
        <f t="shared" si="91"/>
        <v>0.38</v>
      </c>
      <c r="G376" s="174">
        <f t="shared" si="84"/>
        <v>0.38</v>
      </c>
      <c r="H376" s="174">
        <f t="shared" si="76"/>
        <v>0</v>
      </c>
      <c r="I376" s="174">
        <f t="shared" si="77"/>
        <v>1.47</v>
      </c>
      <c r="J376" s="174">
        <f t="shared" si="92"/>
        <v>2.97</v>
      </c>
      <c r="K376" s="174">
        <v>30</v>
      </c>
      <c r="L376" s="174">
        <f t="shared" si="93"/>
        <v>3.86</v>
      </c>
      <c r="M376" s="174">
        <f t="shared" si="78"/>
        <v>3.86</v>
      </c>
      <c r="N376" s="174">
        <f>20</f>
        <v>20</v>
      </c>
      <c r="O376" s="174">
        <f t="shared" si="94"/>
        <v>0.77</v>
      </c>
      <c r="P376" s="174">
        <f t="shared" si="95"/>
        <v>4.63</v>
      </c>
      <c r="Q376" s="84"/>
      <c r="R376" s="84"/>
      <c r="S376" s="84"/>
      <c r="T376" s="84"/>
    </row>
    <row r="377" spans="1:20" ht="83.25" customHeight="1">
      <c r="A377" s="347" t="s">
        <v>556</v>
      </c>
      <c r="B377" s="481" t="s">
        <v>557</v>
      </c>
      <c r="C377" s="137" t="s">
        <v>55</v>
      </c>
      <c r="D377" s="174">
        <f>'5 зарплата(2)'!I380</f>
        <v>1.4</v>
      </c>
      <c r="E377" s="174">
        <f t="shared" si="90"/>
        <v>0.17</v>
      </c>
      <c r="F377" s="174">
        <f t="shared" si="91"/>
        <v>0.53</v>
      </c>
      <c r="G377" s="174">
        <f t="shared" si="84"/>
        <v>0.53</v>
      </c>
      <c r="H377" s="174">
        <f t="shared" si="76"/>
        <v>0</v>
      </c>
      <c r="I377" s="174">
        <f t="shared" si="77"/>
        <v>2.06</v>
      </c>
      <c r="J377" s="174">
        <f t="shared" si="92"/>
        <v>4.16</v>
      </c>
      <c r="K377" s="174">
        <v>30</v>
      </c>
      <c r="L377" s="174">
        <f t="shared" si="93"/>
        <v>5.41</v>
      </c>
      <c r="M377" s="174">
        <f t="shared" si="78"/>
        <v>5.41</v>
      </c>
      <c r="N377" s="174">
        <f>20</f>
        <v>20</v>
      </c>
      <c r="O377" s="174">
        <f t="shared" si="94"/>
        <v>1.08</v>
      </c>
      <c r="P377" s="174">
        <f t="shared" si="95"/>
        <v>6.49</v>
      </c>
      <c r="Q377" s="84"/>
      <c r="R377" s="84"/>
      <c r="S377" s="84"/>
      <c r="T377" s="84"/>
    </row>
    <row r="378" spans="1:20" ht="103.5" customHeight="1">
      <c r="A378" s="347"/>
      <c r="B378" s="482"/>
      <c r="C378" s="137" t="s">
        <v>56</v>
      </c>
      <c r="D378" s="174">
        <f>'5 зарплата(2)'!J380</f>
        <v>1.4</v>
      </c>
      <c r="E378" s="174">
        <f t="shared" si="90"/>
        <v>0.17</v>
      </c>
      <c r="F378" s="174">
        <f t="shared" si="91"/>
        <v>0.53</v>
      </c>
      <c r="G378" s="174">
        <f t="shared" si="84"/>
        <v>0.53</v>
      </c>
      <c r="H378" s="174">
        <f t="shared" si="76"/>
        <v>0</v>
      </c>
      <c r="I378" s="174">
        <f t="shared" si="77"/>
        <v>2.06</v>
      </c>
      <c r="J378" s="174">
        <f t="shared" si="92"/>
        <v>4.16</v>
      </c>
      <c r="K378" s="174">
        <v>30</v>
      </c>
      <c r="L378" s="174">
        <f t="shared" si="93"/>
        <v>5.41</v>
      </c>
      <c r="M378" s="174">
        <f t="shared" si="78"/>
        <v>5.41</v>
      </c>
      <c r="N378" s="174">
        <f>20</f>
        <v>20</v>
      </c>
      <c r="O378" s="174">
        <f t="shared" si="94"/>
        <v>1.08</v>
      </c>
      <c r="P378" s="174">
        <f t="shared" si="95"/>
        <v>6.49</v>
      </c>
      <c r="Q378" s="84"/>
      <c r="R378" s="84"/>
      <c r="S378" s="84"/>
      <c r="T378" s="84"/>
    </row>
    <row r="379" spans="1:20" ht="33.75" customHeight="1">
      <c r="A379" s="144" t="s">
        <v>696</v>
      </c>
      <c r="B379" s="203" t="s">
        <v>560</v>
      </c>
      <c r="C379" s="201"/>
      <c r="D379" s="201"/>
      <c r="E379" s="174">
        <f t="shared" si="90"/>
        <v>0</v>
      </c>
      <c r="F379" s="201"/>
      <c r="G379" s="201"/>
      <c r="H379" s="174">
        <f t="shared" si="76"/>
        <v>0</v>
      </c>
      <c r="I379" s="174">
        <f t="shared" si="77"/>
        <v>0</v>
      </c>
      <c r="J379" s="201"/>
      <c r="K379" s="201"/>
      <c r="L379" s="201"/>
      <c r="M379" s="174">
        <f t="shared" si="78"/>
        <v>0</v>
      </c>
      <c r="N379" s="201"/>
      <c r="O379" s="201"/>
      <c r="P379" s="202"/>
      <c r="Q379" s="84"/>
      <c r="R379" s="84"/>
      <c r="S379" s="84"/>
      <c r="T379" s="84"/>
    </row>
    <row r="380" spans="1:20" ht="60" customHeight="1">
      <c r="A380" s="347" t="s">
        <v>561</v>
      </c>
      <c r="B380" s="481" t="s">
        <v>562</v>
      </c>
      <c r="C380" s="137" t="s">
        <v>55</v>
      </c>
      <c r="D380" s="174">
        <f>'5 зарплата(2)'!I383</f>
        <v>0.68</v>
      </c>
      <c r="E380" s="174">
        <f t="shared" si="90"/>
        <v>0.08</v>
      </c>
      <c r="F380" s="174">
        <f t="shared" si="91"/>
        <v>0.26</v>
      </c>
      <c r="G380" s="174">
        <f t="shared" si="84"/>
        <v>0.26</v>
      </c>
      <c r="H380" s="174">
        <f t="shared" si="76"/>
        <v>0</v>
      </c>
      <c r="I380" s="174">
        <f t="shared" si="77"/>
        <v>1</v>
      </c>
      <c r="J380" s="174">
        <f t="shared" si="92"/>
        <v>2.02</v>
      </c>
      <c r="K380" s="174">
        <v>30</v>
      </c>
      <c r="L380" s="174">
        <f t="shared" si="93"/>
        <v>2.63</v>
      </c>
      <c r="M380" s="174">
        <f t="shared" si="78"/>
        <v>2.63</v>
      </c>
      <c r="N380" s="174">
        <f>20</f>
        <v>20</v>
      </c>
      <c r="O380" s="174">
        <f t="shared" si="94"/>
        <v>0.53</v>
      </c>
      <c r="P380" s="174">
        <f t="shared" si="95"/>
        <v>3.16</v>
      </c>
      <c r="Q380" s="84"/>
      <c r="R380" s="84"/>
      <c r="S380" s="84"/>
      <c r="T380" s="84"/>
    </row>
    <row r="381" spans="1:20" ht="85.5" customHeight="1">
      <c r="A381" s="347"/>
      <c r="B381" s="482"/>
      <c r="C381" s="137" t="s">
        <v>56</v>
      </c>
      <c r="D381" s="174">
        <f>'5 зарплата(2)'!J383</f>
        <v>0.68</v>
      </c>
      <c r="E381" s="174">
        <f t="shared" si="90"/>
        <v>0.08</v>
      </c>
      <c r="F381" s="174">
        <f t="shared" si="91"/>
        <v>0.26</v>
      </c>
      <c r="G381" s="174">
        <f t="shared" si="84"/>
        <v>0.26</v>
      </c>
      <c r="H381" s="174">
        <f t="shared" si="76"/>
        <v>0</v>
      </c>
      <c r="I381" s="174">
        <f t="shared" si="77"/>
        <v>1</v>
      </c>
      <c r="J381" s="174">
        <f t="shared" si="92"/>
        <v>2.02</v>
      </c>
      <c r="K381" s="174">
        <v>30</v>
      </c>
      <c r="L381" s="174">
        <f t="shared" si="93"/>
        <v>2.63</v>
      </c>
      <c r="M381" s="174">
        <f t="shared" si="78"/>
        <v>2.63</v>
      </c>
      <c r="N381" s="174">
        <f>20</f>
        <v>20</v>
      </c>
      <c r="O381" s="174">
        <f t="shared" si="94"/>
        <v>0.53</v>
      </c>
      <c r="P381" s="174">
        <f t="shared" si="95"/>
        <v>3.16</v>
      </c>
      <c r="Q381" s="84"/>
      <c r="R381" s="84"/>
      <c r="S381" s="84"/>
      <c r="T381" s="84"/>
    </row>
    <row r="382" spans="1:20" ht="28.5" customHeight="1">
      <c r="A382" s="144" t="s">
        <v>564</v>
      </c>
      <c r="B382" s="168" t="s">
        <v>565</v>
      </c>
      <c r="C382" s="175"/>
      <c r="D382" s="175"/>
      <c r="E382" s="174">
        <f t="shared" si="90"/>
        <v>0</v>
      </c>
      <c r="F382" s="175"/>
      <c r="G382" s="174"/>
      <c r="H382" s="174">
        <f t="shared" si="76"/>
        <v>0</v>
      </c>
      <c r="I382" s="174">
        <f t="shared" si="77"/>
        <v>0</v>
      </c>
      <c r="J382" s="175"/>
      <c r="K382" s="174"/>
      <c r="L382" s="175"/>
      <c r="M382" s="174">
        <f t="shared" si="78"/>
        <v>0</v>
      </c>
      <c r="N382" s="175"/>
      <c r="O382" s="175"/>
      <c r="P382" s="179"/>
      <c r="Q382" s="84"/>
      <c r="R382" s="84"/>
      <c r="S382" s="84"/>
      <c r="T382" s="84"/>
    </row>
    <row r="383" spans="1:20" ht="69" customHeight="1">
      <c r="A383" s="347" t="s">
        <v>566</v>
      </c>
      <c r="B383" s="481" t="s">
        <v>567</v>
      </c>
      <c r="C383" s="137" t="s">
        <v>55</v>
      </c>
      <c r="D383" s="174">
        <f>'5 зарплата(2)'!I386</f>
        <v>1.1000000000000001</v>
      </c>
      <c r="E383" s="174">
        <f t="shared" si="90"/>
        <v>0.13</v>
      </c>
      <c r="F383" s="174">
        <f t="shared" si="91"/>
        <v>0.42</v>
      </c>
      <c r="G383" s="174">
        <f t="shared" si="84"/>
        <v>0.42</v>
      </c>
      <c r="H383" s="174">
        <f t="shared" si="76"/>
        <v>0</v>
      </c>
      <c r="I383" s="174">
        <f t="shared" si="77"/>
        <v>1.62</v>
      </c>
      <c r="J383" s="174">
        <f t="shared" si="92"/>
        <v>3.27</v>
      </c>
      <c r="K383" s="174">
        <v>30</v>
      </c>
      <c r="L383" s="174">
        <f t="shared" si="93"/>
        <v>4.25</v>
      </c>
      <c r="M383" s="174">
        <f t="shared" si="78"/>
        <v>4.25</v>
      </c>
      <c r="N383" s="174">
        <f>20</f>
        <v>20</v>
      </c>
      <c r="O383" s="174">
        <f t="shared" si="94"/>
        <v>0.85</v>
      </c>
      <c r="P383" s="174">
        <f t="shared" si="95"/>
        <v>5.0999999999999996</v>
      </c>
      <c r="Q383" s="84"/>
      <c r="R383" s="84"/>
      <c r="S383" s="84"/>
      <c r="T383" s="84"/>
    </row>
    <row r="384" spans="1:20" ht="81.75" customHeight="1">
      <c r="A384" s="347"/>
      <c r="B384" s="482"/>
      <c r="C384" s="137" t="s">
        <v>56</v>
      </c>
      <c r="D384" s="174">
        <f>'5 зарплата(2)'!J386</f>
        <v>1.1000000000000001</v>
      </c>
      <c r="E384" s="174">
        <f t="shared" si="90"/>
        <v>0.13</v>
      </c>
      <c r="F384" s="174">
        <f t="shared" si="91"/>
        <v>0.42</v>
      </c>
      <c r="G384" s="174">
        <f t="shared" si="84"/>
        <v>0.42</v>
      </c>
      <c r="H384" s="174">
        <f t="shared" si="76"/>
        <v>0</v>
      </c>
      <c r="I384" s="174">
        <f t="shared" si="77"/>
        <v>1.62</v>
      </c>
      <c r="J384" s="174">
        <f t="shared" si="92"/>
        <v>3.27</v>
      </c>
      <c r="K384" s="174">
        <v>30</v>
      </c>
      <c r="L384" s="174">
        <f t="shared" si="93"/>
        <v>4.25</v>
      </c>
      <c r="M384" s="174">
        <f t="shared" si="78"/>
        <v>4.25</v>
      </c>
      <c r="N384" s="174">
        <f>20</f>
        <v>20</v>
      </c>
      <c r="O384" s="174">
        <f t="shared" si="94"/>
        <v>0.85</v>
      </c>
      <c r="P384" s="174">
        <f t="shared" si="95"/>
        <v>5.0999999999999996</v>
      </c>
      <c r="Q384" s="84"/>
      <c r="R384" s="84"/>
      <c r="S384" s="84"/>
      <c r="T384" s="84"/>
    </row>
    <row r="385" spans="1:20" ht="30.75" customHeight="1">
      <c r="A385" s="144" t="s">
        <v>569</v>
      </c>
      <c r="B385" s="168" t="s">
        <v>570</v>
      </c>
      <c r="C385" s="175"/>
      <c r="D385" s="175"/>
      <c r="E385" s="174">
        <f t="shared" si="90"/>
        <v>0</v>
      </c>
      <c r="F385" s="175"/>
      <c r="G385" s="174"/>
      <c r="H385" s="174">
        <f t="shared" si="76"/>
        <v>0</v>
      </c>
      <c r="I385" s="174">
        <f t="shared" si="77"/>
        <v>0</v>
      </c>
      <c r="J385" s="175"/>
      <c r="K385" s="174"/>
      <c r="L385" s="175"/>
      <c r="M385" s="174">
        <f t="shared" si="78"/>
        <v>0</v>
      </c>
      <c r="N385" s="175"/>
      <c r="O385" s="175"/>
      <c r="P385" s="179"/>
      <c r="Q385" s="84"/>
      <c r="R385" s="84"/>
      <c r="S385" s="84"/>
      <c r="T385" s="84"/>
    </row>
    <row r="386" spans="1:20" ht="100.5" customHeight="1">
      <c r="A386" s="347" t="s">
        <v>571</v>
      </c>
      <c r="B386" s="481" t="s">
        <v>572</v>
      </c>
      <c r="C386" s="137" t="s">
        <v>55</v>
      </c>
      <c r="D386" s="174">
        <f>'5 зарплата(2)'!I389</f>
        <v>0.7</v>
      </c>
      <c r="E386" s="174">
        <f t="shared" si="90"/>
        <v>0.08</v>
      </c>
      <c r="F386" s="174">
        <f t="shared" si="91"/>
        <v>0.27</v>
      </c>
      <c r="G386" s="174">
        <f t="shared" si="84"/>
        <v>0.27</v>
      </c>
      <c r="H386" s="174">
        <f t="shared" si="76"/>
        <v>0</v>
      </c>
      <c r="I386" s="174">
        <f t="shared" si="77"/>
        <v>1.03</v>
      </c>
      <c r="J386" s="174">
        <f t="shared" si="92"/>
        <v>2.08</v>
      </c>
      <c r="K386" s="174">
        <v>30</v>
      </c>
      <c r="L386" s="174">
        <f t="shared" si="93"/>
        <v>2.7</v>
      </c>
      <c r="M386" s="174">
        <f t="shared" si="78"/>
        <v>2.7</v>
      </c>
      <c r="N386" s="174">
        <f>20</f>
        <v>20</v>
      </c>
      <c r="O386" s="174">
        <f t="shared" si="94"/>
        <v>0.54</v>
      </c>
      <c r="P386" s="174">
        <f t="shared" si="95"/>
        <v>3.24</v>
      </c>
      <c r="Q386" s="84"/>
      <c r="R386" s="84"/>
      <c r="S386" s="84"/>
      <c r="T386" s="84"/>
    </row>
    <row r="387" spans="1:20" ht="116.25" customHeight="1">
      <c r="A387" s="347"/>
      <c r="B387" s="482"/>
      <c r="C387" s="137" t="s">
        <v>56</v>
      </c>
      <c r="D387" s="174">
        <f>'5 зарплата(2)'!J389</f>
        <v>0.7</v>
      </c>
      <c r="E387" s="174">
        <f t="shared" si="90"/>
        <v>0.08</v>
      </c>
      <c r="F387" s="174">
        <f t="shared" si="91"/>
        <v>0.27</v>
      </c>
      <c r="G387" s="174">
        <f t="shared" si="84"/>
        <v>0.27</v>
      </c>
      <c r="H387" s="174">
        <f t="shared" si="76"/>
        <v>0</v>
      </c>
      <c r="I387" s="174">
        <f t="shared" si="77"/>
        <v>1.03</v>
      </c>
      <c r="J387" s="174">
        <f t="shared" si="92"/>
        <v>2.08</v>
      </c>
      <c r="K387" s="174">
        <v>30</v>
      </c>
      <c r="L387" s="174">
        <f t="shared" si="93"/>
        <v>2.7</v>
      </c>
      <c r="M387" s="174">
        <f t="shared" si="78"/>
        <v>2.7</v>
      </c>
      <c r="N387" s="174">
        <f>20</f>
        <v>20</v>
      </c>
      <c r="O387" s="174">
        <f t="shared" si="94"/>
        <v>0.54</v>
      </c>
      <c r="P387" s="174">
        <f t="shared" si="95"/>
        <v>3.24</v>
      </c>
      <c r="Q387" s="84"/>
      <c r="R387" s="84"/>
      <c r="S387" s="84"/>
      <c r="T387" s="84"/>
    </row>
    <row r="388" spans="1:20" ht="33" customHeight="1">
      <c r="A388" s="144" t="s">
        <v>573</v>
      </c>
      <c r="B388" s="168" t="s">
        <v>575</v>
      </c>
      <c r="C388" s="175"/>
      <c r="D388" s="175"/>
      <c r="E388" s="174">
        <f t="shared" si="90"/>
        <v>0</v>
      </c>
      <c r="F388" s="175"/>
      <c r="G388" s="174"/>
      <c r="H388" s="174">
        <f t="shared" si="76"/>
        <v>0</v>
      </c>
      <c r="I388" s="174">
        <f t="shared" si="77"/>
        <v>0</v>
      </c>
      <c r="J388" s="175"/>
      <c r="K388" s="174"/>
      <c r="L388" s="175"/>
      <c r="M388" s="174">
        <f t="shared" si="78"/>
        <v>0</v>
      </c>
      <c r="N388" s="175"/>
      <c r="O388" s="175"/>
      <c r="P388" s="179"/>
      <c r="Q388" s="84"/>
      <c r="R388" s="84"/>
      <c r="S388" s="84"/>
      <c r="T388" s="84"/>
    </row>
    <row r="389" spans="1:20" ht="84.75" customHeight="1">
      <c r="A389" s="347" t="s">
        <v>574</v>
      </c>
      <c r="B389" s="481" t="s">
        <v>576</v>
      </c>
      <c r="C389" s="137" t="s">
        <v>55</v>
      </c>
      <c r="D389" s="174">
        <f>'5 зарплата(2)'!I392</f>
        <v>1.24</v>
      </c>
      <c r="E389" s="174">
        <f t="shared" si="90"/>
        <v>0.15</v>
      </c>
      <c r="F389" s="174">
        <f t="shared" si="91"/>
        <v>0.47</v>
      </c>
      <c r="G389" s="174">
        <f t="shared" si="84"/>
        <v>0.47</v>
      </c>
      <c r="H389" s="174">
        <f t="shared" si="76"/>
        <v>0</v>
      </c>
      <c r="I389" s="174">
        <f t="shared" si="77"/>
        <v>1.82</v>
      </c>
      <c r="J389" s="174">
        <f t="shared" si="92"/>
        <v>3.68</v>
      </c>
      <c r="K389" s="174">
        <v>30</v>
      </c>
      <c r="L389" s="174">
        <f t="shared" si="93"/>
        <v>4.78</v>
      </c>
      <c r="M389" s="174">
        <f t="shared" si="78"/>
        <v>4.78</v>
      </c>
      <c r="N389" s="174">
        <f>20</f>
        <v>20</v>
      </c>
      <c r="O389" s="174">
        <f t="shared" si="94"/>
        <v>0.96</v>
      </c>
      <c r="P389" s="174">
        <f t="shared" si="95"/>
        <v>5.74</v>
      </c>
      <c r="Q389" s="84"/>
      <c r="R389" s="84"/>
      <c r="S389" s="84"/>
      <c r="T389" s="84"/>
    </row>
    <row r="390" spans="1:20" ht="88.5" customHeight="1">
      <c r="A390" s="347"/>
      <c r="B390" s="482"/>
      <c r="C390" s="182" t="s">
        <v>56</v>
      </c>
      <c r="D390" s="183">
        <f>'5 зарплата(2)'!J392</f>
        <v>1.24</v>
      </c>
      <c r="E390" s="174">
        <f t="shared" si="90"/>
        <v>0.15</v>
      </c>
      <c r="F390" s="183">
        <f t="shared" si="91"/>
        <v>0.47</v>
      </c>
      <c r="G390" s="183">
        <f t="shared" si="84"/>
        <v>0.47</v>
      </c>
      <c r="H390" s="174">
        <f t="shared" si="76"/>
        <v>0</v>
      </c>
      <c r="I390" s="174">
        <f t="shared" si="77"/>
        <v>1.82</v>
      </c>
      <c r="J390" s="183">
        <f t="shared" si="92"/>
        <v>3.68</v>
      </c>
      <c r="K390" s="183">
        <v>30</v>
      </c>
      <c r="L390" s="183">
        <f t="shared" si="93"/>
        <v>4.78</v>
      </c>
      <c r="M390" s="174">
        <f t="shared" si="78"/>
        <v>4.78</v>
      </c>
      <c r="N390" s="183">
        <f>20</f>
        <v>20</v>
      </c>
      <c r="O390" s="183">
        <f t="shared" si="94"/>
        <v>0.96</v>
      </c>
      <c r="P390" s="183">
        <f t="shared" si="95"/>
        <v>5.74</v>
      </c>
      <c r="Q390" s="84"/>
      <c r="R390" s="84"/>
      <c r="S390" s="84"/>
      <c r="T390" s="84"/>
    </row>
    <row r="391" spans="1:20" ht="33" customHeight="1">
      <c r="A391" s="144" t="s">
        <v>578</v>
      </c>
      <c r="B391" s="188" t="s">
        <v>580</v>
      </c>
      <c r="C391" s="187"/>
      <c r="D391" s="187"/>
      <c r="E391" s="174">
        <f t="shared" si="90"/>
        <v>0</v>
      </c>
      <c r="F391" s="187"/>
      <c r="G391" s="174"/>
      <c r="H391" s="174">
        <f t="shared" si="76"/>
        <v>0</v>
      </c>
      <c r="I391" s="174">
        <f t="shared" si="77"/>
        <v>0</v>
      </c>
      <c r="J391" s="187"/>
      <c r="K391" s="174"/>
      <c r="L391" s="187"/>
      <c r="M391" s="174">
        <f t="shared" si="78"/>
        <v>0</v>
      </c>
      <c r="N391" s="187"/>
      <c r="O391" s="187"/>
      <c r="P391" s="187"/>
      <c r="Q391" s="84"/>
      <c r="R391" s="84"/>
      <c r="S391" s="84"/>
      <c r="T391" s="84"/>
    </row>
    <row r="392" spans="1:20" ht="44.25" customHeight="1">
      <c r="A392" s="144" t="s">
        <v>579</v>
      </c>
      <c r="B392" s="188" t="s">
        <v>581</v>
      </c>
      <c r="C392" s="187"/>
      <c r="D392" s="187"/>
      <c r="E392" s="174">
        <f t="shared" si="90"/>
        <v>0</v>
      </c>
      <c r="F392" s="187"/>
      <c r="G392" s="174"/>
      <c r="H392" s="174">
        <f t="shared" si="76"/>
        <v>0</v>
      </c>
      <c r="I392" s="174">
        <f t="shared" si="77"/>
        <v>0</v>
      </c>
      <c r="J392" s="187"/>
      <c r="K392" s="174"/>
      <c r="L392" s="187"/>
      <c r="M392" s="174">
        <f t="shared" si="78"/>
        <v>0</v>
      </c>
      <c r="N392" s="187"/>
      <c r="O392" s="187"/>
      <c r="P392" s="187"/>
      <c r="Q392" s="84"/>
      <c r="R392" s="84"/>
      <c r="S392" s="84"/>
      <c r="T392" s="84"/>
    </row>
    <row r="393" spans="1:20" ht="84" customHeight="1">
      <c r="A393" s="347" t="s">
        <v>582</v>
      </c>
      <c r="B393" s="481" t="s">
        <v>585</v>
      </c>
      <c r="C393" s="184" t="s">
        <v>55</v>
      </c>
      <c r="D393" s="185">
        <f>'5 зарплата(2)'!I396</f>
        <v>0.02</v>
      </c>
      <c r="E393" s="174">
        <f t="shared" si="90"/>
        <v>0</v>
      </c>
      <c r="F393" s="185">
        <f t="shared" si="91"/>
        <v>0.01</v>
      </c>
      <c r="G393" s="185">
        <f t="shared" si="84"/>
        <v>0.01</v>
      </c>
      <c r="H393" s="174">
        <f t="shared" si="76"/>
        <v>0</v>
      </c>
      <c r="I393" s="174">
        <f t="shared" si="77"/>
        <v>0.03</v>
      </c>
      <c r="J393" s="185">
        <f t="shared" si="92"/>
        <v>0.06</v>
      </c>
      <c r="K393" s="185">
        <v>30</v>
      </c>
      <c r="L393" s="185">
        <f t="shared" si="93"/>
        <v>0.08</v>
      </c>
      <c r="M393" s="174">
        <f t="shared" si="78"/>
        <v>0.08</v>
      </c>
      <c r="N393" s="185">
        <f>20</f>
        <v>20</v>
      </c>
      <c r="O393" s="185">
        <f t="shared" si="94"/>
        <v>0.02</v>
      </c>
      <c r="P393" s="185">
        <f t="shared" si="95"/>
        <v>0.1</v>
      </c>
      <c r="Q393" s="84"/>
      <c r="R393" s="84"/>
      <c r="S393" s="84"/>
      <c r="T393" s="84"/>
    </row>
    <row r="394" spans="1:20" ht="71.25" customHeight="1">
      <c r="A394" s="347"/>
      <c r="B394" s="482"/>
      <c r="C394" s="137" t="s">
        <v>56</v>
      </c>
      <c r="D394" s="174">
        <f>'5 зарплата(2)'!J396</f>
        <v>0.02</v>
      </c>
      <c r="E394" s="174">
        <f t="shared" si="90"/>
        <v>0</v>
      </c>
      <c r="F394" s="174">
        <f t="shared" si="91"/>
        <v>0.01</v>
      </c>
      <c r="G394" s="174">
        <f t="shared" si="84"/>
        <v>0.01</v>
      </c>
      <c r="H394" s="174">
        <f t="shared" si="76"/>
        <v>0</v>
      </c>
      <c r="I394" s="174">
        <f t="shared" si="77"/>
        <v>0.03</v>
      </c>
      <c r="J394" s="174">
        <f t="shared" si="92"/>
        <v>0.06</v>
      </c>
      <c r="K394" s="174">
        <v>30</v>
      </c>
      <c r="L394" s="174">
        <f t="shared" si="93"/>
        <v>0.08</v>
      </c>
      <c r="M394" s="174">
        <f t="shared" si="78"/>
        <v>0.08</v>
      </c>
      <c r="N394" s="174">
        <f>20</f>
        <v>20</v>
      </c>
      <c r="O394" s="174">
        <f t="shared" si="94"/>
        <v>0.02</v>
      </c>
      <c r="P394" s="174">
        <f t="shared" si="95"/>
        <v>0.1</v>
      </c>
      <c r="Q394" s="84"/>
      <c r="R394" s="84"/>
      <c r="S394" s="84"/>
      <c r="T394" s="84"/>
    </row>
    <row r="395" spans="1:20" ht="92.25" customHeight="1">
      <c r="A395" s="347" t="s">
        <v>583</v>
      </c>
      <c r="B395" s="481" t="s">
        <v>587</v>
      </c>
      <c r="C395" s="137" t="s">
        <v>55</v>
      </c>
      <c r="D395" s="174">
        <f>'5 зарплата(2)'!I398</f>
        <v>0.01</v>
      </c>
      <c r="E395" s="174">
        <f t="shared" si="90"/>
        <v>0</v>
      </c>
      <c r="F395" s="174">
        <f t="shared" ref="F395:F398" si="96">+G395+H395</f>
        <v>0</v>
      </c>
      <c r="G395" s="174">
        <f t="shared" si="84"/>
        <v>0</v>
      </c>
      <c r="H395" s="174">
        <f t="shared" ref="H395:H398" si="97">(D395+E395)*0.09%</f>
        <v>0</v>
      </c>
      <c r="I395" s="174">
        <f t="shared" ref="I395:I398" si="98">D395*146.9%</f>
        <v>0.01</v>
      </c>
      <c r="J395" s="174">
        <f t="shared" ref="J395:J398" si="99">+D395+E395+F395+I395</f>
        <v>0.02</v>
      </c>
      <c r="K395" s="174">
        <v>30</v>
      </c>
      <c r="L395" s="174">
        <f t="shared" ref="L395:L398" si="100">+J395*K395/100+J395</f>
        <v>0.03</v>
      </c>
      <c r="M395" s="174">
        <f t="shared" ref="M395:M398" si="101">L395</f>
        <v>0.03</v>
      </c>
      <c r="N395" s="174">
        <f>20</f>
        <v>20</v>
      </c>
      <c r="O395" s="174">
        <f t="shared" ref="O395:O398" si="102">+M395*N395/100</f>
        <v>0.01</v>
      </c>
      <c r="P395" s="174">
        <f t="shared" ref="P395:P398" si="103">+M395+O395</f>
        <v>0.04</v>
      </c>
      <c r="Q395" s="84"/>
      <c r="R395" s="84"/>
      <c r="S395" s="84"/>
      <c r="T395" s="84"/>
    </row>
    <row r="396" spans="1:20" ht="88.5" customHeight="1">
      <c r="A396" s="347"/>
      <c r="B396" s="482"/>
      <c r="C396" s="137" t="s">
        <v>56</v>
      </c>
      <c r="D396" s="174">
        <f>'5 зарплата(2)'!J398</f>
        <v>0.01</v>
      </c>
      <c r="E396" s="174">
        <f t="shared" si="90"/>
        <v>0</v>
      </c>
      <c r="F396" s="174">
        <f t="shared" si="96"/>
        <v>0</v>
      </c>
      <c r="G396" s="174">
        <f t="shared" si="84"/>
        <v>0</v>
      </c>
      <c r="H396" s="174">
        <f t="shared" si="97"/>
        <v>0</v>
      </c>
      <c r="I396" s="174">
        <f t="shared" si="98"/>
        <v>0.01</v>
      </c>
      <c r="J396" s="174">
        <f t="shared" si="99"/>
        <v>0.02</v>
      </c>
      <c r="K396" s="174">
        <v>30</v>
      </c>
      <c r="L396" s="174">
        <f t="shared" si="100"/>
        <v>0.03</v>
      </c>
      <c r="M396" s="174">
        <f t="shared" si="101"/>
        <v>0.03</v>
      </c>
      <c r="N396" s="174">
        <f>20</f>
        <v>20</v>
      </c>
      <c r="O396" s="174">
        <f t="shared" si="102"/>
        <v>0.01</v>
      </c>
      <c r="P396" s="174">
        <f t="shared" si="103"/>
        <v>0.04</v>
      </c>
      <c r="Q396" s="84"/>
      <c r="R396" s="84"/>
      <c r="S396" s="84"/>
      <c r="T396" s="84"/>
    </row>
    <row r="397" spans="1:20" ht="84" customHeight="1">
      <c r="A397" s="347" t="s">
        <v>584</v>
      </c>
      <c r="B397" s="481" t="s">
        <v>698</v>
      </c>
      <c r="C397" s="137" t="s">
        <v>55</v>
      </c>
      <c r="D397" s="174">
        <f>'5 зарплата(2)'!I400</f>
        <v>0.18</v>
      </c>
      <c r="E397" s="174">
        <f t="shared" si="90"/>
        <v>0.02</v>
      </c>
      <c r="F397" s="174">
        <f t="shared" si="96"/>
        <v>7.0000000000000007E-2</v>
      </c>
      <c r="G397" s="174">
        <f t="shared" si="84"/>
        <v>7.0000000000000007E-2</v>
      </c>
      <c r="H397" s="174">
        <f t="shared" si="97"/>
        <v>0</v>
      </c>
      <c r="I397" s="174">
        <f t="shared" si="98"/>
        <v>0.26</v>
      </c>
      <c r="J397" s="174">
        <f t="shared" si="99"/>
        <v>0.53</v>
      </c>
      <c r="K397" s="174">
        <v>30</v>
      </c>
      <c r="L397" s="174">
        <f t="shared" si="100"/>
        <v>0.69</v>
      </c>
      <c r="M397" s="174">
        <f t="shared" si="101"/>
        <v>0.69</v>
      </c>
      <c r="N397" s="174">
        <f>20</f>
        <v>20</v>
      </c>
      <c r="O397" s="174">
        <f t="shared" si="102"/>
        <v>0.14000000000000001</v>
      </c>
      <c r="P397" s="174">
        <f t="shared" si="103"/>
        <v>0.83</v>
      </c>
      <c r="Q397" s="84"/>
      <c r="R397" s="84"/>
      <c r="S397" s="84"/>
      <c r="T397" s="84"/>
    </row>
    <row r="398" spans="1:20" ht="78.75" customHeight="1">
      <c r="A398" s="347"/>
      <c r="B398" s="482"/>
      <c r="C398" s="137" t="s">
        <v>56</v>
      </c>
      <c r="D398" s="174">
        <f>'5 зарплата(2)'!J400</f>
        <v>0.18</v>
      </c>
      <c r="E398" s="174">
        <f t="shared" si="90"/>
        <v>0.02</v>
      </c>
      <c r="F398" s="174">
        <f t="shared" si="96"/>
        <v>7.0000000000000007E-2</v>
      </c>
      <c r="G398" s="174">
        <f t="shared" ref="G398" si="104">(E398+D398)*34%</f>
        <v>7.0000000000000007E-2</v>
      </c>
      <c r="H398" s="174">
        <f t="shared" si="97"/>
        <v>0</v>
      </c>
      <c r="I398" s="174">
        <f t="shared" si="98"/>
        <v>0.26</v>
      </c>
      <c r="J398" s="174">
        <f t="shared" si="99"/>
        <v>0.53</v>
      </c>
      <c r="K398" s="174">
        <v>30</v>
      </c>
      <c r="L398" s="174">
        <f t="shared" si="100"/>
        <v>0.69</v>
      </c>
      <c r="M398" s="174">
        <f t="shared" si="101"/>
        <v>0.69</v>
      </c>
      <c r="N398" s="174">
        <f>20</f>
        <v>20</v>
      </c>
      <c r="O398" s="174">
        <f t="shared" si="102"/>
        <v>0.14000000000000001</v>
      </c>
      <c r="P398" s="174">
        <f t="shared" si="103"/>
        <v>0.83</v>
      </c>
      <c r="Q398" s="84"/>
      <c r="R398" s="84"/>
      <c r="S398" s="84"/>
      <c r="T398" s="84"/>
    </row>
    <row r="399" spans="1:20">
      <c r="A399" s="90"/>
      <c r="B399" s="122"/>
      <c r="C399" s="123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84"/>
      <c r="R399" s="84"/>
      <c r="S399" s="84"/>
      <c r="T399" s="84"/>
    </row>
    <row r="400" spans="1:20">
      <c r="A400" s="90"/>
      <c r="B400" s="122"/>
      <c r="C400" s="123"/>
      <c r="D400" s="122"/>
      <c r="E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84"/>
      <c r="R400" s="84"/>
      <c r="S400" s="84"/>
      <c r="T400" s="84"/>
    </row>
    <row r="401" spans="1:20">
      <c r="A401" s="90"/>
      <c r="B401" s="122"/>
      <c r="C401" s="123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84"/>
      <c r="R401" s="84"/>
      <c r="S401" s="84"/>
      <c r="T401" s="84"/>
    </row>
    <row r="402" spans="1:20">
      <c r="A402" s="90"/>
      <c r="B402" s="122"/>
      <c r="C402" s="123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84"/>
      <c r="R402" s="84"/>
      <c r="S402" s="84"/>
      <c r="T402" s="84"/>
    </row>
    <row r="403" spans="1:20">
      <c r="A403" s="90"/>
      <c r="B403" s="122"/>
      <c r="C403" s="123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84"/>
      <c r="R403" s="84"/>
      <c r="S403" s="84"/>
      <c r="T403" s="84"/>
    </row>
    <row r="404" spans="1:20">
      <c r="A404" s="90"/>
      <c r="B404" s="122"/>
      <c r="C404" s="123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84"/>
      <c r="R404" s="84"/>
      <c r="S404" s="84"/>
      <c r="T404" s="84"/>
    </row>
    <row r="405" spans="1:20">
      <c r="A405" s="90"/>
      <c r="B405" s="122"/>
      <c r="C405" s="123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84"/>
      <c r="R405" s="84"/>
      <c r="S405" s="84"/>
      <c r="T405" s="84"/>
    </row>
    <row r="406" spans="1:20">
      <c r="A406" s="90"/>
      <c r="B406" s="122"/>
      <c r="C406" s="123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84"/>
      <c r="R406" s="84"/>
      <c r="S406" s="84"/>
      <c r="T406" s="84"/>
    </row>
    <row r="407" spans="1:20">
      <c r="A407" s="90"/>
      <c r="B407" s="122"/>
      <c r="C407" s="123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84"/>
      <c r="R407" s="84"/>
      <c r="S407" s="84"/>
      <c r="T407" s="84"/>
    </row>
    <row r="408" spans="1:20">
      <c r="A408" s="90"/>
      <c r="B408" s="122"/>
      <c r="C408" s="123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84"/>
      <c r="R408" s="84"/>
      <c r="S408" s="84"/>
      <c r="T408" s="84"/>
    </row>
    <row r="409" spans="1:20">
      <c r="A409" s="90"/>
      <c r="B409" s="122"/>
      <c r="C409" s="123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84"/>
      <c r="R409" s="84"/>
      <c r="S409" s="84"/>
      <c r="T409" s="84"/>
    </row>
    <row r="410" spans="1:20">
      <c r="A410" s="90"/>
      <c r="B410" s="122"/>
      <c r="C410" s="123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84"/>
      <c r="R410" s="84"/>
      <c r="S410" s="84"/>
      <c r="T410" s="84"/>
    </row>
    <row r="411" spans="1:20">
      <c r="A411" s="90"/>
      <c r="B411" s="122"/>
      <c r="C411" s="123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84"/>
      <c r="R411" s="84"/>
      <c r="S411" s="84"/>
      <c r="T411" s="84"/>
    </row>
    <row r="412" spans="1:20">
      <c r="A412" s="90"/>
      <c r="B412" s="122"/>
      <c r="C412" s="123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84"/>
      <c r="R412" s="84"/>
      <c r="S412" s="84"/>
      <c r="T412" s="84"/>
    </row>
    <row r="413" spans="1:20">
      <c r="A413" s="90"/>
      <c r="B413" s="122"/>
      <c r="C413" s="123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84"/>
      <c r="R413" s="84"/>
      <c r="S413" s="84"/>
      <c r="T413" s="84"/>
    </row>
    <row r="414" spans="1:20">
      <c r="A414" s="90"/>
      <c r="B414" s="122"/>
      <c r="C414" s="123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84"/>
      <c r="R414" s="84"/>
      <c r="S414" s="84"/>
      <c r="T414" s="84"/>
    </row>
    <row r="415" spans="1:20">
      <c r="A415" s="90"/>
      <c r="B415" s="122"/>
      <c r="C415" s="123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84"/>
      <c r="R415" s="84"/>
      <c r="S415" s="84"/>
      <c r="T415" s="84"/>
    </row>
    <row r="416" spans="1:20">
      <c r="A416" s="90"/>
      <c r="B416" s="122"/>
      <c r="C416" s="123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84"/>
      <c r="R416" s="84"/>
      <c r="S416" s="84"/>
      <c r="T416" s="84"/>
    </row>
    <row r="417" spans="1:20">
      <c r="A417" s="90"/>
      <c r="B417" s="122"/>
      <c r="C417" s="123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84"/>
      <c r="R417" s="84"/>
      <c r="S417" s="84"/>
      <c r="T417" s="84"/>
    </row>
    <row r="418" spans="1:20">
      <c r="A418" s="90"/>
      <c r="B418" s="122"/>
      <c r="C418" s="123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84"/>
      <c r="R418" s="84"/>
      <c r="S418" s="84"/>
      <c r="T418" s="84"/>
    </row>
    <row r="419" spans="1:20">
      <c r="A419" s="90"/>
      <c r="B419" s="122"/>
      <c r="C419" s="123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84"/>
      <c r="R419" s="84"/>
      <c r="S419" s="84"/>
      <c r="T419" s="84"/>
    </row>
    <row r="420" spans="1:20">
      <c r="A420" s="90"/>
      <c r="B420" s="122"/>
      <c r="C420" s="123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84"/>
      <c r="R420" s="84"/>
      <c r="S420" s="84"/>
      <c r="T420" s="84"/>
    </row>
    <row r="421" spans="1:20">
      <c r="A421" s="90"/>
      <c r="B421" s="122"/>
      <c r="C421" s="123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84"/>
      <c r="R421" s="84"/>
      <c r="S421" s="84"/>
      <c r="T421" s="84"/>
    </row>
    <row r="422" spans="1:20">
      <c r="A422" s="90"/>
      <c r="B422" s="122"/>
      <c r="C422" s="123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84"/>
      <c r="R422" s="84"/>
      <c r="S422" s="84"/>
      <c r="T422" s="84"/>
    </row>
    <row r="423" spans="1:20">
      <c r="A423" s="90"/>
      <c r="B423" s="122"/>
      <c r="C423" s="123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84"/>
      <c r="R423" s="84"/>
      <c r="S423" s="84"/>
      <c r="T423" s="84"/>
    </row>
    <row r="424" spans="1:20">
      <c r="A424" s="90"/>
      <c r="B424" s="122"/>
      <c r="C424" s="123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84"/>
      <c r="R424" s="84"/>
      <c r="S424" s="84"/>
      <c r="T424" s="84"/>
    </row>
    <row r="425" spans="1:20">
      <c r="A425" s="90"/>
      <c r="B425" s="122"/>
      <c r="C425" s="123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84"/>
      <c r="R425" s="84"/>
      <c r="S425" s="84"/>
      <c r="T425" s="84"/>
    </row>
    <row r="426" spans="1:20">
      <c r="A426" s="90"/>
      <c r="B426" s="122"/>
      <c r="C426" s="123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84"/>
      <c r="R426" s="84"/>
      <c r="S426" s="84"/>
      <c r="T426" s="84"/>
    </row>
    <row r="427" spans="1:20">
      <c r="A427" s="90"/>
      <c r="B427" s="122"/>
      <c r="C427" s="123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84"/>
      <c r="R427" s="84"/>
      <c r="S427" s="84"/>
      <c r="T427" s="84"/>
    </row>
    <row r="428" spans="1:20">
      <c r="A428" s="90"/>
      <c r="B428" s="122"/>
      <c r="C428" s="123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84"/>
      <c r="R428" s="84"/>
      <c r="S428" s="84"/>
      <c r="T428" s="84"/>
    </row>
    <row r="429" spans="1:20">
      <c r="A429" s="90"/>
      <c r="B429" s="122"/>
      <c r="C429" s="123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84"/>
      <c r="R429" s="84"/>
      <c r="S429" s="84"/>
      <c r="T429" s="84"/>
    </row>
    <row r="430" spans="1:20">
      <c r="A430" s="90"/>
      <c r="B430" s="122"/>
      <c r="C430" s="123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84"/>
      <c r="R430" s="84"/>
      <c r="S430" s="84"/>
      <c r="T430" s="84"/>
    </row>
    <row r="431" spans="1:20">
      <c r="A431" s="90"/>
      <c r="B431" s="122"/>
      <c r="C431" s="123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84"/>
      <c r="R431" s="84"/>
      <c r="S431" s="84"/>
      <c r="T431" s="84"/>
    </row>
    <row r="432" spans="1:20">
      <c r="A432" s="90"/>
      <c r="B432" s="122"/>
      <c r="C432" s="123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84"/>
      <c r="R432" s="84"/>
      <c r="S432" s="84"/>
      <c r="T432" s="84"/>
    </row>
    <row r="433" spans="1:20">
      <c r="A433" s="90"/>
      <c r="B433" s="122"/>
      <c r="C433" s="123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84"/>
      <c r="R433" s="84"/>
      <c r="S433" s="84"/>
      <c r="T433" s="84"/>
    </row>
    <row r="434" spans="1:20">
      <c r="A434" s="90"/>
      <c r="B434" s="122"/>
      <c r="C434" s="123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84"/>
      <c r="R434" s="84"/>
      <c r="S434" s="84"/>
      <c r="T434" s="84"/>
    </row>
    <row r="435" spans="1:20">
      <c r="A435" s="90"/>
      <c r="B435" s="122"/>
      <c r="C435" s="123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84"/>
      <c r="R435" s="84"/>
      <c r="S435" s="84"/>
      <c r="T435" s="84"/>
    </row>
    <row r="436" spans="1:20">
      <c r="A436" s="90"/>
      <c r="B436" s="122"/>
      <c r="C436" s="123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84"/>
      <c r="R436" s="84"/>
      <c r="S436" s="84"/>
      <c r="T436" s="84"/>
    </row>
    <row r="437" spans="1:20">
      <c r="A437" s="90"/>
      <c r="B437" s="122"/>
      <c r="C437" s="123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84"/>
      <c r="R437" s="84"/>
      <c r="S437" s="84"/>
      <c r="T437" s="84"/>
    </row>
    <row r="438" spans="1:20">
      <c r="A438" s="90"/>
      <c r="B438" s="122"/>
      <c r="C438" s="123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84"/>
      <c r="R438" s="84"/>
      <c r="S438" s="84"/>
      <c r="T438" s="84"/>
    </row>
    <row r="439" spans="1:20">
      <c r="A439" s="90"/>
      <c r="B439" s="122"/>
      <c r="C439" s="123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84"/>
      <c r="R439" s="84"/>
      <c r="S439" s="84"/>
      <c r="T439" s="84"/>
    </row>
    <row r="440" spans="1:20">
      <c r="A440" s="90"/>
      <c r="B440" s="84"/>
      <c r="C440" s="85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</row>
    <row r="441" spans="1:20">
      <c r="A441" s="90"/>
      <c r="B441" s="84"/>
      <c r="C441" s="85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</row>
    <row r="442" spans="1:20">
      <c r="A442" s="90"/>
      <c r="B442" s="84"/>
      <c r="C442" s="85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</row>
    <row r="443" spans="1:20">
      <c r="A443" s="90"/>
      <c r="B443" s="84"/>
      <c r="C443" s="85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</row>
    <row r="444" spans="1:20">
      <c r="A444" s="90"/>
      <c r="B444" s="84"/>
      <c r="C444" s="85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</row>
    <row r="445" spans="1:20">
      <c r="A445" s="90"/>
      <c r="B445" s="84"/>
      <c r="C445" s="85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</row>
    <row r="446" spans="1:20">
      <c r="A446" s="90"/>
      <c r="B446" s="84"/>
      <c r="C446" s="85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</row>
    <row r="447" spans="1:20">
      <c r="A447" s="90"/>
      <c r="B447" s="84"/>
      <c r="C447" s="85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</row>
    <row r="448" spans="1:20">
      <c r="A448" s="90"/>
      <c r="B448" s="84"/>
      <c r="C448" s="85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</row>
    <row r="449" spans="1:20">
      <c r="A449" s="90"/>
      <c r="B449" s="84"/>
      <c r="C449" s="85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</row>
    <row r="450" spans="1:20">
      <c r="A450" s="90"/>
      <c r="B450" s="84"/>
      <c r="C450" s="85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</row>
    <row r="451" spans="1:20">
      <c r="A451" s="90"/>
      <c r="B451" s="84"/>
      <c r="C451" s="85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</row>
    <row r="452" spans="1:20">
      <c r="A452" s="90"/>
      <c r="B452" s="84"/>
      <c r="C452" s="85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</row>
    <row r="453" spans="1:20">
      <c r="A453" s="90"/>
      <c r="B453" s="84"/>
      <c r="C453" s="85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</row>
    <row r="454" spans="1:20">
      <c r="A454" s="90"/>
      <c r="B454" s="84"/>
      <c r="C454" s="85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</row>
    <row r="455" spans="1:20">
      <c r="A455" s="90"/>
      <c r="B455" s="84"/>
      <c r="C455" s="85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</row>
    <row r="456" spans="1:20">
      <c r="A456" s="90"/>
      <c r="B456" s="84"/>
      <c r="C456" s="85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</row>
    <row r="457" spans="1:20">
      <c r="A457" s="90"/>
      <c r="B457" s="84"/>
      <c r="C457" s="85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</row>
    <row r="458" spans="1:20">
      <c r="A458" s="90"/>
      <c r="B458" s="84"/>
      <c r="C458" s="85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</row>
    <row r="459" spans="1:20">
      <c r="A459" s="90"/>
      <c r="B459" s="84"/>
      <c r="C459" s="85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</row>
    <row r="460" spans="1:20">
      <c r="A460" s="90"/>
      <c r="B460" s="84"/>
      <c r="C460" s="85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</row>
    <row r="461" spans="1:20">
      <c r="A461" s="90"/>
      <c r="B461" s="84"/>
      <c r="C461" s="85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</row>
    <row r="462" spans="1:20">
      <c r="A462" s="90"/>
      <c r="B462" s="84"/>
      <c r="C462" s="85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</row>
    <row r="463" spans="1:20">
      <c r="A463" s="90"/>
      <c r="B463" s="84"/>
      <c r="C463" s="85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</row>
    <row r="464" spans="1:20">
      <c r="A464" s="90"/>
      <c r="B464" s="84"/>
      <c r="C464" s="85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</row>
    <row r="465" spans="1:20">
      <c r="A465" s="90"/>
      <c r="B465" s="84"/>
      <c r="C465" s="85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</row>
    <row r="466" spans="1:20">
      <c r="A466" s="90"/>
      <c r="B466" s="84"/>
      <c r="C466" s="85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</row>
    <row r="467" spans="1:20">
      <c r="A467" s="90"/>
      <c r="B467" s="84"/>
      <c r="C467" s="85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</row>
    <row r="468" spans="1:20">
      <c r="A468" s="90"/>
      <c r="B468" s="84"/>
      <c r="C468" s="85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</row>
    <row r="469" spans="1:20">
      <c r="A469" s="90"/>
      <c r="B469" s="84"/>
      <c r="C469" s="85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</row>
    <row r="470" spans="1:20">
      <c r="A470" s="90"/>
      <c r="B470" s="84"/>
      <c r="C470" s="85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</row>
    <row r="471" spans="1:20">
      <c r="A471" s="90"/>
      <c r="B471" s="84"/>
      <c r="C471" s="85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</row>
    <row r="472" spans="1:20">
      <c r="A472" s="90"/>
      <c r="B472" s="84"/>
      <c r="C472" s="85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</row>
    <row r="473" spans="1:20">
      <c r="A473" s="90"/>
      <c r="B473" s="84"/>
      <c r="C473" s="85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</row>
    <row r="474" spans="1:20">
      <c r="A474" s="90"/>
      <c r="B474" s="84"/>
      <c r="C474" s="85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</row>
    <row r="475" spans="1:20">
      <c r="A475" s="90"/>
      <c r="B475" s="84"/>
      <c r="C475" s="85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</row>
    <row r="476" spans="1:20">
      <c r="A476" s="90"/>
      <c r="B476" s="84"/>
      <c r="C476" s="85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</row>
    <row r="477" spans="1:20">
      <c r="A477" s="90"/>
      <c r="B477" s="84"/>
      <c r="C477" s="85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</row>
    <row r="478" spans="1:20">
      <c r="A478" s="90"/>
      <c r="B478" s="84"/>
      <c r="C478" s="85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</row>
    <row r="479" spans="1:20">
      <c r="A479" s="90"/>
      <c r="B479" s="84"/>
      <c r="C479" s="85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</row>
    <row r="480" spans="1:20">
      <c r="A480" s="90"/>
      <c r="B480" s="84"/>
      <c r="C480" s="85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</row>
    <row r="481" spans="1:20">
      <c r="A481" s="90"/>
      <c r="B481" s="84"/>
      <c r="C481" s="85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</row>
    <row r="482" spans="1:20">
      <c r="A482" s="90"/>
      <c r="B482" s="84"/>
      <c r="C482" s="85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</row>
    <row r="483" spans="1:20">
      <c r="A483" s="90"/>
      <c r="B483" s="84"/>
      <c r="C483" s="85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</row>
    <row r="484" spans="1:20">
      <c r="A484" s="90"/>
      <c r="B484" s="84"/>
      <c r="C484" s="85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</row>
    <row r="485" spans="1:20">
      <c r="A485" s="90"/>
      <c r="B485" s="84"/>
      <c r="C485" s="85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</row>
    <row r="486" spans="1:20">
      <c r="A486" s="90"/>
      <c r="B486" s="84"/>
      <c r="C486" s="85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</row>
    <row r="487" spans="1:20">
      <c r="A487" s="90"/>
      <c r="B487" s="84"/>
      <c r="C487" s="85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</row>
    <row r="488" spans="1:20">
      <c r="A488" s="90"/>
      <c r="B488" s="84"/>
      <c r="C488" s="85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</row>
    <row r="489" spans="1:20">
      <c r="A489" s="90"/>
      <c r="B489" s="84"/>
      <c r="C489" s="85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</row>
    <row r="490" spans="1:20">
      <c r="A490" s="90"/>
      <c r="B490" s="84"/>
      <c r="C490" s="85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</row>
    <row r="491" spans="1:20">
      <c r="A491" s="90"/>
      <c r="B491" s="84"/>
      <c r="C491" s="85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</row>
    <row r="492" spans="1:20">
      <c r="A492" s="90"/>
      <c r="B492" s="84"/>
      <c r="C492" s="85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</row>
    <row r="493" spans="1:20">
      <c r="A493" s="90"/>
      <c r="B493" s="84"/>
      <c r="C493" s="85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</row>
    <row r="494" spans="1:20">
      <c r="A494" s="90"/>
      <c r="B494" s="84"/>
      <c r="C494" s="85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</row>
    <row r="495" spans="1:20">
      <c r="A495" s="90"/>
      <c r="B495" s="84"/>
      <c r="C495" s="85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</row>
    <row r="496" spans="1:20">
      <c r="A496" s="90"/>
      <c r="B496" s="84"/>
      <c r="C496" s="85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</row>
    <row r="497" spans="1:20">
      <c r="A497" s="90"/>
      <c r="B497" s="84"/>
      <c r="C497" s="85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</row>
    <row r="498" spans="1:20">
      <c r="A498" s="90"/>
      <c r="B498" s="84"/>
      <c r="C498" s="85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</row>
    <row r="499" spans="1:20">
      <c r="A499" s="90"/>
      <c r="B499" s="84"/>
      <c r="C499" s="85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</row>
    <row r="500" spans="1:20">
      <c r="A500" s="90"/>
      <c r="B500" s="84"/>
      <c r="C500" s="85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</row>
    <row r="501" spans="1:20">
      <c r="A501" s="90"/>
      <c r="B501" s="84"/>
      <c r="C501" s="85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</row>
    <row r="502" spans="1:20">
      <c r="A502" s="90"/>
      <c r="B502" s="84"/>
      <c r="C502" s="85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</row>
    <row r="503" spans="1:20">
      <c r="A503" s="90"/>
      <c r="B503" s="84"/>
      <c r="C503" s="85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</row>
    <row r="504" spans="1:20">
      <c r="A504" s="90"/>
      <c r="B504" s="84"/>
      <c r="C504" s="85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</row>
    <row r="505" spans="1:20">
      <c r="A505" s="90"/>
      <c r="B505" s="84"/>
      <c r="C505" s="85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</row>
    <row r="506" spans="1:20">
      <c r="A506" s="90"/>
      <c r="B506" s="84"/>
      <c r="C506" s="85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</row>
    <row r="507" spans="1:20">
      <c r="A507" s="90"/>
      <c r="B507" s="84"/>
      <c r="C507" s="85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</row>
    <row r="508" spans="1:20">
      <c r="A508" s="90"/>
      <c r="B508" s="84"/>
      <c r="C508" s="85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</row>
    <row r="509" spans="1:20">
      <c r="A509" s="90"/>
      <c r="B509" s="84"/>
      <c r="C509" s="85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</row>
    <row r="510" spans="1:20">
      <c r="A510" s="90"/>
      <c r="B510" s="84"/>
      <c r="C510" s="85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</row>
    <row r="511" spans="1:20">
      <c r="A511" s="90"/>
      <c r="B511" s="84"/>
      <c r="C511" s="85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</row>
    <row r="512" spans="1:20">
      <c r="A512" s="90"/>
      <c r="B512" s="84"/>
      <c r="C512" s="85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</row>
    <row r="513" spans="1:20">
      <c r="A513" s="90"/>
      <c r="B513" s="84"/>
      <c r="C513" s="85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</row>
    <row r="514" spans="1:20">
      <c r="A514" s="90"/>
      <c r="B514" s="84"/>
      <c r="C514" s="85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</row>
    <row r="515" spans="1:20">
      <c r="A515" s="90"/>
      <c r="B515" s="84"/>
      <c r="C515" s="85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</row>
    <row r="516" spans="1:20">
      <c r="A516" s="90"/>
      <c r="B516" s="84"/>
      <c r="C516" s="85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</row>
    <row r="517" spans="1:20">
      <c r="A517" s="90"/>
      <c r="B517" s="84"/>
      <c r="C517" s="85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</row>
    <row r="518" spans="1:20">
      <c r="A518" s="90"/>
      <c r="B518" s="84"/>
      <c r="C518" s="85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</row>
    <row r="519" spans="1:20">
      <c r="A519" s="90"/>
      <c r="B519" s="84"/>
      <c r="C519" s="85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</row>
    <row r="520" spans="1:20">
      <c r="A520" s="90"/>
      <c r="B520" s="84"/>
      <c r="C520" s="85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</row>
    <row r="521" spans="1:20">
      <c r="A521" s="90"/>
      <c r="B521" s="84"/>
      <c r="C521" s="85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</row>
    <row r="522" spans="1:20">
      <c r="A522" s="90"/>
      <c r="B522" s="84"/>
      <c r="C522" s="85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</row>
    <row r="523" spans="1:20">
      <c r="A523" s="90"/>
      <c r="B523" s="84"/>
      <c r="C523" s="85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</row>
    <row r="524" spans="1:20">
      <c r="A524" s="90"/>
      <c r="B524" s="84"/>
      <c r="C524" s="85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</row>
    <row r="525" spans="1:20">
      <c r="A525" s="90"/>
      <c r="B525" s="84"/>
      <c r="C525" s="85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</row>
    <row r="526" spans="1:20">
      <c r="A526" s="90"/>
      <c r="B526" s="84"/>
      <c r="C526" s="85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</row>
    <row r="527" spans="1:20">
      <c r="A527" s="90"/>
      <c r="B527" s="84"/>
      <c r="C527" s="85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</row>
    <row r="528" spans="1:20">
      <c r="A528" s="90"/>
      <c r="B528" s="84"/>
      <c r="C528" s="85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</row>
    <row r="529" spans="1:20">
      <c r="A529" s="90"/>
      <c r="B529" s="84"/>
      <c r="C529" s="85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</row>
    <row r="530" spans="1:20">
      <c r="A530" s="90"/>
      <c r="B530" s="84"/>
      <c r="C530" s="85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</row>
    <row r="531" spans="1:20">
      <c r="A531" s="90"/>
      <c r="B531" s="84"/>
      <c r="C531" s="85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</row>
    <row r="532" spans="1:20">
      <c r="A532" s="90"/>
      <c r="B532" s="84"/>
      <c r="C532" s="85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</row>
    <row r="533" spans="1:20">
      <c r="A533" s="90"/>
      <c r="B533" s="84"/>
      <c r="C533" s="85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</row>
    <row r="534" spans="1:20">
      <c r="A534" s="90"/>
      <c r="B534" s="84"/>
      <c r="C534" s="85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</row>
    <row r="535" spans="1:20">
      <c r="A535" s="90"/>
      <c r="B535" s="84"/>
      <c r="C535" s="85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</row>
    <row r="536" spans="1:20">
      <c r="A536" s="90"/>
      <c r="B536" s="84"/>
      <c r="C536" s="85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</row>
    <row r="537" spans="1:20">
      <c r="A537" s="90"/>
      <c r="B537" s="84"/>
      <c r="C537" s="85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</row>
    <row r="538" spans="1:20">
      <c r="A538" s="90"/>
      <c r="B538" s="84"/>
      <c r="C538" s="85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</row>
    <row r="539" spans="1:20">
      <c r="A539" s="90"/>
      <c r="B539" s="84"/>
      <c r="C539" s="85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</row>
    <row r="540" spans="1:20">
      <c r="A540" s="90"/>
      <c r="B540" s="84"/>
      <c r="C540" s="85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</row>
    <row r="541" spans="1:20">
      <c r="A541" s="90"/>
      <c r="B541" s="84"/>
      <c r="C541" s="85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</row>
    <row r="542" spans="1:20">
      <c r="A542" s="90"/>
      <c r="B542" s="84"/>
      <c r="C542" s="85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</row>
    <row r="543" spans="1:20">
      <c r="A543" s="90"/>
      <c r="B543" s="84"/>
      <c r="C543" s="85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</row>
    <row r="544" spans="1:20">
      <c r="A544" s="90"/>
      <c r="B544" s="84"/>
      <c r="C544" s="85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</row>
    <row r="545" spans="1:20">
      <c r="A545" s="90"/>
      <c r="B545" s="84"/>
      <c r="C545" s="85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</row>
    <row r="546" spans="1:20">
      <c r="A546" s="90"/>
      <c r="B546" s="84"/>
      <c r="C546" s="85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</row>
    <row r="547" spans="1:20">
      <c r="A547" s="90"/>
      <c r="B547" s="84"/>
      <c r="C547" s="85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</row>
    <row r="548" spans="1:20">
      <c r="A548" s="90"/>
      <c r="B548" s="84"/>
      <c r="C548" s="85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</row>
    <row r="549" spans="1:20">
      <c r="A549" s="90"/>
      <c r="B549" s="84"/>
      <c r="C549" s="85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</row>
    <row r="550" spans="1:20">
      <c r="A550" s="90"/>
      <c r="B550" s="84"/>
      <c r="C550" s="85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</row>
    <row r="551" spans="1:20">
      <c r="A551" s="90"/>
      <c r="B551" s="84"/>
      <c r="C551" s="85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</row>
    <row r="552" spans="1:20">
      <c r="A552" s="90"/>
      <c r="B552" s="84"/>
      <c r="C552" s="85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</row>
    <row r="553" spans="1:20">
      <c r="A553" s="90"/>
      <c r="B553" s="84"/>
      <c r="C553" s="85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</row>
    <row r="554" spans="1:20">
      <c r="A554" s="90"/>
      <c r="B554" s="84"/>
      <c r="C554" s="85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</row>
    <row r="555" spans="1:20">
      <c r="A555" s="90"/>
      <c r="B555" s="84"/>
      <c r="C555" s="85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</row>
    <row r="556" spans="1:20">
      <c r="A556" s="90"/>
      <c r="B556" s="84"/>
      <c r="C556" s="85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</row>
    <row r="557" spans="1:20">
      <c r="A557" s="90"/>
      <c r="B557" s="84"/>
      <c r="C557" s="85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</row>
    <row r="558" spans="1:20">
      <c r="A558" s="90"/>
      <c r="B558" s="84"/>
      <c r="C558" s="85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</row>
    <row r="559" spans="1:20">
      <c r="A559" s="90"/>
      <c r="B559" s="84"/>
      <c r="C559" s="85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</row>
    <row r="560" spans="1:20">
      <c r="A560" s="90"/>
      <c r="B560" s="84"/>
      <c r="C560" s="85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</row>
    <row r="561" spans="1:20">
      <c r="A561" s="90"/>
      <c r="B561" s="84"/>
      <c r="C561" s="85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</row>
    <row r="562" spans="1:20">
      <c r="A562" s="90"/>
      <c r="B562" s="84"/>
      <c r="C562" s="85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</row>
    <row r="563" spans="1:20">
      <c r="A563" s="90"/>
      <c r="B563" s="84"/>
      <c r="C563" s="85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</row>
    <row r="564" spans="1:20">
      <c r="A564" s="90"/>
      <c r="B564" s="84"/>
      <c r="C564" s="85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</row>
    <row r="565" spans="1:20">
      <c r="A565" s="90"/>
      <c r="B565" s="84"/>
      <c r="C565" s="85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</row>
    <row r="566" spans="1:20">
      <c r="A566" s="90"/>
      <c r="B566" s="84"/>
      <c r="C566" s="85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</row>
    <row r="567" spans="1:20">
      <c r="A567" s="90"/>
      <c r="B567" s="84"/>
      <c r="C567" s="85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</row>
    <row r="568" spans="1:20">
      <c r="A568" s="90"/>
      <c r="B568" s="84"/>
      <c r="C568" s="85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</row>
    <row r="569" spans="1:20">
      <c r="A569" s="90"/>
      <c r="B569" s="84"/>
      <c r="C569" s="85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</row>
    <row r="570" spans="1:20">
      <c r="A570" s="90"/>
      <c r="B570" s="84"/>
      <c r="C570" s="85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</row>
    <row r="571" spans="1:20">
      <c r="A571" s="90"/>
      <c r="B571" s="84"/>
      <c r="C571" s="85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</row>
    <row r="572" spans="1:20">
      <c r="A572" s="90"/>
      <c r="B572" s="84"/>
      <c r="C572" s="85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</row>
    <row r="573" spans="1:20">
      <c r="A573" s="90"/>
      <c r="B573" s="84"/>
      <c r="C573" s="85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</row>
    <row r="574" spans="1:20">
      <c r="A574" s="90"/>
      <c r="B574" s="84"/>
      <c r="C574" s="85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</row>
    <row r="575" spans="1:20">
      <c r="A575" s="90"/>
      <c r="B575" s="84"/>
      <c r="C575" s="85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</row>
    <row r="576" spans="1:20">
      <c r="A576" s="90"/>
      <c r="B576" s="84"/>
      <c r="C576" s="85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</row>
    <row r="577" spans="1:20">
      <c r="A577" s="90"/>
      <c r="B577" s="84"/>
      <c r="C577" s="85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</row>
    <row r="578" spans="1:20">
      <c r="A578" s="90"/>
      <c r="B578" s="84"/>
      <c r="C578" s="85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</row>
    <row r="579" spans="1:20">
      <c r="A579" s="90"/>
      <c r="B579" s="84"/>
      <c r="C579" s="85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</row>
    <row r="580" spans="1:20">
      <c r="A580" s="90"/>
      <c r="B580" s="84"/>
      <c r="C580" s="85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</row>
    <row r="581" spans="1:20">
      <c r="A581" s="90"/>
      <c r="B581" s="84"/>
      <c r="C581" s="85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</row>
    <row r="582" spans="1:20">
      <c r="A582" s="90"/>
      <c r="B582" s="84"/>
      <c r="C582" s="85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</row>
    <row r="583" spans="1:20">
      <c r="A583" s="90"/>
      <c r="B583" s="84"/>
      <c r="C583" s="85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</row>
    <row r="584" spans="1:20">
      <c r="A584" s="90"/>
      <c r="B584" s="84"/>
      <c r="C584" s="85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</row>
    <row r="585" spans="1:20">
      <c r="A585" s="90"/>
      <c r="B585" s="84"/>
      <c r="C585" s="85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</row>
    <row r="586" spans="1:20">
      <c r="A586" s="90"/>
      <c r="B586" s="84"/>
      <c r="C586" s="85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</row>
    <row r="587" spans="1:20">
      <c r="A587" s="90"/>
      <c r="B587" s="84"/>
      <c r="C587" s="85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</row>
    <row r="588" spans="1:20">
      <c r="A588" s="90"/>
      <c r="B588" s="84"/>
      <c r="C588" s="85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</row>
    <row r="589" spans="1:20">
      <c r="A589" s="90"/>
      <c r="B589" s="84"/>
      <c r="C589" s="85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</row>
    <row r="590" spans="1:20">
      <c r="A590" s="90"/>
      <c r="B590" s="84"/>
      <c r="C590" s="85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</row>
    <row r="591" spans="1:20">
      <c r="A591" s="90"/>
      <c r="B591" s="84"/>
      <c r="C591" s="85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</row>
    <row r="592" spans="1:20">
      <c r="A592" s="90"/>
      <c r="B592" s="84"/>
      <c r="C592" s="85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</row>
    <row r="593" spans="1:20">
      <c r="A593" s="90"/>
      <c r="B593" s="84"/>
      <c r="C593" s="85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</row>
    <row r="594" spans="1:20">
      <c r="A594" s="90"/>
      <c r="B594" s="84"/>
      <c r="C594" s="85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</row>
    <row r="595" spans="1:20">
      <c r="A595" s="90"/>
      <c r="B595" s="84"/>
      <c r="C595" s="85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</row>
    <row r="596" spans="1:20">
      <c r="A596" s="90"/>
      <c r="B596" s="84"/>
      <c r="C596" s="85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</row>
    <row r="597" spans="1:20">
      <c r="A597" s="90"/>
      <c r="B597" s="84"/>
      <c r="C597" s="85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</row>
    <row r="598" spans="1:20">
      <c r="A598" s="90"/>
      <c r="B598" s="84"/>
      <c r="C598" s="85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</row>
    <row r="599" spans="1:20">
      <c r="A599" s="90"/>
      <c r="B599" s="84"/>
      <c r="C599" s="85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</row>
    <row r="600" spans="1:20">
      <c r="A600" s="90"/>
      <c r="B600" s="84"/>
      <c r="C600" s="85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</row>
    <row r="601" spans="1:20">
      <c r="A601" s="90"/>
      <c r="B601" s="84"/>
      <c r="C601" s="85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</row>
    <row r="602" spans="1:20">
      <c r="A602" s="90"/>
      <c r="B602" s="84"/>
      <c r="C602" s="85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</row>
    <row r="603" spans="1:20">
      <c r="A603" s="90"/>
      <c r="B603" s="84"/>
      <c r="C603" s="85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</row>
    <row r="604" spans="1:20">
      <c r="A604" s="90"/>
      <c r="B604" s="84"/>
      <c r="C604" s="85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</row>
    <row r="605" spans="1:20">
      <c r="A605" s="90"/>
      <c r="B605" s="84"/>
      <c r="C605" s="85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</row>
    <row r="606" spans="1:20">
      <c r="A606" s="90"/>
      <c r="B606" s="84"/>
      <c r="C606" s="85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</row>
    <row r="607" spans="1:20">
      <c r="A607" s="90"/>
      <c r="B607" s="84"/>
      <c r="C607" s="85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</row>
    <row r="608" spans="1:20">
      <c r="A608" s="90"/>
      <c r="B608" s="84"/>
      <c r="C608" s="85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</row>
    <row r="609" spans="1:20">
      <c r="A609" s="90"/>
      <c r="B609" s="84"/>
      <c r="C609" s="85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</row>
    <row r="610" spans="1:20">
      <c r="A610" s="90"/>
      <c r="B610" s="84"/>
      <c r="C610" s="85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</row>
    <row r="611" spans="1:20">
      <c r="A611" s="90"/>
      <c r="B611" s="84"/>
      <c r="C611" s="85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</row>
    <row r="612" spans="1:20">
      <c r="A612" s="90"/>
      <c r="B612" s="84"/>
      <c r="C612" s="85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</row>
    <row r="613" spans="1:20">
      <c r="A613" s="90"/>
      <c r="B613" s="84"/>
      <c r="C613" s="85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</row>
    <row r="614" spans="1:20">
      <c r="A614" s="90"/>
      <c r="B614" s="84"/>
      <c r="C614" s="85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</row>
    <row r="615" spans="1:20">
      <c r="A615" s="90"/>
      <c r="B615" s="84"/>
      <c r="C615" s="85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</row>
    <row r="616" spans="1:20">
      <c r="A616" s="90"/>
      <c r="B616" s="84"/>
      <c r="C616" s="85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</row>
    <row r="617" spans="1:20">
      <c r="A617" s="90"/>
      <c r="B617" s="84"/>
      <c r="C617" s="85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</row>
    <row r="618" spans="1:20">
      <c r="A618" s="90"/>
      <c r="B618" s="84"/>
      <c r="C618" s="85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</row>
    <row r="619" spans="1:20">
      <c r="A619" s="90"/>
      <c r="B619" s="84"/>
      <c r="C619" s="85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</row>
    <row r="620" spans="1:20">
      <c r="A620" s="90"/>
      <c r="B620" s="84"/>
      <c r="C620" s="85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</row>
    <row r="621" spans="1:20">
      <c r="A621" s="90"/>
      <c r="B621" s="84"/>
      <c r="C621" s="85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</row>
    <row r="622" spans="1:20">
      <c r="A622" s="90"/>
      <c r="B622" s="84"/>
      <c r="C622" s="85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</row>
    <row r="623" spans="1:20">
      <c r="A623" s="90"/>
      <c r="B623" s="84"/>
      <c r="C623" s="85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</row>
    <row r="624" spans="1:20">
      <c r="A624" s="90"/>
      <c r="B624" s="84"/>
      <c r="C624" s="85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</row>
    <row r="625" spans="1:20">
      <c r="A625" s="90"/>
      <c r="B625" s="84"/>
      <c r="C625" s="85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</row>
    <row r="626" spans="1:20">
      <c r="A626" s="90"/>
      <c r="B626" s="84"/>
      <c r="C626" s="85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</row>
    <row r="627" spans="1:20">
      <c r="A627" s="90"/>
      <c r="B627" s="84"/>
      <c r="C627" s="85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</row>
    <row r="628" spans="1:20">
      <c r="A628" s="90"/>
      <c r="B628" s="84"/>
      <c r="C628" s="85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</row>
    <row r="629" spans="1:20">
      <c r="A629" s="90"/>
      <c r="B629" s="84"/>
      <c r="C629" s="85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</row>
    <row r="630" spans="1:20">
      <c r="A630" s="90"/>
      <c r="B630" s="84"/>
      <c r="C630" s="85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</row>
    <row r="631" spans="1:20">
      <c r="A631" s="90"/>
      <c r="B631" s="84"/>
      <c r="C631" s="85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</row>
    <row r="632" spans="1:20">
      <c r="A632" s="90"/>
      <c r="B632" s="84"/>
      <c r="C632" s="85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</row>
    <row r="633" spans="1:20">
      <c r="A633" s="90"/>
      <c r="B633" s="84"/>
      <c r="C633" s="85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</row>
    <row r="634" spans="1:20">
      <c r="A634" s="90"/>
      <c r="B634" s="84"/>
      <c r="C634" s="85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</row>
    <row r="635" spans="1:20">
      <c r="A635" s="90"/>
      <c r="B635" s="84"/>
      <c r="C635" s="85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</row>
    <row r="636" spans="1:20">
      <c r="A636" s="90"/>
      <c r="B636" s="84"/>
      <c r="C636" s="85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</row>
    <row r="637" spans="1:20">
      <c r="A637" s="90"/>
      <c r="B637" s="84"/>
      <c r="C637" s="85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</row>
    <row r="638" spans="1:20">
      <c r="A638" s="90"/>
      <c r="B638" s="84"/>
      <c r="C638" s="85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</row>
    <row r="639" spans="1:20">
      <c r="A639" s="90"/>
      <c r="B639" s="84"/>
      <c r="C639" s="85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</row>
    <row r="640" spans="1:20">
      <c r="A640" s="90"/>
      <c r="B640" s="84"/>
      <c r="C640" s="85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</row>
    <row r="641" spans="1:20">
      <c r="A641" s="90"/>
      <c r="B641" s="84"/>
      <c r="C641" s="85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</row>
    <row r="642" spans="1:20">
      <c r="A642" s="90"/>
      <c r="B642" s="84"/>
      <c r="C642" s="85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</row>
    <row r="643" spans="1:20">
      <c r="A643" s="90"/>
      <c r="B643" s="84"/>
      <c r="C643" s="85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</row>
    <row r="644" spans="1:20">
      <c r="A644" s="90"/>
      <c r="B644" s="84"/>
      <c r="C644" s="85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</row>
    <row r="645" spans="1:20">
      <c r="A645" s="90"/>
      <c r="B645" s="84"/>
      <c r="C645" s="85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</row>
    <row r="646" spans="1:20">
      <c r="A646" s="90"/>
      <c r="B646" s="84"/>
      <c r="C646" s="85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</row>
    <row r="647" spans="1:20">
      <c r="A647" s="90"/>
      <c r="B647" s="84"/>
      <c r="C647" s="85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</row>
    <row r="648" spans="1:20">
      <c r="A648" s="90"/>
      <c r="B648" s="84"/>
      <c r="C648" s="85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</row>
    <row r="649" spans="1:20">
      <c r="A649" s="90"/>
      <c r="B649" s="84"/>
      <c r="C649" s="85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</row>
    <row r="650" spans="1:20">
      <c r="A650" s="90"/>
      <c r="B650" s="84"/>
      <c r="C650" s="85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</row>
    <row r="651" spans="1:20">
      <c r="A651" s="90"/>
      <c r="B651" s="84"/>
      <c r="C651" s="85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</row>
    <row r="652" spans="1:20">
      <c r="A652" s="90"/>
      <c r="B652" s="84"/>
      <c r="C652" s="85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</row>
    <row r="653" spans="1:20">
      <c r="A653" s="90"/>
      <c r="B653" s="84"/>
      <c r="C653" s="85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</row>
    <row r="654" spans="1:20">
      <c r="A654" s="90"/>
      <c r="B654" s="84"/>
      <c r="C654" s="85"/>
      <c r="D654" s="84"/>
      <c r="E654" s="84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</row>
    <row r="655" spans="1:20">
      <c r="A655" s="90"/>
      <c r="B655" s="84"/>
      <c r="C655" s="85"/>
      <c r="D655" s="84"/>
      <c r="E655" s="84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</row>
    <row r="656" spans="1:20">
      <c r="A656" s="90"/>
      <c r="B656" s="84"/>
      <c r="C656" s="85"/>
      <c r="D656" s="84"/>
      <c r="E656" s="84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</row>
    <row r="657" spans="1:20">
      <c r="A657" s="90"/>
      <c r="B657" s="84"/>
      <c r="C657" s="85"/>
      <c r="D657" s="84"/>
      <c r="E657" s="84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</row>
    <row r="658" spans="1:20">
      <c r="A658" s="90"/>
      <c r="B658" s="84"/>
      <c r="C658" s="85"/>
      <c r="D658" s="84"/>
      <c r="E658" s="84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</row>
    <row r="659" spans="1:20">
      <c r="A659" s="90"/>
      <c r="B659" s="84"/>
      <c r="C659" s="85"/>
      <c r="D659" s="84"/>
      <c r="E659" s="84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</row>
    <row r="660" spans="1:20">
      <c r="A660" s="90"/>
      <c r="B660" s="84"/>
      <c r="C660" s="85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</row>
    <row r="661" spans="1:20">
      <c r="A661" s="90"/>
      <c r="B661" s="84"/>
      <c r="C661" s="85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</row>
    <row r="662" spans="1:20">
      <c r="A662" s="90"/>
      <c r="B662" s="84"/>
      <c r="C662" s="85"/>
      <c r="D662" s="84"/>
      <c r="E662" s="84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</row>
    <row r="663" spans="1:20">
      <c r="A663" s="90"/>
      <c r="B663" s="84"/>
      <c r="C663" s="85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</row>
    <row r="664" spans="1:20">
      <c r="A664" s="90"/>
      <c r="B664" s="84"/>
      <c r="C664" s="85"/>
      <c r="D664" s="84"/>
      <c r="E664" s="84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</row>
    <row r="665" spans="1:20">
      <c r="A665" s="90"/>
      <c r="B665" s="84"/>
      <c r="C665" s="85"/>
      <c r="D665" s="84"/>
      <c r="E665" s="84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</row>
    <row r="666" spans="1:20">
      <c r="A666" s="90"/>
      <c r="B666" s="84"/>
      <c r="C666" s="85"/>
      <c r="D666" s="84"/>
      <c r="E666" s="84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</row>
    <row r="667" spans="1:20">
      <c r="A667" s="90"/>
      <c r="B667" s="84"/>
      <c r="C667" s="85"/>
      <c r="D667" s="84"/>
      <c r="E667" s="84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</row>
    <row r="668" spans="1:20">
      <c r="A668" s="90"/>
      <c r="B668" s="84"/>
      <c r="C668" s="85"/>
      <c r="D668" s="84"/>
      <c r="E668" s="84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</row>
    <row r="669" spans="1:20">
      <c r="A669" s="90"/>
      <c r="B669" s="84"/>
      <c r="C669" s="85"/>
      <c r="D669" s="84"/>
      <c r="E669" s="84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</row>
    <row r="670" spans="1:20">
      <c r="A670" s="90"/>
      <c r="B670" s="84"/>
      <c r="C670" s="85"/>
      <c r="D670" s="84"/>
      <c r="E670" s="84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</row>
    <row r="671" spans="1:20">
      <c r="A671" s="90"/>
      <c r="B671" s="84"/>
      <c r="C671" s="85"/>
      <c r="D671" s="84"/>
      <c r="E671" s="84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</row>
    <row r="672" spans="1:20">
      <c r="A672" s="90"/>
      <c r="B672" s="84"/>
      <c r="C672" s="85"/>
      <c r="D672" s="84"/>
      <c r="E672" s="84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</row>
    <row r="673" spans="1:20">
      <c r="A673" s="90"/>
      <c r="B673" s="84"/>
      <c r="C673" s="85"/>
      <c r="D673" s="84"/>
      <c r="E673" s="84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</row>
    <row r="674" spans="1:20">
      <c r="A674" s="90"/>
      <c r="B674" s="84"/>
      <c r="C674" s="85"/>
      <c r="D674" s="84"/>
      <c r="E674" s="84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</row>
    <row r="675" spans="1:20">
      <c r="A675" s="90"/>
      <c r="B675" s="84"/>
      <c r="C675" s="85"/>
      <c r="D675" s="84"/>
      <c r="E675" s="84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</row>
    <row r="676" spans="1:20">
      <c r="A676" s="90"/>
      <c r="B676" s="84"/>
      <c r="C676" s="85"/>
      <c r="D676" s="84"/>
      <c r="E676" s="84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</row>
    <row r="677" spans="1:20">
      <c r="A677" s="90"/>
      <c r="B677" s="84"/>
      <c r="C677" s="85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</row>
    <row r="678" spans="1:20">
      <c r="A678" s="90"/>
      <c r="B678" s="84"/>
      <c r="C678" s="85"/>
      <c r="D678" s="84"/>
      <c r="E678" s="84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</row>
    <row r="679" spans="1:20">
      <c r="A679" s="90"/>
      <c r="B679" s="84"/>
      <c r="C679" s="85"/>
      <c r="D679" s="84"/>
      <c r="E679" s="84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</row>
    <row r="680" spans="1:20">
      <c r="A680" s="90"/>
      <c r="B680" s="84"/>
      <c r="C680" s="85"/>
      <c r="D680" s="84"/>
      <c r="E680" s="84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</row>
    <row r="681" spans="1:20">
      <c r="A681" s="90"/>
      <c r="B681" s="84"/>
      <c r="C681" s="85"/>
      <c r="D681" s="84"/>
      <c r="E681" s="84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</row>
    <row r="682" spans="1:20">
      <c r="A682" s="90"/>
      <c r="B682" s="84"/>
      <c r="C682" s="85"/>
      <c r="D682" s="84"/>
      <c r="E682" s="84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</row>
    <row r="683" spans="1:20">
      <c r="A683" s="90"/>
      <c r="B683" s="84"/>
      <c r="C683" s="85"/>
      <c r="D683" s="84"/>
      <c r="E683" s="84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</row>
    <row r="684" spans="1:20">
      <c r="A684" s="90"/>
      <c r="B684" s="84"/>
      <c r="C684" s="85"/>
      <c r="D684" s="84"/>
      <c r="E684" s="84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</row>
    <row r="685" spans="1:20">
      <c r="A685" s="90"/>
      <c r="B685" s="84"/>
      <c r="C685" s="85"/>
      <c r="D685" s="84"/>
      <c r="E685" s="84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</row>
    <row r="686" spans="1:20">
      <c r="A686" s="90"/>
      <c r="B686" s="84"/>
      <c r="C686" s="85"/>
      <c r="D686" s="84"/>
      <c r="E686" s="84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</row>
    <row r="687" spans="1:20">
      <c r="A687" s="90"/>
      <c r="B687" s="84"/>
      <c r="C687" s="85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</row>
    <row r="688" spans="1:20">
      <c r="A688" s="90"/>
      <c r="B688" s="84"/>
      <c r="C688" s="85"/>
      <c r="D688" s="84"/>
      <c r="E688" s="84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</row>
    <row r="689" spans="1:20">
      <c r="A689" s="90"/>
      <c r="B689" s="84"/>
      <c r="C689" s="85"/>
      <c r="D689" s="84"/>
      <c r="E689" s="84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</row>
    <row r="690" spans="1:20">
      <c r="A690" s="90"/>
      <c r="B690" s="84"/>
      <c r="C690" s="85"/>
      <c r="D690" s="84"/>
      <c r="E690" s="84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</row>
    <row r="691" spans="1:20">
      <c r="A691" s="90"/>
      <c r="B691" s="84"/>
      <c r="C691" s="85"/>
      <c r="D691" s="84"/>
      <c r="E691" s="84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</row>
    <row r="692" spans="1:20">
      <c r="A692" s="90"/>
      <c r="B692" s="84"/>
      <c r="C692" s="85"/>
      <c r="D692" s="84"/>
      <c r="E692" s="84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</row>
    <row r="693" spans="1:20">
      <c r="A693" s="90"/>
      <c r="B693" s="84"/>
      <c r="C693" s="85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</row>
    <row r="694" spans="1:20">
      <c r="A694" s="90"/>
      <c r="B694" s="84"/>
      <c r="C694" s="85"/>
      <c r="D694" s="84"/>
      <c r="E694" s="84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</row>
    <row r="695" spans="1:20">
      <c r="A695" s="90"/>
      <c r="B695" s="84"/>
      <c r="C695" s="85"/>
      <c r="D695" s="84"/>
      <c r="E695" s="84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</row>
    <row r="696" spans="1:20">
      <c r="A696" s="90"/>
      <c r="B696" s="84"/>
      <c r="C696" s="85"/>
      <c r="D696" s="84"/>
      <c r="E696" s="84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</row>
    <row r="697" spans="1:20">
      <c r="A697" s="90"/>
      <c r="B697" s="84"/>
      <c r="C697" s="85"/>
      <c r="D697" s="84"/>
      <c r="E697" s="84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</row>
    <row r="698" spans="1:20">
      <c r="A698" s="90"/>
      <c r="B698" s="84"/>
      <c r="C698" s="85"/>
      <c r="D698" s="84"/>
      <c r="E698" s="84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</row>
    <row r="699" spans="1:20">
      <c r="A699" s="90"/>
      <c r="B699" s="84"/>
      <c r="C699" s="85"/>
      <c r="D699" s="84"/>
      <c r="E699" s="84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</row>
    <row r="700" spans="1:20">
      <c r="A700" s="90"/>
      <c r="B700" s="84"/>
      <c r="C700" s="85"/>
      <c r="D700" s="84"/>
      <c r="E700" s="84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</row>
    <row r="701" spans="1:20">
      <c r="A701" s="90"/>
      <c r="B701" s="84"/>
      <c r="C701" s="85"/>
      <c r="D701" s="84"/>
      <c r="E701" s="84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</row>
    <row r="702" spans="1:20">
      <c r="A702" s="90"/>
      <c r="B702" s="84"/>
      <c r="C702" s="85"/>
      <c r="D702" s="84"/>
      <c r="E702" s="84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</row>
    <row r="703" spans="1:20">
      <c r="A703" s="90"/>
      <c r="B703" s="84"/>
      <c r="C703" s="85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</row>
    <row r="704" spans="1:20">
      <c r="A704" s="90"/>
      <c r="B704" s="84"/>
      <c r="C704" s="85"/>
      <c r="D704" s="84"/>
      <c r="E704" s="84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</row>
    <row r="705" spans="1:20">
      <c r="A705" s="90"/>
      <c r="B705" s="84"/>
      <c r="C705" s="85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</row>
    <row r="706" spans="1:20">
      <c r="A706" s="90"/>
      <c r="B706" s="84"/>
      <c r="C706" s="85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</row>
    <row r="707" spans="1:20">
      <c r="A707" s="90"/>
      <c r="B707" s="84"/>
      <c r="C707" s="85"/>
      <c r="D707" s="84"/>
      <c r="E707" s="84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</row>
    <row r="708" spans="1:20">
      <c r="A708" s="90"/>
      <c r="B708" s="84"/>
      <c r="C708" s="85"/>
      <c r="D708" s="84"/>
      <c r="E708" s="84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</row>
    <row r="709" spans="1:20">
      <c r="A709" s="90"/>
      <c r="B709" s="84"/>
      <c r="C709" s="85"/>
      <c r="D709" s="84"/>
      <c r="E709" s="84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</row>
    <row r="710" spans="1:20">
      <c r="A710" s="90"/>
      <c r="B710" s="84"/>
      <c r="C710" s="85"/>
      <c r="D710" s="84"/>
      <c r="E710" s="84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</row>
    <row r="711" spans="1:20">
      <c r="A711" s="90"/>
      <c r="B711" s="84"/>
      <c r="C711" s="85"/>
      <c r="D711" s="84"/>
      <c r="E711" s="84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</row>
    <row r="712" spans="1:20">
      <c r="A712" s="90"/>
      <c r="B712" s="84"/>
      <c r="C712" s="85"/>
      <c r="D712" s="84"/>
      <c r="E712" s="84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</row>
    <row r="713" spans="1:20">
      <c r="A713" s="90"/>
      <c r="B713" s="84"/>
      <c r="C713" s="85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</row>
    <row r="714" spans="1:20">
      <c r="A714" s="90"/>
      <c r="B714" s="84"/>
      <c r="C714" s="85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</row>
    <row r="715" spans="1:20">
      <c r="A715" s="90"/>
      <c r="B715" s="84"/>
      <c r="C715" s="85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</row>
    <row r="716" spans="1:20">
      <c r="A716" s="90"/>
      <c r="B716" s="84"/>
      <c r="C716" s="85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</row>
    <row r="717" spans="1:20">
      <c r="A717" s="90"/>
      <c r="B717" s="84"/>
      <c r="C717" s="85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</row>
    <row r="718" spans="1:20">
      <c r="A718" s="90"/>
      <c r="B718" s="84"/>
      <c r="C718" s="85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</row>
    <row r="719" spans="1:20">
      <c r="A719" s="90"/>
      <c r="B719" s="84"/>
      <c r="C719" s="85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</row>
    <row r="720" spans="1:20">
      <c r="A720" s="90"/>
      <c r="B720" s="84"/>
      <c r="C720" s="85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</row>
    <row r="721" spans="1:20">
      <c r="A721" s="90"/>
      <c r="B721" s="84"/>
      <c r="C721" s="85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</row>
    <row r="722" spans="1:20">
      <c r="A722" s="90"/>
      <c r="B722" s="84"/>
      <c r="C722" s="85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</row>
    <row r="723" spans="1:20">
      <c r="A723" s="90"/>
      <c r="B723" s="84"/>
      <c r="C723" s="85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</row>
    <row r="724" spans="1:20">
      <c r="A724" s="90"/>
      <c r="B724" s="84"/>
      <c r="C724" s="85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</row>
    <row r="725" spans="1:20">
      <c r="A725" s="90"/>
      <c r="B725" s="84"/>
      <c r="C725" s="85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</row>
    <row r="726" spans="1:20">
      <c r="A726" s="90"/>
      <c r="B726" s="84"/>
      <c r="C726" s="85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</row>
    <row r="727" spans="1:20">
      <c r="A727" s="90"/>
      <c r="B727" s="84"/>
      <c r="C727" s="85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</row>
    <row r="728" spans="1:20">
      <c r="A728" s="90"/>
      <c r="B728" s="84"/>
      <c r="C728" s="85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</row>
    <row r="729" spans="1:20">
      <c r="A729" s="90"/>
      <c r="B729" s="84"/>
      <c r="C729" s="85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</row>
    <row r="730" spans="1:20">
      <c r="A730" s="90"/>
      <c r="B730" s="84"/>
      <c r="C730" s="85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</row>
    <row r="731" spans="1:20">
      <c r="A731" s="90"/>
      <c r="B731" s="84"/>
      <c r="C731" s="85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</row>
    <row r="732" spans="1:20">
      <c r="A732" s="90"/>
      <c r="B732" s="84"/>
      <c r="C732" s="85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</row>
    <row r="733" spans="1:20">
      <c r="A733" s="90"/>
      <c r="B733" s="84"/>
      <c r="C733" s="85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</row>
    <row r="734" spans="1:20">
      <c r="A734" s="90"/>
      <c r="B734" s="84"/>
      <c r="C734" s="85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</row>
    <row r="735" spans="1:20">
      <c r="A735" s="90"/>
      <c r="B735" s="84"/>
      <c r="C735" s="85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</row>
    <row r="736" spans="1:20">
      <c r="A736" s="90"/>
      <c r="B736" s="84"/>
      <c r="C736" s="85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</row>
    <row r="737" spans="1:20">
      <c r="A737" s="90"/>
      <c r="B737" s="84"/>
      <c r="C737" s="85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</row>
    <row r="738" spans="1:20">
      <c r="A738" s="90"/>
      <c r="B738" s="84"/>
      <c r="C738" s="85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</row>
    <row r="739" spans="1:20">
      <c r="A739" s="90"/>
      <c r="B739" s="84"/>
      <c r="C739" s="85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</row>
    <row r="740" spans="1:20">
      <c r="A740" s="90"/>
      <c r="B740" s="84"/>
      <c r="C740" s="85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</row>
    <row r="741" spans="1:20">
      <c r="A741" s="90"/>
      <c r="B741" s="84"/>
      <c r="C741" s="85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</row>
    <row r="742" spans="1:20">
      <c r="A742" s="90"/>
      <c r="B742" s="84"/>
      <c r="C742" s="85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</row>
    <row r="743" spans="1:20">
      <c r="A743" s="90"/>
      <c r="B743" s="84"/>
      <c r="C743" s="85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</row>
    <row r="744" spans="1:20">
      <c r="A744" s="90"/>
      <c r="B744" s="84"/>
      <c r="C744" s="85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</row>
    <row r="745" spans="1:20">
      <c r="A745" s="90"/>
      <c r="B745" s="84"/>
      <c r="C745" s="85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</row>
    <row r="746" spans="1:20">
      <c r="A746" s="90"/>
      <c r="B746" s="84"/>
      <c r="C746" s="85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</row>
    <row r="747" spans="1:20">
      <c r="A747" s="90"/>
      <c r="B747" s="84"/>
      <c r="C747" s="85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</row>
    <row r="748" spans="1:20">
      <c r="A748" s="90"/>
      <c r="B748" s="84"/>
      <c r="C748" s="85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</row>
    <row r="749" spans="1:20">
      <c r="A749" s="90"/>
      <c r="B749" s="84"/>
      <c r="C749" s="85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</row>
    <row r="750" spans="1:20">
      <c r="A750" s="90"/>
      <c r="B750" s="84"/>
      <c r="C750" s="85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</row>
    <row r="751" spans="1:20">
      <c r="A751" s="90"/>
      <c r="B751" s="84"/>
      <c r="C751" s="85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</row>
    <row r="752" spans="1:20">
      <c r="A752" s="90"/>
      <c r="B752" s="84"/>
      <c r="C752" s="85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</row>
    <row r="753" spans="1:20">
      <c r="A753" s="90"/>
      <c r="B753" s="84"/>
      <c r="C753" s="85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</row>
    <row r="754" spans="1:20">
      <c r="A754" s="90"/>
      <c r="B754" s="84"/>
      <c r="C754" s="85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</row>
    <row r="755" spans="1:20">
      <c r="A755" s="90"/>
      <c r="B755" s="84"/>
      <c r="C755" s="85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</row>
    <row r="756" spans="1:20">
      <c r="A756" s="90"/>
      <c r="B756" s="84"/>
      <c r="C756" s="85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</row>
    <row r="757" spans="1:20">
      <c r="A757" s="90"/>
      <c r="B757" s="84"/>
      <c r="C757" s="85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</row>
    <row r="758" spans="1:20">
      <c r="A758" s="90"/>
      <c r="B758" s="84"/>
      <c r="C758" s="85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</row>
    <row r="759" spans="1:20">
      <c r="A759" s="90"/>
      <c r="B759" s="84"/>
      <c r="C759" s="85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</row>
    <row r="760" spans="1:20">
      <c r="A760" s="90"/>
      <c r="B760" s="84"/>
      <c r="C760" s="85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</row>
    <row r="761" spans="1:20">
      <c r="A761" s="90"/>
      <c r="B761" s="84"/>
      <c r="C761" s="85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</row>
    <row r="762" spans="1:20">
      <c r="A762" s="90"/>
      <c r="B762" s="84"/>
      <c r="C762" s="85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</row>
    <row r="763" spans="1:20">
      <c r="A763" s="90"/>
      <c r="B763" s="84"/>
      <c r="C763" s="85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</row>
    <row r="764" spans="1:20">
      <c r="A764" s="90"/>
      <c r="B764" s="84"/>
      <c r="C764" s="85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</row>
    <row r="765" spans="1:20">
      <c r="A765" s="90"/>
      <c r="B765" s="84"/>
      <c r="C765" s="85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</row>
    <row r="766" spans="1:20">
      <c r="A766" s="90"/>
      <c r="B766" s="84"/>
      <c r="C766" s="85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</row>
    <row r="767" spans="1:20">
      <c r="A767" s="90"/>
      <c r="B767" s="84"/>
      <c r="C767" s="85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</row>
    <row r="768" spans="1:20">
      <c r="A768" s="90"/>
      <c r="B768" s="84"/>
      <c r="C768" s="85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</row>
    <row r="769" spans="1:20">
      <c r="A769" s="90"/>
      <c r="B769" s="84"/>
      <c r="C769" s="85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</row>
    <row r="770" spans="1:20">
      <c r="A770" s="90"/>
      <c r="B770" s="84"/>
      <c r="C770" s="85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</row>
    <row r="771" spans="1:20">
      <c r="A771" s="90"/>
      <c r="B771" s="84"/>
      <c r="C771" s="85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</row>
    <row r="772" spans="1:20">
      <c r="A772" s="90"/>
      <c r="B772" s="84"/>
      <c r="C772" s="85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</row>
    <row r="773" spans="1:20">
      <c r="A773" s="90"/>
      <c r="B773" s="84"/>
      <c r="C773" s="85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</row>
    <row r="774" spans="1:20">
      <c r="A774" s="90"/>
      <c r="B774" s="84"/>
      <c r="C774" s="85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</row>
    <row r="775" spans="1:20">
      <c r="A775" s="90"/>
      <c r="B775" s="84"/>
      <c r="C775" s="85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</row>
    <row r="776" spans="1:20">
      <c r="A776" s="90"/>
      <c r="B776" s="84"/>
      <c r="C776" s="85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</row>
    <row r="777" spans="1:20">
      <c r="A777" s="90"/>
      <c r="B777" s="84"/>
      <c r="C777" s="85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</row>
    <row r="778" spans="1:20">
      <c r="A778" s="90"/>
      <c r="B778" s="84"/>
      <c r="C778" s="85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</row>
    <row r="779" spans="1:20">
      <c r="A779" s="90"/>
      <c r="B779" s="84"/>
      <c r="C779" s="85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</row>
    <row r="780" spans="1:20">
      <c r="A780" s="90"/>
      <c r="B780" s="84"/>
      <c r="C780" s="85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</row>
    <row r="781" spans="1:20">
      <c r="A781" s="90"/>
      <c r="B781" s="84"/>
      <c r="C781" s="85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</row>
    <row r="782" spans="1:20">
      <c r="A782" s="90"/>
      <c r="B782" s="84"/>
      <c r="C782" s="85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</row>
    <row r="783" spans="1:20">
      <c r="A783" s="90"/>
      <c r="B783" s="84"/>
      <c r="C783" s="85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</row>
    <row r="784" spans="1:20">
      <c r="A784" s="90"/>
      <c r="B784" s="84"/>
      <c r="C784" s="85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</row>
    <row r="785" spans="1:20">
      <c r="A785" s="90"/>
      <c r="B785" s="84"/>
      <c r="C785" s="85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</row>
    <row r="786" spans="1:20">
      <c r="A786" s="90"/>
      <c r="B786" s="84"/>
      <c r="C786" s="85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</row>
    <row r="787" spans="1:20">
      <c r="A787" s="90"/>
      <c r="B787" s="84"/>
      <c r="C787" s="85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</row>
    <row r="788" spans="1:20">
      <c r="A788" s="90"/>
      <c r="B788" s="84"/>
      <c r="C788" s="85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</row>
    <row r="789" spans="1:20">
      <c r="A789" s="90"/>
      <c r="B789" s="84"/>
      <c r="C789" s="85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</row>
    <row r="790" spans="1:20">
      <c r="A790" s="90"/>
      <c r="B790" s="84"/>
      <c r="C790" s="85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</row>
    <row r="791" spans="1:20">
      <c r="A791" s="90"/>
      <c r="B791" s="84"/>
      <c r="C791" s="85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</row>
    <row r="792" spans="1:20">
      <c r="A792" s="90"/>
      <c r="B792" s="84"/>
      <c r="C792" s="85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</row>
    <row r="793" spans="1:20">
      <c r="A793" s="90"/>
      <c r="B793" s="84"/>
      <c r="C793" s="85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</row>
    <row r="794" spans="1:20">
      <c r="A794" s="90"/>
      <c r="B794" s="84"/>
      <c r="C794" s="85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</row>
    <row r="795" spans="1:20">
      <c r="A795" s="90"/>
      <c r="B795" s="84"/>
      <c r="C795" s="85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</row>
    <row r="796" spans="1:20">
      <c r="A796" s="90"/>
      <c r="B796" s="84"/>
      <c r="C796" s="85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</row>
    <row r="797" spans="1:20">
      <c r="A797" s="90"/>
      <c r="B797" s="84"/>
      <c r="C797" s="85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</row>
    <row r="798" spans="1:20">
      <c r="A798" s="90"/>
      <c r="B798" s="84"/>
      <c r="C798" s="85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</row>
    <row r="799" spans="1:20">
      <c r="A799" s="90"/>
      <c r="B799" s="84"/>
      <c r="C799" s="85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</row>
    <row r="800" spans="1:20">
      <c r="A800" s="90"/>
      <c r="B800" s="84"/>
      <c r="C800" s="85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</row>
    <row r="801" spans="1:20">
      <c r="A801" s="90"/>
      <c r="B801" s="84"/>
      <c r="C801" s="85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</row>
    <row r="802" spans="1:20">
      <c r="A802" s="90"/>
      <c r="B802" s="84"/>
      <c r="C802" s="85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</row>
    <row r="803" spans="1:20">
      <c r="A803" s="90"/>
      <c r="B803" s="84"/>
      <c r="C803" s="85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</row>
    <row r="804" spans="1:20">
      <c r="A804" s="90"/>
      <c r="B804" s="84"/>
      <c r="C804" s="85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</row>
    <row r="805" spans="1:20">
      <c r="A805" s="90"/>
      <c r="B805" s="84"/>
      <c r="C805" s="85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</row>
    <row r="806" spans="1:20">
      <c r="A806" s="90"/>
      <c r="B806" s="84"/>
      <c r="C806" s="85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</row>
    <row r="807" spans="1:20">
      <c r="A807" s="90"/>
      <c r="B807" s="84"/>
      <c r="C807" s="85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</row>
    <row r="808" spans="1:20">
      <c r="A808" s="90"/>
      <c r="B808" s="84"/>
      <c r="C808" s="85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</row>
    <row r="809" spans="1:20">
      <c r="A809" s="90"/>
      <c r="B809" s="84"/>
      <c r="C809" s="85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</row>
    <row r="810" spans="1:20">
      <c r="A810" s="90"/>
      <c r="B810" s="84"/>
      <c r="C810" s="85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</row>
    <row r="811" spans="1:20">
      <c r="A811" s="90"/>
      <c r="B811" s="84"/>
      <c r="C811" s="85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</row>
    <row r="812" spans="1:20">
      <c r="A812" s="90"/>
      <c r="B812" s="84"/>
      <c r="C812" s="85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</row>
    <row r="813" spans="1:20">
      <c r="A813" s="90"/>
      <c r="B813" s="84"/>
      <c r="C813" s="85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</row>
    <row r="814" spans="1:20">
      <c r="A814" s="90"/>
      <c r="B814" s="84"/>
      <c r="C814" s="85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</row>
    <row r="815" spans="1:20">
      <c r="A815" s="90"/>
      <c r="B815" s="84"/>
      <c r="C815" s="85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</row>
    <row r="816" spans="1:20">
      <c r="A816" s="90"/>
      <c r="B816" s="84"/>
      <c r="C816" s="85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</row>
    <row r="817" spans="1:20">
      <c r="A817" s="90"/>
      <c r="B817" s="84"/>
      <c r="C817" s="85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</row>
    <row r="818" spans="1:20">
      <c r="A818" s="90"/>
      <c r="B818" s="84"/>
      <c r="C818" s="85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</row>
    <row r="819" spans="1:20">
      <c r="A819" s="90"/>
      <c r="B819" s="84"/>
      <c r="C819" s="85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</row>
    <row r="820" spans="1:20">
      <c r="A820" s="90"/>
      <c r="B820" s="84"/>
      <c r="C820" s="85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</row>
    <row r="821" spans="1:20">
      <c r="A821" s="90"/>
      <c r="B821" s="84"/>
      <c r="C821" s="85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</row>
    <row r="822" spans="1:20">
      <c r="A822" s="90"/>
      <c r="B822" s="84"/>
      <c r="C822" s="85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</row>
    <row r="823" spans="1:20">
      <c r="A823" s="90"/>
      <c r="B823" s="84"/>
      <c r="C823" s="85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</row>
    <row r="824" spans="1:20">
      <c r="A824" s="90"/>
      <c r="B824" s="84"/>
      <c r="C824" s="85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</row>
    <row r="825" spans="1:20">
      <c r="A825" s="90"/>
      <c r="B825" s="84"/>
      <c r="C825" s="85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</row>
    <row r="826" spans="1:20">
      <c r="A826" s="90"/>
      <c r="B826" s="84"/>
      <c r="C826" s="85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</row>
    <row r="827" spans="1:20">
      <c r="A827" s="90"/>
      <c r="B827" s="84"/>
      <c r="C827" s="85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</row>
    <row r="828" spans="1:20">
      <c r="A828" s="90"/>
      <c r="B828" s="84"/>
      <c r="C828" s="85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</row>
    <row r="829" spans="1:20">
      <c r="A829" s="90"/>
      <c r="B829" s="84"/>
      <c r="C829" s="85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</row>
    <row r="830" spans="1:20">
      <c r="A830" s="90"/>
      <c r="B830" s="84"/>
      <c r="C830" s="85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</row>
    <row r="831" spans="1:20">
      <c r="A831" s="90"/>
      <c r="B831" s="84"/>
      <c r="C831" s="85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</row>
    <row r="832" spans="1:20">
      <c r="A832" s="90"/>
      <c r="B832" s="84"/>
      <c r="C832" s="85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</row>
    <row r="833" spans="1:20">
      <c r="A833" s="90"/>
      <c r="B833" s="84"/>
      <c r="C833" s="85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</row>
    <row r="834" spans="1:20">
      <c r="A834" s="90"/>
      <c r="B834" s="84"/>
      <c r="C834" s="85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</row>
    <row r="835" spans="1:20">
      <c r="A835" s="90"/>
      <c r="B835" s="84"/>
      <c r="C835" s="85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</row>
    <row r="836" spans="1:20">
      <c r="A836" s="90"/>
      <c r="B836" s="84"/>
      <c r="C836" s="85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</row>
    <row r="837" spans="1:20">
      <c r="A837" s="90"/>
      <c r="B837" s="84"/>
      <c r="C837" s="85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</row>
    <row r="838" spans="1:20">
      <c r="A838" s="90"/>
      <c r="B838" s="84"/>
      <c r="C838" s="85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</row>
    <row r="839" spans="1:20">
      <c r="A839" s="90"/>
      <c r="B839" s="84"/>
      <c r="C839" s="85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</row>
    <row r="840" spans="1:20">
      <c r="A840" s="90"/>
      <c r="B840" s="84"/>
      <c r="C840" s="85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</row>
    <row r="841" spans="1:20">
      <c r="A841" s="90"/>
      <c r="B841" s="84"/>
      <c r="C841" s="85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</row>
    <row r="842" spans="1:20">
      <c r="A842" s="90"/>
      <c r="B842" s="84"/>
      <c r="C842" s="85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</row>
    <row r="843" spans="1:20">
      <c r="A843" s="90"/>
      <c r="B843" s="84"/>
      <c r="C843" s="85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</row>
    <row r="844" spans="1:20">
      <c r="A844" s="90"/>
      <c r="B844" s="84"/>
      <c r="C844" s="85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</row>
    <row r="845" spans="1:20">
      <c r="A845" s="90"/>
      <c r="B845" s="84"/>
      <c r="C845" s="85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</row>
    <row r="846" spans="1:20">
      <c r="A846" s="90"/>
      <c r="B846" s="84"/>
      <c r="C846" s="85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</row>
    <row r="847" spans="1:20">
      <c r="A847" s="90"/>
      <c r="B847" s="84"/>
      <c r="C847" s="85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</row>
    <row r="848" spans="1:20">
      <c r="A848" s="90"/>
      <c r="B848" s="84"/>
      <c r="C848" s="85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</row>
    <row r="849" spans="1:20">
      <c r="A849" s="90"/>
      <c r="B849" s="84"/>
      <c r="C849" s="85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</row>
    <row r="850" spans="1:20">
      <c r="A850" s="90"/>
      <c r="B850" s="84"/>
      <c r="C850" s="85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</row>
    <row r="851" spans="1:20">
      <c r="A851" s="90"/>
      <c r="B851" s="84"/>
      <c r="C851" s="85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</row>
    <row r="852" spans="1:20">
      <c r="A852" s="90"/>
      <c r="B852" s="84"/>
      <c r="C852" s="85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</row>
    <row r="853" spans="1:20">
      <c r="A853" s="90"/>
      <c r="B853" s="84"/>
      <c r="C853" s="85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</row>
    <row r="854" spans="1:20">
      <c r="A854" s="90"/>
      <c r="B854" s="84"/>
      <c r="C854" s="85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</row>
    <row r="855" spans="1:20">
      <c r="A855" s="90"/>
      <c r="B855" s="84"/>
      <c r="C855" s="85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</row>
    <row r="856" spans="1:20">
      <c r="A856" s="90"/>
      <c r="B856" s="84"/>
      <c r="C856" s="85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</row>
    <row r="857" spans="1:20">
      <c r="A857" s="90"/>
      <c r="B857" s="84"/>
      <c r="C857" s="85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</row>
    <row r="858" spans="1:20">
      <c r="A858" s="90"/>
      <c r="B858" s="84"/>
      <c r="C858" s="85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</row>
    <row r="859" spans="1:20">
      <c r="A859" s="90"/>
      <c r="B859" s="84"/>
      <c r="C859" s="85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</row>
    <row r="860" spans="1:20">
      <c r="A860" s="90"/>
      <c r="B860" s="84"/>
      <c r="C860" s="85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</row>
    <row r="861" spans="1:20">
      <c r="A861" s="90"/>
      <c r="B861" s="84"/>
      <c r="C861" s="85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</row>
    <row r="862" spans="1:20">
      <c r="A862" s="90"/>
      <c r="B862" s="84"/>
      <c r="C862" s="85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</row>
    <row r="863" spans="1:20">
      <c r="A863" s="90"/>
      <c r="B863" s="84"/>
      <c r="C863" s="85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</row>
    <row r="864" spans="1:20">
      <c r="A864" s="90"/>
      <c r="B864" s="84"/>
      <c r="C864" s="85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</row>
    <row r="865" spans="1:20">
      <c r="A865" s="90"/>
      <c r="B865" s="84"/>
      <c r="C865" s="85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</row>
    <row r="866" spans="1:20">
      <c r="A866" s="90"/>
      <c r="B866" s="84"/>
      <c r="C866" s="85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</row>
    <row r="867" spans="1:20">
      <c r="A867" s="90"/>
      <c r="B867" s="84"/>
      <c r="C867" s="85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</row>
    <row r="868" spans="1:20">
      <c r="A868" s="90"/>
      <c r="B868" s="84"/>
      <c r="C868" s="85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</row>
    <row r="869" spans="1:20">
      <c r="A869" s="90"/>
      <c r="B869" s="84"/>
      <c r="C869" s="85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</row>
    <row r="870" spans="1:20">
      <c r="A870" s="90"/>
      <c r="B870" s="84"/>
      <c r="C870" s="85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</row>
    <row r="871" spans="1:20">
      <c r="A871" s="90"/>
      <c r="B871" s="84"/>
      <c r="C871" s="85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</row>
    <row r="872" spans="1:20">
      <c r="A872" s="90"/>
      <c r="B872" s="84"/>
      <c r="C872" s="85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</row>
    <row r="873" spans="1:20">
      <c r="A873" s="90"/>
      <c r="B873" s="84"/>
      <c r="C873" s="85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</row>
    <row r="874" spans="1:20">
      <c r="A874" s="90"/>
      <c r="B874" s="84"/>
      <c r="C874" s="85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</row>
    <row r="875" spans="1:20">
      <c r="A875" s="90"/>
      <c r="B875" s="84"/>
      <c r="C875" s="85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</row>
    <row r="876" spans="1:20">
      <c r="A876" s="90"/>
      <c r="B876" s="84"/>
      <c r="C876" s="85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</row>
    <row r="877" spans="1:20">
      <c r="A877" s="90"/>
      <c r="B877" s="84"/>
      <c r="C877" s="85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</row>
    <row r="878" spans="1:20">
      <c r="A878" s="90"/>
      <c r="B878" s="84"/>
      <c r="C878" s="85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</row>
    <row r="879" spans="1:20">
      <c r="A879" s="90"/>
      <c r="B879" s="84"/>
      <c r="C879" s="85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</row>
    <row r="880" spans="1:20">
      <c r="A880" s="90"/>
      <c r="B880" s="84"/>
      <c r="C880" s="85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</row>
    <row r="881" spans="1:20">
      <c r="A881" s="90"/>
      <c r="B881" s="84"/>
      <c r="C881" s="85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</row>
    <row r="882" spans="1:20">
      <c r="A882" s="90"/>
      <c r="B882" s="84"/>
      <c r="C882" s="85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</row>
    <row r="883" spans="1:20">
      <c r="A883" s="90"/>
      <c r="B883" s="84"/>
      <c r="C883" s="85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</row>
    <row r="884" spans="1:20">
      <c r="A884" s="90"/>
      <c r="B884" s="84"/>
      <c r="C884" s="85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</row>
    <row r="885" spans="1:20">
      <c r="A885" s="90"/>
      <c r="B885" s="84"/>
      <c r="C885" s="85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</row>
    <row r="886" spans="1:20">
      <c r="A886" s="90"/>
      <c r="B886" s="84"/>
      <c r="C886" s="85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</row>
    <row r="887" spans="1:20">
      <c r="A887" s="90"/>
      <c r="B887" s="84"/>
      <c r="C887" s="85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</row>
    <row r="888" spans="1:20">
      <c r="A888" s="90"/>
      <c r="B888" s="84"/>
      <c r="C888" s="85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</row>
    <row r="889" spans="1:20">
      <c r="A889" s="90"/>
      <c r="B889" s="84"/>
      <c r="C889" s="85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</row>
    <row r="890" spans="1:20">
      <c r="A890" s="90"/>
      <c r="B890" s="84"/>
      <c r="C890" s="85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</row>
    <row r="891" spans="1:20">
      <c r="A891" s="90"/>
      <c r="B891" s="84"/>
      <c r="C891" s="85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</row>
    <row r="892" spans="1:20">
      <c r="A892" s="90"/>
      <c r="B892" s="84"/>
      <c r="C892" s="85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</row>
    <row r="893" spans="1:20">
      <c r="A893" s="90"/>
      <c r="B893" s="84"/>
      <c r="C893" s="85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</row>
    <row r="894" spans="1:20">
      <c r="A894" s="90"/>
      <c r="B894" s="84"/>
      <c r="C894" s="85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</row>
    <row r="895" spans="1:20">
      <c r="A895" s="90"/>
      <c r="B895" s="84"/>
      <c r="C895" s="85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</row>
    <row r="896" spans="1:20">
      <c r="A896" s="90"/>
      <c r="B896" s="84"/>
      <c r="C896" s="85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</row>
    <row r="897" spans="1:20">
      <c r="A897" s="90"/>
      <c r="B897" s="84"/>
      <c r="C897" s="85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</row>
    <row r="898" spans="1:20">
      <c r="A898" s="90"/>
      <c r="B898" s="84"/>
      <c r="C898" s="85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</row>
    <row r="899" spans="1:20">
      <c r="A899" s="90"/>
      <c r="B899" s="84"/>
      <c r="C899" s="85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</row>
    <row r="900" spans="1:20">
      <c r="A900" s="90"/>
      <c r="B900" s="84"/>
      <c r="C900" s="85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</row>
    <row r="901" spans="1:20">
      <c r="A901" s="90"/>
      <c r="B901" s="84"/>
      <c r="C901" s="85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</row>
    <row r="902" spans="1:20">
      <c r="A902" s="90"/>
      <c r="B902" s="84"/>
      <c r="C902" s="85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</row>
    <row r="903" spans="1:20">
      <c r="A903" s="90"/>
      <c r="B903" s="84"/>
      <c r="C903" s="85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</row>
    <row r="904" spans="1:20">
      <c r="A904" s="90"/>
      <c r="B904" s="84"/>
      <c r="C904" s="85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</row>
    <row r="905" spans="1:20">
      <c r="A905" s="90"/>
      <c r="B905" s="84"/>
      <c r="C905" s="85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</row>
    <row r="906" spans="1:20">
      <c r="A906" s="90"/>
      <c r="B906" s="84"/>
      <c r="C906" s="85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</row>
    <row r="907" spans="1:20">
      <c r="A907" s="90"/>
      <c r="B907" s="84"/>
      <c r="C907" s="85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</row>
    <row r="908" spans="1:20">
      <c r="A908" s="90"/>
      <c r="B908" s="84"/>
      <c r="C908" s="85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</row>
    <row r="909" spans="1:20">
      <c r="A909" s="90"/>
      <c r="B909" s="84"/>
      <c r="C909" s="85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</row>
    <row r="910" spans="1:20">
      <c r="A910" s="90"/>
      <c r="B910" s="84"/>
      <c r="C910" s="85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</row>
    <row r="911" spans="1:20">
      <c r="A911" s="90"/>
      <c r="B911" s="84"/>
      <c r="C911" s="85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</row>
    <row r="912" spans="1:20">
      <c r="A912" s="90"/>
      <c r="B912" s="84"/>
      <c r="C912" s="85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</row>
    <row r="913" spans="1:20">
      <c r="A913" s="90"/>
      <c r="B913" s="84"/>
      <c r="C913" s="85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</row>
    <row r="914" spans="1:20">
      <c r="A914" s="90"/>
      <c r="B914" s="84"/>
      <c r="C914" s="85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</row>
    <row r="915" spans="1:20">
      <c r="A915" s="90"/>
      <c r="B915" s="84"/>
      <c r="C915" s="85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</row>
    <row r="916" spans="1:20">
      <c r="A916" s="90"/>
      <c r="B916" s="84"/>
      <c r="C916" s="85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</row>
    <row r="917" spans="1:20">
      <c r="A917" s="90"/>
      <c r="B917" s="84"/>
      <c r="C917" s="85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</row>
    <row r="918" spans="1:20">
      <c r="A918" s="90"/>
      <c r="B918" s="84"/>
      <c r="C918" s="85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</row>
    <row r="919" spans="1:20">
      <c r="A919" s="90"/>
      <c r="B919" s="84"/>
      <c r="C919" s="85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</row>
    <row r="920" spans="1:20">
      <c r="A920" s="90"/>
      <c r="B920" s="84"/>
      <c r="C920" s="85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</row>
    <row r="921" spans="1:20">
      <c r="A921" s="90"/>
      <c r="B921" s="84"/>
      <c r="C921" s="85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</row>
    <row r="922" spans="1:20">
      <c r="A922" s="90"/>
      <c r="B922" s="84"/>
      <c r="C922" s="85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</row>
    <row r="923" spans="1:20">
      <c r="A923" s="90"/>
      <c r="B923" s="84"/>
      <c r="C923" s="85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</row>
    <row r="924" spans="1:20">
      <c r="A924" s="90"/>
      <c r="B924" s="84"/>
      <c r="C924" s="85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</row>
    <row r="925" spans="1:20">
      <c r="A925" s="90"/>
      <c r="B925" s="84"/>
      <c r="C925" s="85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</row>
    <row r="926" spans="1:20">
      <c r="A926" s="90"/>
      <c r="B926" s="84"/>
      <c r="C926" s="85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</row>
    <row r="927" spans="1:20">
      <c r="A927" s="90"/>
      <c r="B927" s="84"/>
      <c r="C927" s="85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</row>
    <row r="928" spans="1:20">
      <c r="A928" s="90"/>
      <c r="B928" s="84"/>
      <c r="C928" s="85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</row>
    <row r="929" spans="1:20">
      <c r="A929" s="90"/>
      <c r="B929" s="84"/>
      <c r="C929" s="85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</row>
    <row r="930" spans="1:20">
      <c r="A930" s="90"/>
      <c r="B930" s="84"/>
      <c r="C930" s="85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</row>
    <row r="931" spans="1:20">
      <c r="A931" s="90"/>
      <c r="B931" s="84"/>
      <c r="C931" s="85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</row>
    <row r="932" spans="1:20">
      <c r="A932" s="90"/>
      <c r="B932" s="84"/>
      <c r="C932" s="85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</row>
    <row r="933" spans="1:20">
      <c r="A933" s="90"/>
      <c r="B933" s="84"/>
      <c r="C933" s="85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</row>
    <row r="934" spans="1:20">
      <c r="A934" s="90"/>
      <c r="B934" s="84"/>
      <c r="C934" s="85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</row>
    <row r="935" spans="1:20">
      <c r="A935" s="90"/>
      <c r="B935" s="84"/>
      <c r="C935" s="85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</row>
    <row r="936" spans="1:20">
      <c r="A936" s="90"/>
      <c r="B936" s="84"/>
      <c r="C936" s="85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</row>
    <row r="937" spans="1:20">
      <c r="A937" s="90"/>
      <c r="B937" s="84"/>
      <c r="C937" s="85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</row>
    <row r="938" spans="1:20">
      <c r="A938" s="90"/>
      <c r="B938" s="84"/>
      <c r="C938" s="85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</row>
    <row r="939" spans="1:20">
      <c r="A939" s="90"/>
      <c r="B939" s="84"/>
      <c r="C939" s="85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</row>
    <row r="940" spans="1:20">
      <c r="A940" s="90"/>
      <c r="B940" s="84"/>
      <c r="C940" s="85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</row>
    <row r="941" spans="1:20">
      <c r="A941" s="90"/>
      <c r="B941" s="84"/>
      <c r="C941" s="85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</row>
    <row r="942" spans="1:20">
      <c r="A942" s="90"/>
      <c r="B942" s="84"/>
      <c r="C942" s="85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</row>
    <row r="943" spans="1:20">
      <c r="A943" s="90"/>
      <c r="B943" s="84"/>
      <c r="C943" s="85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</row>
    <row r="944" spans="1:20">
      <c r="A944" s="90"/>
      <c r="B944" s="84"/>
      <c r="C944" s="85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</row>
    <row r="945" spans="1:20">
      <c r="A945" s="90"/>
      <c r="B945" s="84"/>
      <c r="C945" s="85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</row>
    <row r="946" spans="1:20">
      <c r="A946" s="90"/>
      <c r="B946" s="84"/>
      <c r="C946" s="85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</row>
    <row r="947" spans="1:20">
      <c r="A947" s="90"/>
      <c r="B947" s="84"/>
      <c r="C947" s="85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</row>
    <row r="948" spans="1:20">
      <c r="A948" s="90"/>
      <c r="B948" s="84"/>
      <c r="C948" s="85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</row>
    <row r="949" spans="1:20">
      <c r="A949" s="90"/>
      <c r="B949" s="84"/>
      <c r="C949" s="85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</row>
    <row r="950" spans="1:20">
      <c r="A950" s="90"/>
      <c r="B950" s="84"/>
      <c r="C950" s="85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</row>
    <row r="951" spans="1:20">
      <c r="A951" s="90"/>
      <c r="B951" s="84"/>
      <c r="C951" s="85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</row>
    <row r="952" spans="1:20">
      <c r="A952" s="90"/>
      <c r="B952" s="84"/>
      <c r="C952" s="85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</row>
    <row r="953" spans="1:20">
      <c r="A953" s="90"/>
      <c r="B953" s="84"/>
      <c r="C953" s="85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</row>
    <row r="954" spans="1:20">
      <c r="A954" s="90"/>
      <c r="B954" s="84"/>
      <c r="C954" s="85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</row>
    <row r="955" spans="1:20">
      <c r="A955" s="90"/>
      <c r="B955" s="84"/>
      <c r="C955" s="85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</row>
    <row r="956" spans="1:20">
      <c r="A956" s="90"/>
      <c r="B956" s="84"/>
      <c r="C956" s="85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</row>
    <row r="957" spans="1:20">
      <c r="A957" s="90"/>
      <c r="B957" s="84"/>
      <c r="C957" s="85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</row>
    <row r="958" spans="1:20">
      <c r="A958" s="90"/>
      <c r="B958" s="84"/>
      <c r="C958" s="85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</row>
    <row r="959" spans="1:20">
      <c r="A959" s="90"/>
      <c r="B959" s="84"/>
      <c r="C959" s="85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</row>
    <row r="960" spans="1:20">
      <c r="A960" s="90"/>
      <c r="B960" s="84"/>
      <c r="C960" s="85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</row>
    <row r="961" spans="1:20">
      <c r="A961" s="90"/>
      <c r="B961" s="84"/>
      <c r="C961" s="85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</row>
    <row r="962" spans="1:20">
      <c r="A962" s="90"/>
      <c r="B962" s="84"/>
      <c r="C962" s="85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</row>
    <row r="963" spans="1:20">
      <c r="A963" s="90"/>
      <c r="B963" s="84"/>
      <c r="C963" s="85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</row>
    <row r="964" spans="1:20">
      <c r="A964" s="90"/>
      <c r="B964" s="84"/>
      <c r="C964" s="85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</row>
    <row r="965" spans="1:20">
      <c r="A965" s="90"/>
      <c r="B965" s="84"/>
      <c r="C965" s="85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</row>
    <row r="966" spans="1:20">
      <c r="A966" s="90"/>
      <c r="B966" s="84"/>
      <c r="C966" s="85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</row>
    <row r="967" spans="1:20">
      <c r="A967" s="90"/>
      <c r="B967" s="84"/>
      <c r="C967" s="85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</row>
    <row r="968" spans="1:20">
      <c r="A968" s="90"/>
      <c r="B968" s="84"/>
      <c r="C968" s="85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</row>
    <row r="969" spans="1:20">
      <c r="A969" s="90"/>
      <c r="B969" s="84"/>
      <c r="C969" s="85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</row>
    <row r="970" spans="1:20">
      <c r="A970" s="90"/>
      <c r="B970" s="84"/>
      <c r="C970" s="85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</row>
    <row r="971" spans="1:20">
      <c r="A971" s="90"/>
      <c r="B971" s="84"/>
      <c r="C971" s="85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</row>
    <row r="972" spans="1:20">
      <c r="A972" s="90"/>
      <c r="B972" s="84"/>
      <c r="C972" s="85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</row>
    <row r="973" spans="1:20">
      <c r="A973" s="90"/>
      <c r="B973" s="84"/>
      <c r="C973" s="85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</row>
    <row r="974" spans="1:20">
      <c r="A974" s="90"/>
      <c r="B974" s="84"/>
      <c r="C974" s="85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</row>
    <row r="975" spans="1:20">
      <c r="A975" s="90"/>
      <c r="B975" s="84"/>
      <c r="C975" s="85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</row>
    <row r="976" spans="1:20">
      <c r="A976" s="90"/>
      <c r="B976" s="84"/>
      <c r="C976" s="85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</row>
    <row r="977" spans="1:20">
      <c r="A977" s="90"/>
      <c r="B977" s="84"/>
      <c r="C977" s="85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</row>
    <row r="978" spans="1:20">
      <c r="A978" s="90"/>
      <c r="B978" s="84"/>
      <c r="C978" s="85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</row>
    <row r="979" spans="1:20">
      <c r="A979" s="90"/>
      <c r="B979" s="84"/>
      <c r="C979" s="85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</row>
    <row r="980" spans="1:20">
      <c r="A980" s="90"/>
      <c r="B980" s="84"/>
      <c r="C980" s="85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</row>
    <row r="981" spans="1:20">
      <c r="A981" s="90"/>
      <c r="B981" s="84"/>
      <c r="C981" s="85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</row>
    <row r="982" spans="1:20">
      <c r="A982" s="90"/>
      <c r="B982" s="84"/>
      <c r="C982" s="85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</row>
    <row r="983" spans="1:20">
      <c r="A983" s="90"/>
      <c r="B983" s="84"/>
      <c r="C983" s="85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</row>
    <row r="984" spans="1:20">
      <c r="A984" s="90"/>
      <c r="B984" s="84"/>
      <c r="C984" s="85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</row>
    <row r="985" spans="1:20">
      <c r="A985" s="90"/>
      <c r="B985" s="84"/>
      <c r="C985" s="85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</row>
    <row r="986" spans="1:20">
      <c r="A986" s="90"/>
      <c r="B986" s="84"/>
      <c r="C986" s="85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</row>
    <row r="987" spans="1:20">
      <c r="A987" s="90"/>
      <c r="B987" s="84"/>
      <c r="C987" s="85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</row>
    <row r="988" spans="1:20">
      <c r="A988" s="90"/>
      <c r="B988" s="84"/>
      <c r="C988" s="85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</row>
    <row r="989" spans="1:20">
      <c r="A989" s="90"/>
      <c r="B989" s="84"/>
      <c r="C989" s="85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</row>
    <row r="990" spans="1:20">
      <c r="A990" s="90"/>
      <c r="B990" s="84"/>
      <c r="C990" s="85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</row>
    <row r="991" spans="1:20">
      <c r="A991" s="90"/>
      <c r="B991" s="84"/>
      <c r="C991" s="85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</row>
    <row r="992" spans="1:20">
      <c r="A992" s="90"/>
      <c r="B992" s="84"/>
      <c r="C992" s="85"/>
      <c r="D992" s="84"/>
      <c r="E992" s="84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</row>
    <row r="993" spans="1:20">
      <c r="A993" s="90"/>
      <c r="B993" s="84"/>
      <c r="C993" s="85"/>
      <c r="D993" s="84"/>
      <c r="E993" s="84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</row>
    <row r="994" spans="1:20">
      <c r="A994" s="90"/>
      <c r="B994" s="84"/>
      <c r="C994" s="85"/>
      <c r="D994" s="84"/>
      <c r="E994" s="84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</row>
    <row r="995" spans="1:20">
      <c r="A995" s="90"/>
      <c r="B995" s="84"/>
      <c r="C995" s="85"/>
      <c r="D995" s="84"/>
      <c r="E995" s="84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</row>
    <row r="996" spans="1:20">
      <c r="A996" s="90"/>
      <c r="B996" s="84"/>
      <c r="C996" s="85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</row>
    <row r="997" spans="1:20">
      <c r="A997" s="90"/>
      <c r="B997" s="84"/>
      <c r="C997" s="85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</row>
    <row r="998" spans="1:20">
      <c r="A998" s="90"/>
      <c r="B998" s="84"/>
      <c r="C998" s="85"/>
      <c r="D998" s="84"/>
      <c r="E998" s="84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</row>
    <row r="999" spans="1:20">
      <c r="A999" s="90"/>
      <c r="B999" s="84"/>
      <c r="C999" s="85"/>
      <c r="D999" s="84"/>
      <c r="E999" s="84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</row>
    <row r="1000" spans="1:20">
      <c r="A1000" s="90"/>
      <c r="B1000" s="84"/>
      <c r="C1000" s="85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</row>
    <row r="1001" spans="1:20">
      <c r="A1001" s="90"/>
      <c r="B1001" s="84"/>
      <c r="C1001" s="85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  <c r="N1001" s="84"/>
      <c r="O1001" s="84"/>
      <c r="P1001" s="84"/>
      <c r="Q1001" s="84"/>
      <c r="R1001" s="84"/>
      <c r="S1001" s="84"/>
      <c r="T1001" s="84"/>
    </row>
    <row r="1002" spans="1:20">
      <c r="A1002" s="90"/>
      <c r="B1002" s="84"/>
      <c r="C1002" s="85"/>
      <c r="D1002" s="84"/>
      <c r="E1002" s="84"/>
      <c r="F1002" s="84"/>
      <c r="G1002" s="84"/>
      <c r="H1002" s="84"/>
      <c r="I1002" s="84"/>
      <c r="J1002" s="84"/>
      <c r="K1002" s="84"/>
      <c r="L1002" s="84"/>
      <c r="M1002" s="84"/>
      <c r="N1002" s="84"/>
      <c r="O1002" s="84"/>
      <c r="P1002" s="84"/>
      <c r="Q1002" s="84"/>
      <c r="R1002" s="84"/>
      <c r="S1002" s="84"/>
      <c r="T1002" s="84"/>
    </row>
    <row r="1003" spans="1:20">
      <c r="A1003" s="90"/>
      <c r="B1003" s="84"/>
      <c r="C1003" s="85"/>
      <c r="D1003" s="84"/>
      <c r="E1003" s="84"/>
      <c r="F1003" s="84"/>
      <c r="G1003" s="84"/>
      <c r="H1003" s="84"/>
      <c r="I1003" s="84"/>
      <c r="J1003" s="84"/>
      <c r="K1003" s="84"/>
      <c r="L1003" s="84"/>
      <c r="M1003" s="84"/>
      <c r="N1003" s="84"/>
      <c r="O1003" s="84"/>
      <c r="P1003" s="84"/>
      <c r="Q1003" s="84"/>
      <c r="R1003" s="84"/>
      <c r="S1003" s="84"/>
      <c r="T1003" s="84"/>
    </row>
    <row r="1004" spans="1:20">
      <c r="A1004" s="90"/>
      <c r="B1004" s="84"/>
      <c r="C1004" s="85"/>
      <c r="D1004" s="84"/>
      <c r="E1004" s="84"/>
      <c r="F1004" s="84"/>
      <c r="G1004" s="84"/>
      <c r="H1004" s="84"/>
      <c r="I1004" s="84"/>
      <c r="J1004" s="84"/>
      <c r="K1004" s="84"/>
      <c r="L1004" s="84"/>
      <c r="M1004" s="84"/>
      <c r="N1004" s="84"/>
      <c r="O1004" s="84"/>
      <c r="P1004" s="84"/>
      <c r="Q1004" s="84"/>
      <c r="R1004" s="84"/>
      <c r="S1004" s="84"/>
      <c r="T1004" s="84"/>
    </row>
    <row r="1005" spans="1:20">
      <c r="A1005" s="90"/>
      <c r="B1005" s="84"/>
      <c r="C1005" s="85"/>
      <c r="D1005" s="84"/>
      <c r="E1005" s="84"/>
      <c r="F1005" s="84"/>
      <c r="G1005" s="84"/>
      <c r="H1005" s="84"/>
      <c r="I1005" s="84"/>
      <c r="J1005" s="84"/>
      <c r="K1005" s="84"/>
      <c r="L1005" s="84"/>
      <c r="M1005" s="84"/>
      <c r="N1005" s="84"/>
      <c r="O1005" s="84"/>
      <c r="P1005" s="84"/>
      <c r="Q1005" s="84"/>
      <c r="R1005" s="84"/>
      <c r="S1005" s="84"/>
      <c r="T1005" s="84"/>
    </row>
    <row r="1006" spans="1:20">
      <c r="A1006" s="90"/>
      <c r="B1006" s="84"/>
      <c r="C1006" s="85"/>
      <c r="D1006" s="84"/>
      <c r="E1006" s="84"/>
      <c r="F1006" s="84"/>
      <c r="G1006" s="84"/>
      <c r="H1006" s="84"/>
      <c r="I1006" s="84"/>
      <c r="J1006" s="84"/>
      <c r="K1006" s="84"/>
      <c r="L1006" s="84"/>
      <c r="M1006" s="84"/>
      <c r="N1006" s="84"/>
      <c r="O1006" s="84"/>
      <c r="P1006" s="84"/>
      <c r="Q1006" s="84"/>
      <c r="R1006" s="84"/>
      <c r="S1006" s="84"/>
      <c r="T1006" s="84"/>
    </row>
    <row r="1007" spans="1:20">
      <c r="A1007" s="90"/>
      <c r="B1007" s="84"/>
      <c r="C1007" s="85"/>
      <c r="D1007" s="84"/>
      <c r="E1007" s="84"/>
      <c r="F1007" s="84"/>
      <c r="G1007" s="84"/>
      <c r="H1007" s="84"/>
      <c r="I1007" s="84"/>
      <c r="J1007" s="84"/>
      <c r="K1007" s="84"/>
      <c r="L1007" s="84"/>
      <c r="M1007" s="84"/>
      <c r="N1007" s="84"/>
      <c r="O1007" s="84"/>
      <c r="P1007" s="84"/>
      <c r="Q1007" s="84"/>
      <c r="R1007" s="84"/>
      <c r="S1007" s="84"/>
      <c r="T1007" s="84"/>
    </row>
    <row r="1008" spans="1:20">
      <c r="A1008" s="90"/>
      <c r="B1008" s="84"/>
      <c r="C1008" s="85"/>
      <c r="D1008" s="84"/>
      <c r="E1008" s="84"/>
      <c r="F1008" s="84"/>
      <c r="G1008" s="84"/>
      <c r="H1008" s="84"/>
      <c r="I1008" s="84"/>
      <c r="J1008" s="84"/>
      <c r="K1008" s="84"/>
      <c r="L1008" s="84"/>
      <c r="M1008" s="84"/>
      <c r="N1008" s="84"/>
      <c r="O1008" s="84"/>
      <c r="P1008" s="84"/>
      <c r="Q1008" s="84"/>
      <c r="R1008" s="84"/>
      <c r="S1008" s="84"/>
      <c r="T1008" s="84"/>
    </row>
    <row r="1009" spans="1:20">
      <c r="A1009" s="90"/>
      <c r="B1009" s="84"/>
      <c r="C1009" s="85"/>
      <c r="D1009" s="84"/>
      <c r="E1009" s="84"/>
      <c r="F1009" s="84"/>
      <c r="G1009" s="84"/>
      <c r="H1009" s="84"/>
      <c r="I1009" s="84"/>
      <c r="J1009" s="84"/>
      <c r="K1009" s="84"/>
      <c r="L1009" s="84"/>
      <c r="M1009" s="84"/>
      <c r="N1009" s="84"/>
      <c r="O1009" s="84"/>
      <c r="P1009" s="84"/>
      <c r="Q1009" s="84"/>
      <c r="R1009" s="84"/>
      <c r="S1009" s="84"/>
      <c r="T1009" s="84"/>
    </row>
    <row r="1010" spans="1:20">
      <c r="A1010" s="90"/>
      <c r="B1010" s="84"/>
      <c r="C1010" s="85"/>
      <c r="D1010" s="84"/>
      <c r="E1010" s="84"/>
      <c r="F1010" s="84"/>
      <c r="G1010" s="84"/>
      <c r="H1010" s="84"/>
      <c r="I1010" s="84"/>
      <c r="J1010" s="84"/>
      <c r="K1010" s="84"/>
      <c r="L1010" s="84"/>
      <c r="M1010" s="84"/>
      <c r="N1010" s="84"/>
      <c r="O1010" s="84"/>
      <c r="P1010" s="84"/>
      <c r="Q1010" s="84"/>
      <c r="R1010" s="84"/>
      <c r="S1010" s="84"/>
      <c r="T1010" s="84"/>
    </row>
    <row r="1011" spans="1:20">
      <c r="A1011" s="90"/>
      <c r="B1011" s="84"/>
      <c r="C1011" s="85"/>
      <c r="D1011" s="84"/>
      <c r="E1011" s="84"/>
      <c r="F1011" s="84"/>
      <c r="G1011" s="84"/>
      <c r="H1011" s="84"/>
      <c r="I1011" s="84"/>
      <c r="J1011" s="84"/>
      <c r="K1011" s="84"/>
      <c r="L1011" s="84"/>
      <c r="M1011" s="84"/>
      <c r="N1011" s="84"/>
      <c r="O1011" s="84"/>
      <c r="P1011" s="84"/>
      <c r="Q1011" s="84"/>
      <c r="R1011" s="84"/>
      <c r="S1011" s="84"/>
      <c r="T1011" s="84"/>
    </row>
    <row r="1012" spans="1:20">
      <c r="A1012" s="90"/>
      <c r="B1012" s="84"/>
      <c r="C1012" s="85"/>
      <c r="D1012" s="84"/>
      <c r="E1012" s="84"/>
      <c r="F1012" s="84"/>
      <c r="G1012" s="84"/>
      <c r="H1012" s="84"/>
      <c r="I1012" s="84"/>
      <c r="J1012" s="84"/>
      <c r="K1012" s="84"/>
      <c r="L1012" s="84"/>
      <c r="M1012" s="84"/>
      <c r="N1012" s="84"/>
      <c r="O1012" s="84"/>
      <c r="P1012" s="84"/>
      <c r="Q1012" s="84"/>
      <c r="R1012" s="84"/>
      <c r="S1012" s="84"/>
      <c r="T1012" s="84"/>
    </row>
    <row r="1013" spans="1:20">
      <c r="A1013" s="90"/>
      <c r="B1013" s="84"/>
      <c r="C1013" s="85"/>
      <c r="D1013" s="84"/>
      <c r="E1013" s="84"/>
      <c r="F1013" s="84"/>
      <c r="G1013" s="84"/>
      <c r="H1013" s="84"/>
      <c r="I1013" s="84"/>
      <c r="J1013" s="84"/>
      <c r="K1013" s="84"/>
      <c r="L1013" s="84"/>
      <c r="M1013" s="84"/>
      <c r="N1013" s="84"/>
      <c r="O1013" s="84"/>
      <c r="P1013" s="84"/>
      <c r="Q1013" s="84"/>
      <c r="R1013" s="84"/>
      <c r="S1013" s="84"/>
      <c r="T1013" s="84"/>
    </row>
    <row r="1014" spans="1:20">
      <c r="A1014" s="90"/>
      <c r="B1014" s="84"/>
      <c r="C1014" s="85"/>
      <c r="D1014" s="84"/>
      <c r="E1014" s="84"/>
      <c r="F1014" s="84"/>
      <c r="G1014" s="84"/>
      <c r="H1014" s="84"/>
      <c r="I1014" s="84"/>
      <c r="J1014" s="84"/>
      <c r="K1014" s="84"/>
      <c r="L1014" s="84"/>
      <c r="M1014" s="84"/>
      <c r="N1014" s="84"/>
      <c r="O1014" s="84"/>
      <c r="P1014" s="84"/>
      <c r="Q1014" s="84"/>
      <c r="R1014" s="84"/>
      <c r="S1014" s="84"/>
      <c r="T1014" s="84"/>
    </row>
    <row r="1015" spans="1:20">
      <c r="A1015" s="90"/>
      <c r="B1015" s="84"/>
      <c r="C1015" s="85"/>
      <c r="D1015" s="84"/>
      <c r="E1015" s="84"/>
      <c r="F1015" s="84"/>
      <c r="G1015" s="84"/>
      <c r="H1015" s="84"/>
      <c r="I1015" s="84"/>
      <c r="J1015" s="84"/>
      <c r="K1015" s="84"/>
      <c r="L1015" s="84"/>
      <c r="M1015" s="84"/>
      <c r="N1015" s="84"/>
      <c r="O1015" s="84"/>
      <c r="P1015" s="84"/>
      <c r="Q1015" s="84"/>
      <c r="R1015" s="84"/>
      <c r="S1015" s="84"/>
      <c r="T1015" s="84"/>
    </row>
    <row r="1016" spans="1:20">
      <c r="A1016" s="90"/>
      <c r="B1016" s="84"/>
      <c r="C1016" s="85"/>
      <c r="D1016" s="84"/>
      <c r="E1016" s="84"/>
      <c r="F1016" s="84"/>
      <c r="G1016" s="84"/>
      <c r="H1016" s="84"/>
      <c r="I1016" s="84"/>
      <c r="J1016" s="84"/>
      <c r="K1016" s="84"/>
      <c r="L1016" s="84"/>
      <c r="M1016" s="84"/>
      <c r="N1016" s="84"/>
      <c r="O1016" s="84"/>
      <c r="P1016" s="84"/>
      <c r="Q1016" s="84"/>
      <c r="R1016" s="84"/>
      <c r="S1016" s="84"/>
      <c r="T1016" s="84"/>
    </row>
    <row r="1017" spans="1:20">
      <c r="A1017" s="90"/>
      <c r="B1017" s="84"/>
      <c r="C1017" s="85"/>
      <c r="D1017" s="84"/>
      <c r="E1017" s="84"/>
      <c r="F1017" s="84"/>
      <c r="G1017" s="84"/>
      <c r="H1017" s="84"/>
      <c r="I1017" s="84"/>
      <c r="J1017" s="84"/>
      <c r="K1017" s="84"/>
      <c r="L1017" s="84"/>
      <c r="M1017" s="84"/>
      <c r="N1017" s="84"/>
      <c r="O1017" s="84"/>
      <c r="P1017" s="84"/>
      <c r="Q1017" s="84"/>
      <c r="R1017" s="84"/>
      <c r="S1017" s="84"/>
      <c r="T1017" s="84"/>
    </row>
    <row r="1018" spans="1:20">
      <c r="A1018" s="90"/>
      <c r="B1018" s="84"/>
      <c r="C1018" s="85"/>
      <c r="D1018" s="84"/>
      <c r="E1018" s="84"/>
      <c r="F1018" s="84"/>
      <c r="G1018" s="84"/>
      <c r="H1018" s="84"/>
      <c r="I1018" s="84"/>
      <c r="J1018" s="84"/>
      <c r="K1018" s="84"/>
      <c r="L1018" s="84"/>
      <c r="M1018" s="84"/>
      <c r="N1018" s="84"/>
      <c r="O1018" s="84"/>
      <c r="P1018" s="84"/>
      <c r="Q1018" s="84"/>
      <c r="R1018" s="84"/>
      <c r="S1018" s="84"/>
      <c r="T1018" s="84"/>
    </row>
    <row r="1019" spans="1:20">
      <c r="A1019" s="90"/>
      <c r="B1019" s="84"/>
      <c r="C1019" s="85"/>
      <c r="D1019" s="84"/>
      <c r="E1019" s="84"/>
      <c r="F1019" s="84"/>
      <c r="G1019" s="84"/>
      <c r="H1019" s="84"/>
      <c r="I1019" s="84"/>
      <c r="J1019" s="84"/>
      <c r="K1019" s="84"/>
      <c r="L1019" s="84"/>
      <c r="M1019" s="84"/>
      <c r="N1019" s="84"/>
      <c r="O1019" s="84"/>
      <c r="P1019" s="84"/>
      <c r="Q1019" s="84"/>
      <c r="R1019" s="84"/>
      <c r="S1019" s="84"/>
      <c r="T1019" s="84"/>
    </row>
    <row r="1020" spans="1:20">
      <c r="A1020" s="90"/>
      <c r="B1020" s="84"/>
      <c r="C1020" s="85"/>
      <c r="D1020" s="84"/>
      <c r="E1020" s="84"/>
      <c r="F1020" s="84"/>
      <c r="G1020" s="84"/>
      <c r="H1020" s="84"/>
      <c r="I1020" s="84"/>
      <c r="J1020" s="84"/>
      <c r="K1020" s="84"/>
      <c r="L1020" s="84"/>
      <c r="M1020" s="84"/>
      <c r="N1020" s="84"/>
      <c r="O1020" s="84"/>
      <c r="P1020" s="84"/>
      <c r="Q1020" s="84"/>
      <c r="R1020" s="84"/>
      <c r="S1020" s="84"/>
      <c r="T1020" s="84"/>
    </row>
    <row r="1021" spans="1:20">
      <c r="A1021" s="90"/>
      <c r="B1021" s="84"/>
      <c r="C1021" s="85"/>
      <c r="D1021" s="84"/>
      <c r="E1021" s="84"/>
      <c r="F1021" s="84"/>
      <c r="G1021" s="84"/>
      <c r="H1021" s="84"/>
      <c r="I1021" s="84"/>
      <c r="J1021" s="84"/>
      <c r="K1021" s="84"/>
      <c r="L1021" s="84"/>
      <c r="M1021" s="84"/>
      <c r="N1021" s="84"/>
      <c r="O1021" s="84"/>
      <c r="P1021" s="84"/>
      <c r="Q1021" s="84"/>
      <c r="R1021" s="84"/>
      <c r="S1021" s="84"/>
      <c r="T1021" s="84"/>
    </row>
    <row r="1022" spans="1:20">
      <c r="A1022" s="90"/>
      <c r="B1022" s="84"/>
      <c r="C1022" s="85"/>
      <c r="D1022" s="84"/>
      <c r="E1022" s="84"/>
      <c r="F1022" s="84"/>
      <c r="G1022" s="84"/>
      <c r="H1022" s="84"/>
      <c r="I1022" s="84"/>
      <c r="J1022" s="84"/>
      <c r="K1022" s="84"/>
      <c r="L1022" s="84"/>
      <c r="M1022" s="84"/>
      <c r="N1022" s="84"/>
      <c r="O1022" s="84"/>
      <c r="P1022" s="84"/>
      <c r="Q1022" s="84"/>
      <c r="R1022" s="84"/>
      <c r="S1022" s="84"/>
      <c r="T1022" s="84"/>
    </row>
    <row r="1023" spans="1:20">
      <c r="A1023" s="90"/>
      <c r="B1023" s="84"/>
      <c r="C1023" s="85"/>
      <c r="D1023" s="84"/>
      <c r="E1023" s="84"/>
      <c r="F1023" s="84"/>
      <c r="G1023" s="84"/>
      <c r="H1023" s="84"/>
      <c r="I1023" s="84"/>
      <c r="J1023" s="84"/>
      <c r="K1023" s="84"/>
      <c r="L1023" s="84"/>
      <c r="M1023" s="84"/>
      <c r="N1023" s="84"/>
      <c r="O1023" s="84"/>
      <c r="P1023" s="84"/>
      <c r="Q1023" s="84"/>
      <c r="R1023" s="84"/>
      <c r="S1023" s="84"/>
      <c r="T1023" s="84"/>
    </row>
    <row r="1024" spans="1:20">
      <c r="A1024" s="90"/>
      <c r="B1024" s="84"/>
      <c r="C1024" s="85"/>
      <c r="D1024" s="84"/>
      <c r="E1024" s="84"/>
      <c r="F1024" s="84"/>
      <c r="G1024" s="84"/>
      <c r="H1024" s="84"/>
      <c r="I1024" s="84"/>
      <c r="J1024" s="84"/>
      <c r="K1024" s="84"/>
      <c r="L1024" s="84"/>
      <c r="M1024" s="84"/>
      <c r="N1024" s="84"/>
      <c r="O1024" s="84"/>
      <c r="P1024" s="84"/>
      <c r="Q1024" s="84"/>
      <c r="R1024" s="84"/>
      <c r="S1024" s="84"/>
      <c r="T1024" s="84"/>
    </row>
    <row r="1025" spans="1:20">
      <c r="A1025" s="90"/>
      <c r="B1025" s="84"/>
      <c r="C1025" s="85"/>
      <c r="D1025" s="84"/>
      <c r="E1025" s="84"/>
      <c r="F1025" s="84"/>
      <c r="G1025" s="84"/>
      <c r="H1025" s="84"/>
      <c r="I1025" s="84"/>
      <c r="J1025" s="84"/>
      <c r="K1025" s="84"/>
      <c r="L1025" s="84"/>
      <c r="M1025" s="84"/>
      <c r="N1025" s="84"/>
      <c r="O1025" s="84"/>
      <c r="P1025" s="84"/>
      <c r="Q1025" s="84"/>
      <c r="R1025" s="84"/>
      <c r="S1025" s="84"/>
      <c r="T1025" s="84"/>
    </row>
    <row r="1026" spans="1:20">
      <c r="A1026" s="90"/>
      <c r="B1026" s="84"/>
      <c r="C1026" s="85"/>
      <c r="D1026" s="84"/>
      <c r="E1026" s="84"/>
      <c r="F1026" s="84"/>
      <c r="G1026" s="84"/>
      <c r="H1026" s="84"/>
      <c r="I1026" s="84"/>
      <c r="J1026" s="84"/>
      <c r="K1026" s="84"/>
      <c r="L1026" s="84"/>
      <c r="M1026" s="84"/>
      <c r="N1026" s="84"/>
      <c r="O1026" s="84"/>
      <c r="P1026" s="84"/>
      <c r="Q1026" s="84"/>
      <c r="R1026" s="84"/>
      <c r="S1026" s="84"/>
      <c r="T1026" s="84"/>
    </row>
    <row r="1027" spans="1:20">
      <c r="A1027" s="90"/>
      <c r="B1027" s="84"/>
      <c r="C1027" s="85"/>
      <c r="D1027" s="84"/>
      <c r="E1027" s="84"/>
      <c r="F1027" s="84"/>
      <c r="G1027" s="84"/>
      <c r="H1027" s="84"/>
      <c r="I1027" s="84"/>
      <c r="J1027" s="84"/>
      <c r="K1027" s="84"/>
      <c r="L1027" s="84"/>
      <c r="M1027" s="84"/>
      <c r="N1027" s="84"/>
      <c r="O1027" s="84"/>
      <c r="P1027" s="84"/>
      <c r="Q1027" s="84"/>
      <c r="R1027" s="84"/>
      <c r="S1027" s="84"/>
      <c r="T1027" s="84"/>
    </row>
    <row r="1028" spans="1:20">
      <c r="A1028" s="90"/>
      <c r="B1028" s="84"/>
      <c r="C1028" s="85"/>
      <c r="D1028" s="84"/>
      <c r="E1028" s="84"/>
      <c r="F1028" s="84"/>
      <c r="G1028" s="84"/>
      <c r="H1028" s="84"/>
      <c r="I1028" s="84"/>
      <c r="J1028" s="84"/>
      <c r="K1028" s="84"/>
      <c r="L1028" s="84"/>
      <c r="M1028" s="84"/>
      <c r="N1028" s="84"/>
      <c r="O1028" s="84"/>
      <c r="P1028" s="84"/>
      <c r="Q1028" s="84"/>
      <c r="R1028" s="84"/>
      <c r="S1028" s="84"/>
      <c r="T1028" s="84"/>
    </row>
    <row r="1029" spans="1:20">
      <c r="A1029" s="90"/>
      <c r="B1029" s="84"/>
      <c r="C1029" s="85"/>
      <c r="D1029" s="84"/>
      <c r="E1029" s="84"/>
      <c r="F1029" s="84"/>
      <c r="G1029" s="84"/>
      <c r="H1029" s="84"/>
      <c r="I1029" s="84"/>
      <c r="J1029" s="84"/>
      <c r="K1029" s="84"/>
      <c r="L1029" s="84"/>
      <c r="M1029" s="84"/>
      <c r="N1029" s="84"/>
      <c r="O1029" s="84"/>
      <c r="P1029" s="84"/>
      <c r="Q1029" s="84"/>
      <c r="R1029" s="84"/>
      <c r="S1029" s="84"/>
      <c r="T1029" s="84"/>
    </row>
    <row r="1030" spans="1:20">
      <c r="A1030" s="90"/>
      <c r="B1030" s="84"/>
      <c r="C1030" s="85"/>
      <c r="D1030" s="84"/>
      <c r="E1030" s="84"/>
      <c r="F1030" s="84"/>
      <c r="G1030" s="84"/>
      <c r="H1030" s="84"/>
      <c r="I1030" s="84"/>
      <c r="J1030" s="84"/>
      <c r="K1030" s="84"/>
      <c r="L1030" s="84"/>
      <c r="M1030" s="84"/>
      <c r="N1030" s="84"/>
      <c r="O1030" s="84"/>
      <c r="P1030" s="84"/>
      <c r="Q1030" s="84"/>
      <c r="R1030" s="84"/>
      <c r="S1030" s="84"/>
      <c r="T1030" s="84"/>
    </row>
    <row r="1031" spans="1:20">
      <c r="A1031" s="90"/>
      <c r="B1031" s="84"/>
      <c r="C1031" s="85"/>
      <c r="D1031" s="84"/>
      <c r="E1031" s="84"/>
      <c r="F1031" s="84"/>
      <c r="G1031" s="84"/>
      <c r="H1031" s="84"/>
      <c r="I1031" s="84"/>
      <c r="J1031" s="84"/>
      <c r="K1031" s="84"/>
      <c r="L1031" s="84"/>
      <c r="M1031" s="84"/>
      <c r="N1031" s="84"/>
      <c r="O1031" s="84"/>
      <c r="P1031" s="84"/>
      <c r="Q1031" s="84"/>
      <c r="R1031" s="84"/>
      <c r="S1031" s="84"/>
      <c r="T1031" s="84"/>
    </row>
    <row r="1032" spans="1:20">
      <c r="A1032" s="90"/>
      <c r="B1032" s="84"/>
      <c r="C1032" s="85"/>
      <c r="D1032" s="84"/>
      <c r="E1032" s="84"/>
      <c r="F1032" s="84"/>
      <c r="G1032" s="84"/>
      <c r="H1032" s="84"/>
      <c r="I1032" s="84"/>
      <c r="J1032" s="84"/>
      <c r="K1032" s="84"/>
      <c r="L1032" s="84"/>
      <c r="M1032" s="84"/>
      <c r="N1032" s="84"/>
      <c r="O1032" s="84"/>
      <c r="P1032" s="84"/>
      <c r="Q1032" s="84"/>
      <c r="R1032" s="84"/>
      <c r="S1032" s="84"/>
      <c r="T1032" s="84"/>
    </row>
    <row r="1033" spans="1:20">
      <c r="A1033" s="90"/>
      <c r="B1033" s="84"/>
      <c r="C1033" s="85"/>
      <c r="D1033" s="84"/>
      <c r="E1033" s="84"/>
      <c r="F1033" s="84"/>
      <c r="G1033" s="84"/>
      <c r="H1033" s="84"/>
      <c r="I1033" s="84"/>
      <c r="J1033" s="84"/>
      <c r="K1033" s="84"/>
      <c r="L1033" s="84"/>
      <c r="M1033" s="84"/>
      <c r="N1033" s="84"/>
      <c r="O1033" s="84"/>
      <c r="P1033" s="84"/>
      <c r="Q1033" s="84"/>
      <c r="R1033" s="84"/>
      <c r="S1033" s="84"/>
      <c r="T1033" s="84"/>
    </row>
    <row r="1034" spans="1:20">
      <c r="A1034" s="90"/>
      <c r="B1034" s="84"/>
      <c r="C1034" s="85"/>
      <c r="D1034" s="84"/>
      <c r="E1034" s="84"/>
      <c r="F1034" s="84"/>
      <c r="G1034" s="84"/>
      <c r="H1034" s="84"/>
      <c r="I1034" s="84"/>
      <c r="J1034" s="84"/>
      <c r="K1034" s="84"/>
      <c r="L1034" s="84"/>
      <c r="M1034" s="84"/>
      <c r="N1034" s="84"/>
      <c r="O1034" s="84"/>
      <c r="P1034" s="84"/>
      <c r="Q1034" s="84"/>
      <c r="R1034" s="84"/>
      <c r="S1034" s="84"/>
      <c r="T1034" s="84"/>
    </row>
    <row r="1035" spans="1:20">
      <c r="A1035" s="90"/>
      <c r="B1035" s="84"/>
      <c r="C1035" s="85"/>
      <c r="D1035" s="84"/>
      <c r="E1035" s="84"/>
      <c r="F1035" s="84"/>
      <c r="G1035" s="84"/>
      <c r="H1035" s="84"/>
      <c r="I1035" s="84"/>
      <c r="J1035" s="84"/>
      <c r="K1035" s="84"/>
      <c r="L1035" s="84"/>
      <c r="M1035" s="84"/>
      <c r="N1035" s="84"/>
      <c r="O1035" s="84"/>
      <c r="P1035" s="84"/>
      <c r="Q1035" s="84"/>
      <c r="R1035" s="84"/>
      <c r="S1035" s="84"/>
      <c r="T1035" s="84"/>
    </row>
    <row r="1036" spans="1:20">
      <c r="A1036" s="90"/>
      <c r="B1036" s="84"/>
      <c r="C1036" s="85"/>
      <c r="D1036" s="84"/>
      <c r="E1036" s="84"/>
      <c r="F1036" s="84"/>
      <c r="G1036" s="84"/>
      <c r="H1036" s="84"/>
      <c r="I1036" s="84"/>
      <c r="J1036" s="84"/>
      <c r="K1036" s="84"/>
      <c r="L1036" s="84"/>
      <c r="M1036" s="84"/>
      <c r="N1036" s="84"/>
      <c r="O1036" s="84"/>
      <c r="P1036" s="84"/>
      <c r="Q1036" s="84"/>
      <c r="R1036" s="84"/>
      <c r="S1036" s="84"/>
      <c r="T1036" s="84"/>
    </row>
    <row r="1037" spans="1:20">
      <c r="A1037" s="90"/>
      <c r="B1037" s="84"/>
      <c r="C1037" s="85"/>
      <c r="D1037" s="84"/>
      <c r="E1037" s="84"/>
      <c r="F1037" s="84"/>
      <c r="G1037" s="84"/>
      <c r="H1037" s="84"/>
      <c r="I1037" s="84"/>
      <c r="J1037" s="84"/>
      <c r="K1037" s="84"/>
      <c r="L1037" s="84"/>
      <c r="M1037" s="84"/>
      <c r="N1037" s="84"/>
      <c r="O1037" s="84"/>
      <c r="P1037" s="84"/>
      <c r="Q1037" s="84"/>
      <c r="R1037" s="84"/>
      <c r="S1037" s="84"/>
      <c r="T1037" s="84"/>
    </row>
    <row r="1038" spans="1:20">
      <c r="A1038" s="90"/>
      <c r="B1038" s="84"/>
      <c r="C1038" s="85"/>
      <c r="D1038" s="84"/>
      <c r="E1038" s="84"/>
      <c r="F1038" s="84"/>
      <c r="G1038" s="84"/>
      <c r="H1038" s="84"/>
      <c r="I1038" s="84"/>
      <c r="J1038" s="84"/>
      <c r="K1038" s="84"/>
      <c r="L1038" s="84"/>
      <c r="M1038" s="84"/>
      <c r="N1038" s="84"/>
      <c r="O1038" s="84"/>
      <c r="P1038" s="84"/>
      <c r="Q1038" s="84"/>
      <c r="R1038" s="84"/>
      <c r="S1038" s="84"/>
      <c r="T1038" s="84"/>
    </row>
    <row r="1039" spans="1:20">
      <c r="A1039" s="90"/>
      <c r="B1039" s="84"/>
      <c r="C1039" s="85"/>
      <c r="D1039" s="84"/>
      <c r="E1039" s="84"/>
      <c r="F1039" s="84"/>
      <c r="G1039" s="84"/>
      <c r="H1039" s="84"/>
      <c r="I1039" s="84"/>
      <c r="J1039" s="84"/>
      <c r="K1039" s="84"/>
      <c r="L1039" s="84"/>
      <c r="M1039" s="84"/>
      <c r="N1039" s="84"/>
      <c r="O1039" s="84"/>
      <c r="P1039" s="84"/>
      <c r="Q1039" s="84"/>
      <c r="R1039" s="84"/>
      <c r="S1039" s="84"/>
      <c r="T1039" s="84"/>
    </row>
    <row r="1040" spans="1:20">
      <c r="A1040" s="90"/>
      <c r="B1040" s="84"/>
      <c r="C1040" s="85"/>
      <c r="D1040" s="84"/>
      <c r="E1040" s="84"/>
      <c r="F1040" s="84"/>
      <c r="G1040" s="84"/>
      <c r="H1040" s="84"/>
      <c r="I1040" s="84"/>
      <c r="J1040" s="84"/>
      <c r="K1040" s="84"/>
      <c r="L1040" s="84"/>
      <c r="M1040" s="84"/>
      <c r="N1040" s="84"/>
      <c r="O1040" s="84"/>
      <c r="P1040" s="84"/>
      <c r="Q1040" s="84"/>
      <c r="R1040" s="84"/>
      <c r="S1040" s="84"/>
      <c r="T1040" s="84"/>
    </row>
    <row r="1041" spans="1:20">
      <c r="A1041" s="90"/>
      <c r="B1041" s="84"/>
      <c r="C1041" s="85"/>
      <c r="D1041" s="84"/>
      <c r="E1041" s="84"/>
      <c r="F1041" s="84"/>
      <c r="G1041" s="84"/>
      <c r="H1041" s="84"/>
      <c r="I1041" s="84"/>
      <c r="J1041" s="84"/>
      <c r="K1041" s="84"/>
      <c r="L1041" s="84"/>
      <c r="M1041" s="84"/>
      <c r="N1041" s="84"/>
      <c r="O1041" s="84"/>
      <c r="P1041" s="84"/>
      <c r="Q1041" s="84"/>
      <c r="R1041" s="84"/>
      <c r="S1041" s="84"/>
      <c r="T1041" s="84"/>
    </row>
    <row r="1042" spans="1:20">
      <c r="A1042" s="90"/>
      <c r="B1042" s="84"/>
      <c r="C1042" s="85"/>
      <c r="D1042" s="84"/>
      <c r="E1042" s="84"/>
      <c r="F1042" s="84"/>
      <c r="G1042" s="84"/>
      <c r="H1042" s="84"/>
      <c r="I1042" s="84"/>
      <c r="J1042" s="84"/>
      <c r="K1042" s="84"/>
      <c r="L1042" s="84"/>
      <c r="M1042" s="84"/>
      <c r="N1042" s="84"/>
      <c r="O1042" s="84"/>
      <c r="P1042" s="84"/>
      <c r="Q1042" s="84"/>
      <c r="R1042" s="84"/>
      <c r="S1042" s="84"/>
      <c r="T1042" s="84"/>
    </row>
    <row r="1043" spans="1:20">
      <c r="A1043" s="90"/>
      <c r="B1043" s="84"/>
      <c r="C1043" s="85"/>
      <c r="D1043" s="84"/>
      <c r="E1043" s="84"/>
      <c r="F1043" s="84"/>
      <c r="G1043" s="84"/>
      <c r="H1043" s="84"/>
      <c r="I1043" s="84"/>
      <c r="J1043" s="84"/>
      <c r="K1043" s="84"/>
      <c r="L1043" s="84"/>
      <c r="M1043" s="84"/>
      <c r="N1043" s="84"/>
      <c r="O1043" s="84"/>
      <c r="P1043" s="84"/>
      <c r="Q1043" s="84"/>
      <c r="R1043" s="84"/>
      <c r="S1043" s="84"/>
      <c r="T1043" s="84"/>
    </row>
    <row r="1044" spans="1:20">
      <c r="A1044" s="90"/>
      <c r="B1044" s="84"/>
      <c r="C1044" s="85"/>
      <c r="D1044" s="84"/>
      <c r="E1044" s="84"/>
      <c r="F1044" s="84"/>
      <c r="G1044" s="84"/>
      <c r="H1044" s="84"/>
      <c r="I1044" s="84"/>
      <c r="J1044" s="84"/>
      <c r="K1044" s="84"/>
      <c r="L1044" s="84"/>
      <c r="M1044" s="84"/>
      <c r="N1044" s="84"/>
      <c r="O1044" s="84"/>
      <c r="P1044" s="84"/>
      <c r="Q1044" s="84"/>
      <c r="R1044" s="84"/>
      <c r="S1044" s="84"/>
      <c r="T1044" s="84"/>
    </row>
    <row r="1045" spans="1:20">
      <c r="A1045" s="90"/>
      <c r="B1045" s="84"/>
      <c r="C1045" s="85"/>
      <c r="D1045" s="84"/>
      <c r="E1045" s="84"/>
      <c r="F1045" s="84"/>
      <c r="G1045" s="84"/>
      <c r="H1045" s="84"/>
      <c r="I1045" s="84"/>
      <c r="J1045" s="84"/>
      <c r="K1045" s="84"/>
      <c r="L1045" s="84"/>
      <c r="M1045" s="84"/>
      <c r="N1045" s="84"/>
      <c r="O1045" s="84"/>
      <c r="P1045" s="84"/>
      <c r="Q1045" s="84"/>
      <c r="R1045" s="84"/>
      <c r="S1045" s="84"/>
      <c r="T1045" s="84"/>
    </row>
    <row r="1046" spans="1:20">
      <c r="A1046" s="90"/>
      <c r="B1046" s="84"/>
      <c r="C1046" s="85"/>
      <c r="D1046" s="84"/>
      <c r="E1046" s="84"/>
      <c r="F1046" s="84"/>
      <c r="G1046" s="84"/>
      <c r="H1046" s="84"/>
      <c r="I1046" s="84"/>
      <c r="J1046" s="84"/>
      <c r="K1046" s="84"/>
      <c r="L1046" s="84"/>
      <c r="M1046" s="84"/>
      <c r="N1046" s="84"/>
      <c r="O1046" s="84"/>
      <c r="P1046" s="84"/>
      <c r="Q1046" s="84"/>
      <c r="R1046" s="84"/>
      <c r="S1046" s="84"/>
      <c r="T1046" s="84"/>
    </row>
    <row r="1047" spans="1:20">
      <c r="A1047" s="90"/>
      <c r="B1047" s="84"/>
      <c r="C1047" s="85"/>
      <c r="D1047" s="84"/>
      <c r="E1047" s="84"/>
      <c r="F1047" s="84"/>
      <c r="G1047" s="84"/>
      <c r="H1047" s="84"/>
      <c r="I1047" s="84"/>
      <c r="J1047" s="84"/>
      <c r="K1047" s="84"/>
      <c r="L1047" s="84"/>
      <c r="M1047" s="84"/>
      <c r="N1047" s="84"/>
      <c r="O1047" s="84"/>
      <c r="P1047" s="84"/>
      <c r="Q1047" s="84"/>
      <c r="R1047" s="84"/>
      <c r="S1047" s="84"/>
      <c r="T1047" s="84"/>
    </row>
    <row r="1048" spans="1:20">
      <c r="A1048" s="90"/>
      <c r="B1048" s="84"/>
      <c r="C1048" s="85"/>
      <c r="D1048" s="84"/>
      <c r="E1048" s="84"/>
      <c r="F1048" s="84"/>
      <c r="G1048" s="84"/>
      <c r="H1048" s="84"/>
      <c r="I1048" s="84"/>
      <c r="J1048" s="84"/>
      <c r="K1048" s="84"/>
      <c r="L1048" s="84"/>
      <c r="M1048" s="84"/>
      <c r="N1048" s="84"/>
      <c r="O1048" s="84"/>
      <c r="P1048" s="84"/>
      <c r="Q1048" s="84"/>
      <c r="R1048" s="84"/>
      <c r="S1048" s="84"/>
      <c r="T1048" s="84"/>
    </row>
    <row r="1049" spans="1:20">
      <c r="A1049" s="90"/>
      <c r="B1049" s="84"/>
      <c r="C1049" s="85"/>
      <c r="D1049" s="84"/>
      <c r="E1049" s="84"/>
      <c r="F1049" s="84"/>
      <c r="G1049" s="84"/>
      <c r="H1049" s="84"/>
      <c r="I1049" s="84"/>
      <c r="J1049" s="84"/>
      <c r="K1049" s="84"/>
      <c r="L1049" s="84"/>
      <c r="M1049" s="84"/>
      <c r="N1049" s="84"/>
      <c r="O1049" s="84"/>
      <c r="P1049" s="84"/>
      <c r="Q1049" s="84"/>
      <c r="R1049" s="84"/>
      <c r="S1049" s="84"/>
      <c r="T1049" s="84"/>
    </row>
    <row r="1050" spans="1:20">
      <c r="A1050" s="90"/>
      <c r="B1050" s="84"/>
      <c r="C1050" s="85"/>
      <c r="D1050" s="84"/>
      <c r="E1050" s="84"/>
      <c r="F1050" s="84"/>
      <c r="G1050" s="84"/>
      <c r="H1050" s="84"/>
      <c r="I1050" s="84"/>
      <c r="J1050" s="84"/>
      <c r="K1050" s="84"/>
      <c r="L1050" s="84"/>
      <c r="M1050" s="84"/>
      <c r="N1050" s="84"/>
      <c r="O1050" s="84"/>
      <c r="P1050" s="84"/>
      <c r="Q1050" s="84"/>
      <c r="R1050" s="84"/>
      <c r="S1050" s="84"/>
      <c r="T1050" s="84"/>
    </row>
    <row r="1051" spans="1:20">
      <c r="A1051" s="90"/>
      <c r="B1051" s="84"/>
      <c r="C1051" s="85"/>
      <c r="D1051" s="84"/>
      <c r="E1051" s="84"/>
      <c r="F1051" s="84"/>
      <c r="G1051" s="84"/>
      <c r="H1051" s="84"/>
      <c r="I1051" s="84"/>
      <c r="J1051" s="84"/>
      <c r="K1051" s="84"/>
      <c r="L1051" s="84"/>
      <c r="M1051" s="84"/>
      <c r="N1051" s="84"/>
      <c r="O1051" s="84"/>
      <c r="P1051" s="84"/>
      <c r="Q1051" s="84"/>
      <c r="R1051" s="84"/>
      <c r="S1051" s="84"/>
      <c r="T1051" s="84"/>
    </row>
    <row r="1052" spans="1:20">
      <c r="A1052" s="90"/>
      <c r="B1052" s="84"/>
      <c r="C1052" s="85"/>
      <c r="D1052" s="84"/>
      <c r="E1052" s="84"/>
      <c r="F1052" s="84"/>
      <c r="G1052" s="84"/>
      <c r="H1052" s="84"/>
      <c r="I1052" s="84"/>
      <c r="J1052" s="84"/>
      <c r="K1052" s="84"/>
      <c r="L1052" s="84"/>
      <c r="M1052" s="84"/>
      <c r="N1052" s="84"/>
      <c r="O1052" s="84"/>
      <c r="P1052" s="84"/>
      <c r="Q1052" s="84"/>
      <c r="R1052" s="84"/>
      <c r="S1052" s="84"/>
      <c r="T1052" s="84"/>
    </row>
    <row r="1053" spans="1:20">
      <c r="A1053" s="90"/>
      <c r="B1053" s="84"/>
      <c r="C1053" s="85"/>
      <c r="D1053" s="84"/>
      <c r="E1053" s="84"/>
      <c r="F1053" s="84"/>
      <c r="G1053" s="84"/>
      <c r="H1053" s="84"/>
      <c r="I1053" s="84"/>
      <c r="J1053" s="84"/>
      <c r="K1053" s="84"/>
      <c r="L1053" s="84"/>
      <c r="M1053" s="84"/>
      <c r="N1053" s="84"/>
      <c r="O1053" s="84"/>
      <c r="P1053" s="84"/>
      <c r="Q1053" s="84"/>
      <c r="R1053" s="84"/>
      <c r="S1053" s="84"/>
      <c r="T1053" s="84"/>
    </row>
    <row r="1054" spans="1:20">
      <c r="A1054" s="90"/>
      <c r="B1054" s="84"/>
      <c r="C1054" s="85"/>
      <c r="D1054" s="84"/>
      <c r="E1054" s="84"/>
      <c r="F1054" s="84"/>
      <c r="G1054" s="84"/>
      <c r="H1054" s="84"/>
      <c r="I1054" s="84"/>
      <c r="J1054" s="84"/>
      <c r="K1054" s="84"/>
      <c r="L1054" s="84"/>
      <c r="M1054" s="84"/>
      <c r="N1054" s="84"/>
      <c r="O1054" s="84"/>
      <c r="P1054" s="84"/>
      <c r="Q1054" s="84"/>
      <c r="R1054" s="84"/>
      <c r="S1054" s="84"/>
      <c r="T1054" s="84"/>
    </row>
    <row r="1055" spans="1:20">
      <c r="A1055" s="90"/>
      <c r="B1055" s="84"/>
      <c r="C1055" s="85"/>
      <c r="D1055" s="84"/>
      <c r="E1055" s="84"/>
      <c r="F1055" s="84"/>
      <c r="G1055" s="84"/>
      <c r="H1055" s="84"/>
      <c r="I1055" s="84"/>
      <c r="J1055" s="84"/>
      <c r="K1055" s="84"/>
      <c r="L1055" s="84"/>
      <c r="M1055" s="84"/>
      <c r="N1055" s="84"/>
      <c r="O1055" s="84"/>
      <c r="P1055" s="84"/>
      <c r="Q1055" s="84"/>
      <c r="R1055" s="84"/>
      <c r="S1055" s="84"/>
      <c r="T1055" s="84"/>
    </row>
    <row r="1056" spans="1:20">
      <c r="A1056" s="90"/>
      <c r="B1056" s="84"/>
      <c r="C1056" s="85"/>
      <c r="D1056" s="84"/>
      <c r="E1056" s="84"/>
      <c r="F1056" s="84"/>
      <c r="G1056" s="84"/>
      <c r="H1056" s="84"/>
      <c r="I1056" s="84"/>
      <c r="J1056" s="84"/>
      <c r="K1056" s="84"/>
      <c r="L1056" s="84"/>
      <c r="M1056" s="84"/>
      <c r="N1056" s="84"/>
      <c r="O1056" s="84"/>
      <c r="P1056" s="84"/>
      <c r="Q1056" s="84"/>
      <c r="R1056" s="84"/>
      <c r="S1056" s="84"/>
      <c r="T1056" s="84"/>
    </row>
    <row r="1057" spans="1:20">
      <c r="A1057" s="90"/>
      <c r="B1057" s="84"/>
      <c r="C1057" s="85"/>
      <c r="D1057" s="84"/>
      <c r="E1057" s="84"/>
      <c r="F1057" s="84"/>
      <c r="G1057" s="84"/>
      <c r="H1057" s="84"/>
      <c r="I1057" s="84"/>
      <c r="J1057" s="84"/>
      <c r="K1057" s="84"/>
      <c r="L1057" s="84"/>
      <c r="M1057" s="84"/>
      <c r="N1057" s="84"/>
      <c r="O1057" s="84"/>
      <c r="P1057" s="84"/>
      <c r="Q1057" s="84"/>
      <c r="R1057" s="84"/>
      <c r="S1057" s="84"/>
      <c r="T1057" s="84"/>
    </row>
    <row r="1058" spans="1:20">
      <c r="A1058" s="90"/>
      <c r="B1058" s="84"/>
      <c r="C1058" s="85"/>
      <c r="D1058" s="84"/>
      <c r="E1058" s="84"/>
      <c r="F1058" s="84"/>
      <c r="G1058" s="84"/>
      <c r="H1058" s="84"/>
      <c r="I1058" s="84"/>
      <c r="J1058" s="84"/>
      <c r="K1058" s="84"/>
      <c r="L1058" s="84"/>
      <c r="M1058" s="84"/>
      <c r="N1058" s="84"/>
      <c r="O1058" s="84"/>
      <c r="P1058" s="84"/>
      <c r="Q1058" s="84"/>
      <c r="R1058" s="84"/>
      <c r="S1058" s="84"/>
      <c r="T1058" s="84"/>
    </row>
    <row r="1059" spans="1:20">
      <c r="A1059" s="90"/>
      <c r="B1059" s="84"/>
      <c r="C1059" s="85"/>
      <c r="D1059" s="84"/>
      <c r="E1059" s="84"/>
      <c r="F1059" s="84"/>
      <c r="G1059" s="84"/>
      <c r="H1059" s="84"/>
      <c r="I1059" s="84"/>
      <c r="J1059" s="84"/>
      <c r="K1059" s="84"/>
      <c r="L1059" s="84"/>
      <c r="M1059" s="84"/>
      <c r="N1059" s="84"/>
      <c r="O1059" s="84"/>
      <c r="P1059" s="84"/>
      <c r="Q1059" s="84"/>
      <c r="R1059" s="84"/>
      <c r="S1059" s="84"/>
      <c r="T1059" s="84"/>
    </row>
    <row r="1060" spans="1:20">
      <c r="A1060" s="90"/>
      <c r="B1060" s="84"/>
      <c r="C1060" s="85"/>
      <c r="D1060" s="84"/>
      <c r="E1060" s="84"/>
      <c r="F1060" s="84"/>
      <c r="G1060" s="84"/>
      <c r="H1060" s="84"/>
      <c r="I1060" s="84"/>
      <c r="J1060" s="84"/>
      <c r="K1060" s="84"/>
      <c r="L1060" s="84"/>
      <c r="M1060" s="84"/>
      <c r="N1060" s="84"/>
      <c r="O1060" s="84"/>
      <c r="P1060" s="84"/>
      <c r="Q1060" s="84"/>
      <c r="R1060" s="84"/>
      <c r="S1060" s="84"/>
      <c r="T1060" s="84"/>
    </row>
    <row r="1061" spans="1:20">
      <c r="A1061" s="90"/>
      <c r="B1061" s="84"/>
      <c r="C1061" s="85"/>
      <c r="D1061" s="84"/>
      <c r="E1061" s="84"/>
      <c r="F1061" s="84"/>
      <c r="G1061" s="84"/>
      <c r="H1061" s="84"/>
      <c r="I1061" s="84"/>
      <c r="J1061" s="84"/>
      <c r="K1061" s="84"/>
      <c r="L1061" s="84"/>
      <c r="M1061" s="84"/>
      <c r="N1061" s="84"/>
      <c r="O1061" s="84"/>
      <c r="P1061" s="84"/>
      <c r="Q1061" s="84"/>
      <c r="R1061" s="84"/>
      <c r="S1061" s="84"/>
      <c r="T1061" s="84"/>
    </row>
    <row r="1062" spans="1:20">
      <c r="A1062" s="90"/>
      <c r="B1062" s="84"/>
      <c r="C1062" s="85"/>
      <c r="D1062" s="84"/>
      <c r="E1062" s="84"/>
      <c r="F1062" s="84"/>
      <c r="G1062" s="84"/>
      <c r="H1062" s="84"/>
      <c r="I1062" s="84"/>
      <c r="J1062" s="84"/>
      <c r="K1062" s="84"/>
      <c r="L1062" s="84"/>
      <c r="M1062" s="84"/>
      <c r="N1062" s="84"/>
      <c r="O1062" s="84"/>
      <c r="P1062" s="84"/>
      <c r="Q1062" s="84"/>
      <c r="R1062" s="84"/>
      <c r="S1062" s="84"/>
      <c r="T1062" s="84"/>
    </row>
  </sheetData>
  <mergeCells count="328">
    <mergeCell ref="A380:A381"/>
    <mergeCell ref="B380:B381"/>
    <mergeCell ref="A383:A384"/>
    <mergeCell ref="B383:B384"/>
    <mergeCell ref="A371:A372"/>
    <mergeCell ref="B371:B372"/>
    <mergeCell ref="A353:A354"/>
    <mergeCell ref="B353:B354"/>
    <mergeCell ref="A355:A356"/>
    <mergeCell ref="B355:B356"/>
    <mergeCell ref="A357:A358"/>
    <mergeCell ref="B357:B358"/>
    <mergeCell ref="A363:A364"/>
    <mergeCell ref="B363:B364"/>
    <mergeCell ref="A365:A366"/>
    <mergeCell ref="B365:B366"/>
    <mergeCell ref="A367:A368"/>
    <mergeCell ref="B367:B368"/>
    <mergeCell ref="A369:A370"/>
    <mergeCell ref="B369:B370"/>
    <mergeCell ref="A373:A374"/>
    <mergeCell ref="B373:B374"/>
    <mergeCell ref="A375:A376"/>
    <mergeCell ref="B375:B376"/>
    <mergeCell ref="A377:A378"/>
    <mergeCell ref="B377:B378"/>
    <mergeCell ref="A333:A334"/>
    <mergeCell ref="B333:B334"/>
    <mergeCell ref="A335:A336"/>
    <mergeCell ref="B335:B336"/>
    <mergeCell ref="A337:A338"/>
    <mergeCell ref="B337:B338"/>
    <mergeCell ref="A340:A341"/>
    <mergeCell ref="B340:B341"/>
    <mergeCell ref="A360:A361"/>
    <mergeCell ref="B360:B361"/>
    <mergeCell ref="A342:A343"/>
    <mergeCell ref="B342:B343"/>
    <mergeCell ref="A345:A346"/>
    <mergeCell ref="B345:B346"/>
    <mergeCell ref="A347:A348"/>
    <mergeCell ref="B347:B348"/>
    <mergeCell ref="A349:A350"/>
    <mergeCell ref="B349:B350"/>
    <mergeCell ref="A351:A352"/>
    <mergeCell ref="B351:B352"/>
    <mergeCell ref="A330:A331"/>
    <mergeCell ref="B330:B331"/>
    <mergeCell ref="A305:A306"/>
    <mergeCell ref="B305:B306"/>
    <mergeCell ref="A308:A309"/>
    <mergeCell ref="B308:B309"/>
    <mergeCell ref="A311:A312"/>
    <mergeCell ref="B311:B312"/>
    <mergeCell ref="A314:A315"/>
    <mergeCell ref="B314:B315"/>
    <mergeCell ref="A317:A318"/>
    <mergeCell ref="B317:B318"/>
    <mergeCell ref="A320:A321"/>
    <mergeCell ref="B320:B321"/>
    <mergeCell ref="A323:A324"/>
    <mergeCell ref="B323:B324"/>
    <mergeCell ref="A326:A327"/>
    <mergeCell ref="B326:B327"/>
    <mergeCell ref="A328:A329"/>
    <mergeCell ref="B328:B329"/>
    <mergeCell ref="A290:A291"/>
    <mergeCell ref="B290:B291"/>
    <mergeCell ref="A293:A294"/>
    <mergeCell ref="B293:B294"/>
    <mergeCell ref="A296:A297"/>
    <mergeCell ref="B296:B297"/>
    <mergeCell ref="A299:A300"/>
    <mergeCell ref="B299:B300"/>
    <mergeCell ref="A302:A303"/>
    <mergeCell ref="B302:B303"/>
    <mergeCell ref="A272:A273"/>
    <mergeCell ref="B272:B273"/>
    <mergeCell ref="A275:A276"/>
    <mergeCell ref="B275:B276"/>
    <mergeCell ref="A278:A279"/>
    <mergeCell ref="B278:B279"/>
    <mergeCell ref="A284:A285"/>
    <mergeCell ref="B284:B285"/>
    <mergeCell ref="A287:A288"/>
    <mergeCell ref="B287:B288"/>
    <mergeCell ref="A281:A282"/>
    <mergeCell ref="B281:B282"/>
    <mergeCell ref="A259:A260"/>
    <mergeCell ref="B259:B260"/>
    <mergeCell ref="A263:A264"/>
    <mergeCell ref="B263:B264"/>
    <mergeCell ref="A265:A266"/>
    <mergeCell ref="B265:B266"/>
    <mergeCell ref="A268:A269"/>
    <mergeCell ref="B268:B269"/>
    <mergeCell ref="A244:A245"/>
    <mergeCell ref="B244:B245"/>
    <mergeCell ref="A246:A247"/>
    <mergeCell ref="B246:B247"/>
    <mergeCell ref="A249:A250"/>
    <mergeCell ref="B249:B250"/>
    <mergeCell ref="A251:A252"/>
    <mergeCell ref="B251:B252"/>
    <mergeCell ref="A256:A257"/>
    <mergeCell ref="B256:B257"/>
    <mergeCell ref="A242:A243"/>
    <mergeCell ref="B242:B243"/>
    <mergeCell ref="A240:A241"/>
    <mergeCell ref="B240:B241"/>
    <mergeCell ref="A238:A239"/>
    <mergeCell ref="B238:B239"/>
    <mergeCell ref="A231:A232"/>
    <mergeCell ref="B231:B232"/>
    <mergeCell ref="A234:A235"/>
    <mergeCell ref="B234:B235"/>
    <mergeCell ref="A236:A237"/>
    <mergeCell ref="B236:B237"/>
    <mergeCell ref="A226:A227"/>
    <mergeCell ref="B226:B227"/>
    <mergeCell ref="A229:A230"/>
    <mergeCell ref="B229:B230"/>
    <mergeCell ref="A221:A222"/>
    <mergeCell ref="B221:B222"/>
    <mergeCell ref="A224:A225"/>
    <mergeCell ref="B224:B225"/>
    <mergeCell ref="A217:A218"/>
    <mergeCell ref="B217:B218"/>
    <mergeCell ref="A219:A220"/>
    <mergeCell ref="B219:B220"/>
    <mergeCell ref="A213:A214"/>
    <mergeCell ref="B213:B214"/>
    <mergeCell ref="A215:A216"/>
    <mergeCell ref="B215:B216"/>
    <mergeCell ref="A209:A210"/>
    <mergeCell ref="B209:B210"/>
    <mergeCell ref="A211:A212"/>
    <mergeCell ref="B211:B212"/>
    <mergeCell ref="A204:A205"/>
    <mergeCell ref="B204:B205"/>
    <mergeCell ref="A207:A208"/>
    <mergeCell ref="B207:B208"/>
    <mergeCell ref="A202:A203"/>
    <mergeCell ref="B202:B203"/>
    <mergeCell ref="A197:A198"/>
    <mergeCell ref="B197:B198"/>
    <mergeCell ref="A199:A200"/>
    <mergeCell ref="B199:B200"/>
    <mergeCell ref="A193:A194"/>
    <mergeCell ref="B193:B194"/>
    <mergeCell ref="A186:A187"/>
    <mergeCell ref="B186:B187"/>
    <mergeCell ref="A195:A196"/>
    <mergeCell ref="B195:B196"/>
    <mergeCell ref="A188:A189"/>
    <mergeCell ref="B188:B189"/>
    <mergeCell ref="A191:A192"/>
    <mergeCell ref="B191:B192"/>
    <mergeCell ref="A181:A182"/>
    <mergeCell ref="B181:B182"/>
    <mergeCell ref="A183:A184"/>
    <mergeCell ref="B183:B184"/>
    <mergeCell ref="A176:A177"/>
    <mergeCell ref="B176:B177"/>
    <mergeCell ref="A178:A179"/>
    <mergeCell ref="B178:B179"/>
    <mergeCell ref="A171:A172"/>
    <mergeCell ref="B171:B172"/>
    <mergeCell ref="A173:A174"/>
    <mergeCell ref="B173:B174"/>
    <mergeCell ref="A166:A167"/>
    <mergeCell ref="B166:B167"/>
    <mergeCell ref="A169:A170"/>
    <mergeCell ref="B169:B170"/>
    <mergeCell ref="A161:A162"/>
    <mergeCell ref="B161:B162"/>
    <mergeCell ref="A164:A165"/>
    <mergeCell ref="B164:B165"/>
    <mergeCell ref="A156:A157"/>
    <mergeCell ref="B156:B157"/>
    <mergeCell ref="A159:A160"/>
    <mergeCell ref="B159:B160"/>
    <mergeCell ref="A151:A152"/>
    <mergeCell ref="B151:B152"/>
    <mergeCell ref="A154:A155"/>
    <mergeCell ref="B154:B155"/>
    <mergeCell ref="A146:A147"/>
    <mergeCell ref="B146:B147"/>
    <mergeCell ref="A149:A150"/>
    <mergeCell ref="B149:B150"/>
    <mergeCell ref="A141:A142"/>
    <mergeCell ref="B141:B142"/>
    <mergeCell ref="A144:A145"/>
    <mergeCell ref="B144:B145"/>
    <mergeCell ref="A136:A137"/>
    <mergeCell ref="B136:B137"/>
    <mergeCell ref="A138:A139"/>
    <mergeCell ref="B138:B139"/>
    <mergeCell ref="A80:A81"/>
    <mergeCell ref="B80:B81"/>
    <mergeCell ref="B95:B96"/>
    <mergeCell ref="A124:A125"/>
    <mergeCell ref="B124:B125"/>
    <mergeCell ref="A127:A128"/>
    <mergeCell ref="B127:B128"/>
    <mergeCell ref="A122:A123"/>
    <mergeCell ref="B122:B123"/>
    <mergeCell ref="A115:A116"/>
    <mergeCell ref="B115:B116"/>
    <mergeCell ref="A99:A100"/>
    <mergeCell ref="B99:B100"/>
    <mergeCell ref="A101:A102"/>
    <mergeCell ref="B101:B102"/>
    <mergeCell ref="A103:A104"/>
    <mergeCell ref="A134:A135"/>
    <mergeCell ref="B134:B135"/>
    <mergeCell ref="A129:A130"/>
    <mergeCell ref="B129:B130"/>
    <mergeCell ref="A132:A133"/>
    <mergeCell ref="B132:B133"/>
    <mergeCell ref="A71:A72"/>
    <mergeCell ref="A97:A98"/>
    <mergeCell ref="B97:B98"/>
    <mergeCell ref="A87:A88"/>
    <mergeCell ref="A89:A90"/>
    <mergeCell ref="A91:A92"/>
    <mergeCell ref="A93:A94"/>
    <mergeCell ref="A95:A96"/>
    <mergeCell ref="A83:A84"/>
    <mergeCell ref="A85:A86"/>
    <mergeCell ref="A111:A112"/>
    <mergeCell ref="B111:B112"/>
    <mergeCell ref="A109:A110"/>
    <mergeCell ref="B109:B110"/>
    <mergeCell ref="B91:B92"/>
    <mergeCell ref="B93:B94"/>
    <mergeCell ref="B87:B88"/>
    <mergeCell ref="B89:B90"/>
    <mergeCell ref="B83:B84"/>
    <mergeCell ref="B85:B86"/>
    <mergeCell ref="B103:B104"/>
    <mergeCell ref="A120:A121"/>
    <mergeCell ref="M1:P1"/>
    <mergeCell ref="B10:B11"/>
    <mergeCell ref="A10:A11"/>
    <mergeCell ref="B3:L3"/>
    <mergeCell ref="B7:P7"/>
    <mergeCell ref="B8:P8"/>
    <mergeCell ref="B9:P9"/>
    <mergeCell ref="A14:A15"/>
    <mergeCell ref="A12:A13"/>
    <mergeCell ref="A2:P2"/>
    <mergeCell ref="A21:A22"/>
    <mergeCell ref="B21:B22"/>
    <mergeCell ref="A16:A17"/>
    <mergeCell ref="B16:B17"/>
    <mergeCell ref="A19:A20"/>
    <mergeCell ref="B19:B20"/>
    <mergeCell ref="B14:B15"/>
    <mergeCell ref="B12:B13"/>
    <mergeCell ref="A23:A24"/>
    <mergeCell ref="B23:B24"/>
    <mergeCell ref="A25:A26"/>
    <mergeCell ref="B25:B26"/>
    <mergeCell ref="A28:A29"/>
    <mergeCell ref="B28:B29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9:A50"/>
    <mergeCell ref="B49:B50"/>
    <mergeCell ref="A51:A52"/>
    <mergeCell ref="B51:B52"/>
    <mergeCell ref="A57:A58"/>
    <mergeCell ref="B57:B58"/>
    <mergeCell ref="A59:A60"/>
    <mergeCell ref="B59:B60"/>
    <mergeCell ref="A53:A54"/>
    <mergeCell ref="B53:B54"/>
    <mergeCell ref="A55:A56"/>
    <mergeCell ref="B55:B56"/>
    <mergeCell ref="A61:A62"/>
    <mergeCell ref="B61:B62"/>
    <mergeCell ref="A76:A77"/>
    <mergeCell ref="B76:B77"/>
    <mergeCell ref="B69:B70"/>
    <mergeCell ref="A63:A64"/>
    <mergeCell ref="B63:B64"/>
    <mergeCell ref="A65:A66"/>
    <mergeCell ref="B65:B66"/>
    <mergeCell ref="A67:A68"/>
    <mergeCell ref="A74:A75"/>
    <mergeCell ref="B74:B75"/>
    <mergeCell ref="B67:B68"/>
    <mergeCell ref="B71:B72"/>
    <mergeCell ref="A69:A70"/>
    <mergeCell ref="B120:B121"/>
    <mergeCell ref="A118:A119"/>
    <mergeCell ref="B118:B119"/>
    <mergeCell ref="A105:A106"/>
    <mergeCell ref="B105:B106"/>
    <mergeCell ref="A107:A108"/>
    <mergeCell ref="B107:B108"/>
    <mergeCell ref="A113:A114"/>
    <mergeCell ref="B113:B114"/>
    <mergeCell ref="A395:A396"/>
    <mergeCell ref="B395:B396"/>
    <mergeCell ref="A397:A398"/>
    <mergeCell ref="B397:B398"/>
    <mergeCell ref="A386:A387"/>
    <mergeCell ref="B386:B387"/>
    <mergeCell ref="A389:A390"/>
    <mergeCell ref="B389:B390"/>
    <mergeCell ref="A393:A394"/>
    <mergeCell ref="B393:B394"/>
  </mergeCells>
  <phoneticPr fontId="0" type="noConversion"/>
  <pageMargins left="1.0629921259842521" right="0.59055118110236227" top="0.78740157480314965" bottom="0.78740157480314965" header="0.15748031496062992" footer="0.15748031496062992"/>
  <pageSetup paperSize="9" scale="60" orientation="landscape" horizontalDpi="300" verticalDpi="30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N15"/>
  <sheetViews>
    <sheetView workbookViewId="0">
      <selection activeCell="A4" sqref="A4:G5"/>
    </sheetView>
  </sheetViews>
  <sheetFormatPr defaultColWidth="9.140625" defaultRowHeight="15.75"/>
  <cols>
    <col min="1" max="1" width="5.28515625" style="3" customWidth="1"/>
    <col min="2" max="2" width="22.28515625" style="4" customWidth="1"/>
    <col min="3" max="3" width="12.28515625" style="2" customWidth="1"/>
    <col min="4" max="4" width="10.140625" style="2" bestFit="1" customWidth="1"/>
    <col min="5" max="5" width="17" style="2" customWidth="1"/>
    <col min="6" max="6" width="9.140625" style="2"/>
    <col min="7" max="7" width="8.5703125" style="2" customWidth="1"/>
    <col min="8" max="8" width="9.140625" style="2"/>
    <col min="9" max="9" width="14.140625" style="2" customWidth="1"/>
    <col min="10" max="10" width="9.140625" style="2" customWidth="1"/>
    <col min="11" max="11" width="14.42578125" style="2" customWidth="1"/>
    <col min="12" max="16384" width="9.140625" style="2"/>
  </cols>
  <sheetData>
    <row r="1" spans="1:14">
      <c r="E1" s="491" t="s">
        <v>83</v>
      </c>
      <c r="F1" s="491"/>
      <c r="G1" s="491"/>
    </row>
    <row r="2" spans="1:14" ht="30" customHeight="1">
      <c r="A2" s="492"/>
      <c r="B2" s="492"/>
      <c r="C2" s="492"/>
      <c r="D2" s="492"/>
      <c r="E2" s="492"/>
      <c r="F2" s="492"/>
      <c r="G2" s="492"/>
    </row>
    <row r="3" spans="1:14">
      <c r="A3" s="41"/>
      <c r="B3" s="42"/>
      <c r="C3" s="43"/>
      <c r="D3" s="43"/>
      <c r="E3" s="43"/>
      <c r="F3" s="43"/>
      <c r="G3" s="43"/>
    </row>
    <row r="4" spans="1:14" s="12" customFormat="1" ht="33.75" customHeight="1">
      <c r="A4" s="494" t="s">
        <v>768</v>
      </c>
      <c r="B4" s="494"/>
      <c r="C4" s="494"/>
      <c r="D4" s="494"/>
      <c r="E4" s="494"/>
      <c r="F4" s="494"/>
      <c r="G4" s="494"/>
    </row>
    <row r="5" spans="1:14" s="12" customFormat="1" ht="18" customHeight="1">
      <c r="A5" s="495"/>
      <c r="B5" s="495"/>
      <c r="C5" s="495"/>
      <c r="D5" s="495"/>
      <c r="E5" s="495"/>
      <c r="F5" s="495"/>
      <c r="G5" s="495"/>
    </row>
    <row r="6" spans="1:14" s="12" customFormat="1" ht="33.75" customHeight="1">
      <c r="A6" s="496"/>
      <c r="B6" s="496"/>
      <c r="C6" s="496"/>
      <c r="D6" s="496"/>
      <c r="E6" s="496"/>
      <c r="F6" s="496"/>
      <c r="G6" s="496"/>
      <c r="J6" s="47">
        <v>146.6</v>
      </c>
      <c r="K6" s="15" t="s">
        <v>31</v>
      </c>
    </row>
    <row r="7" spans="1:14" ht="40.5" customHeight="1">
      <c r="A7" s="244" t="s">
        <v>1</v>
      </c>
      <c r="B7" s="244" t="s">
        <v>761</v>
      </c>
      <c r="C7" s="244" t="s">
        <v>9</v>
      </c>
      <c r="D7" s="347" t="s">
        <v>10</v>
      </c>
      <c r="E7" s="347"/>
      <c r="F7" s="347"/>
      <c r="G7" s="271" t="s">
        <v>11</v>
      </c>
    </row>
    <row r="8" spans="1:14" ht="122.25" customHeight="1">
      <c r="A8" s="245"/>
      <c r="B8" s="245"/>
      <c r="C8" s="245"/>
      <c r="D8" s="144" t="s">
        <v>84</v>
      </c>
      <c r="E8" s="189" t="s">
        <v>71</v>
      </c>
      <c r="F8" s="144" t="s">
        <v>753</v>
      </c>
      <c r="G8" s="349"/>
      <c r="I8" s="10" t="s">
        <v>30</v>
      </c>
      <c r="K8" s="10" t="s">
        <v>30</v>
      </c>
    </row>
    <row r="9" spans="1:14" s="3" customFormat="1" ht="33" customHeight="1">
      <c r="A9" s="19">
        <v>1</v>
      </c>
      <c r="B9" s="20">
        <v>2</v>
      </c>
      <c r="C9" s="19">
        <v>3</v>
      </c>
      <c r="D9" s="190">
        <v>4</v>
      </c>
      <c r="E9" s="190">
        <v>5</v>
      </c>
      <c r="F9" s="190">
        <v>6</v>
      </c>
      <c r="G9" s="190">
        <v>7</v>
      </c>
      <c r="I9" s="16" t="s">
        <v>32</v>
      </c>
      <c r="J9" s="13" t="s">
        <v>31</v>
      </c>
      <c r="K9" s="1" t="s">
        <v>33</v>
      </c>
      <c r="L9" s="1" t="s">
        <v>34</v>
      </c>
    </row>
    <row r="10" spans="1:14" s="3" customFormat="1" ht="64.5" customHeight="1">
      <c r="A10" s="6">
        <v>1</v>
      </c>
      <c r="B10" s="1" t="s">
        <v>752</v>
      </c>
      <c r="C10" s="48">
        <f>J6</f>
        <v>146.6</v>
      </c>
      <c r="D10" s="191">
        <v>368.95</v>
      </c>
      <c r="E10" s="191">
        <f>47+55.34+110.69+47</f>
        <v>260.02999999999997</v>
      </c>
      <c r="F10" s="191">
        <f>+D10*0.2</f>
        <v>73.790000000000006</v>
      </c>
      <c r="G10" s="116">
        <f>L10</f>
        <v>0.08</v>
      </c>
      <c r="I10" s="18">
        <f>SUM(D10:F10)</f>
        <v>702.77</v>
      </c>
      <c r="J10" s="99">
        <f>J6</f>
        <v>146.6</v>
      </c>
      <c r="K10" s="18">
        <f>+I10/J10</f>
        <v>4.79</v>
      </c>
      <c r="L10" s="17">
        <f>+K10/60</f>
        <v>0.08</v>
      </c>
    </row>
    <row r="11" spans="1:14" s="3" customFormat="1" ht="44.25" customHeight="1">
      <c r="A11" s="6">
        <v>2</v>
      </c>
      <c r="B11" s="1" t="s">
        <v>66</v>
      </c>
      <c r="C11" s="48">
        <f>J6</f>
        <v>146.6</v>
      </c>
      <c r="D11" s="191">
        <v>284.35000000000002</v>
      </c>
      <c r="E11" s="191">
        <f>47+42.65+85.31+47</f>
        <v>221.96</v>
      </c>
      <c r="F11" s="191">
        <f>+D11*0.2</f>
        <v>56.87</v>
      </c>
      <c r="G11" s="116">
        <f>L11</f>
        <v>0.06</v>
      </c>
      <c r="I11" s="18">
        <f>SUM(D11:F11)</f>
        <v>563.17999999999995</v>
      </c>
      <c r="J11" s="99">
        <f>J6</f>
        <v>146.6</v>
      </c>
      <c r="K11" s="18">
        <f>+I11/J11</f>
        <v>3.84</v>
      </c>
      <c r="L11" s="17">
        <f>+K11/60</f>
        <v>0.06</v>
      </c>
    </row>
    <row r="12" spans="1:14" s="3" customFormat="1">
      <c r="A12" s="11"/>
      <c r="B12" s="14"/>
      <c r="C12" s="11"/>
      <c r="D12" s="11"/>
      <c r="E12" s="11"/>
      <c r="F12" s="11"/>
      <c r="G12" s="11"/>
    </row>
    <row r="13" spans="1:14" s="3" customFormat="1" ht="45.75" customHeight="1">
      <c r="A13" s="11"/>
      <c r="B13" s="14"/>
      <c r="C13" s="11"/>
      <c r="D13" s="11"/>
      <c r="E13" s="11"/>
      <c r="F13" s="11"/>
      <c r="G13" s="11"/>
      <c r="I13" s="493"/>
      <c r="J13" s="493"/>
      <c r="K13" s="493"/>
      <c r="L13" s="493"/>
      <c r="M13" s="493"/>
      <c r="N13" s="493"/>
    </row>
    <row r="14" spans="1:14" ht="35.25" customHeight="1">
      <c r="A14" s="9"/>
      <c r="F14" s="490"/>
      <c r="G14" s="490"/>
      <c r="I14" s="488"/>
      <c r="J14" s="489"/>
      <c r="K14" s="489"/>
      <c r="L14" s="489"/>
      <c r="M14" s="489"/>
      <c r="N14" s="489"/>
    </row>
    <row r="15" spans="1:14" ht="25.5" customHeight="1">
      <c r="A15" s="9"/>
      <c r="F15" s="490"/>
      <c r="G15" s="490"/>
    </row>
  </sheetData>
  <mergeCells count="13">
    <mergeCell ref="F15:G15"/>
    <mergeCell ref="A6:G6"/>
    <mergeCell ref="A7:A8"/>
    <mergeCell ref="B7:B8"/>
    <mergeCell ref="C7:C8"/>
    <mergeCell ref="D7:F7"/>
    <mergeCell ref="G7:G8"/>
    <mergeCell ref="I14:N14"/>
    <mergeCell ref="F14:G14"/>
    <mergeCell ref="E1:G1"/>
    <mergeCell ref="A2:G2"/>
    <mergeCell ref="I13:N13"/>
    <mergeCell ref="A4:G5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37"/>
  <sheetViews>
    <sheetView workbookViewId="0">
      <selection activeCell="D4" sqref="D4:E6"/>
    </sheetView>
  </sheetViews>
  <sheetFormatPr defaultRowHeight="12.75"/>
  <cols>
    <col min="1" max="1" width="13" style="45" customWidth="1"/>
    <col min="2" max="2" width="31.85546875" style="44" customWidth="1"/>
    <col min="3" max="3" width="12" style="46" customWidth="1"/>
    <col min="4" max="5" width="10.28515625" style="44" customWidth="1"/>
  </cols>
  <sheetData>
    <row r="1" spans="1:6" ht="15.75">
      <c r="A1" s="193"/>
      <c r="B1" s="194"/>
      <c r="D1" s="502" t="s">
        <v>760</v>
      </c>
      <c r="E1" s="502"/>
      <c r="F1" s="66"/>
    </row>
    <row r="2" spans="1:6" ht="99.75" customHeight="1">
      <c r="A2" s="430" t="s">
        <v>769</v>
      </c>
      <c r="B2" s="430"/>
      <c r="C2" s="430"/>
      <c r="D2" s="430"/>
      <c r="E2" s="430"/>
      <c r="F2" s="195"/>
    </row>
    <row r="3" spans="1:6" ht="28.5" hidden="1" customHeight="1">
      <c r="A3" s="193"/>
      <c r="B3" s="196"/>
      <c r="C3" s="146"/>
      <c r="D3" s="196"/>
      <c r="E3" s="196"/>
      <c r="F3" s="195"/>
    </row>
    <row r="4" spans="1:6" ht="21.75" customHeight="1">
      <c r="A4" s="503" t="s">
        <v>1</v>
      </c>
      <c r="B4" s="456" t="s">
        <v>770</v>
      </c>
      <c r="C4" s="506" t="s">
        <v>13</v>
      </c>
      <c r="D4" s="507" t="s">
        <v>771</v>
      </c>
      <c r="E4" s="340"/>
      <c r="F4" s="195"/>
    </row>
    <row r="5" spans="1:6" ht="80.25" customHeight="1">
      <c r="A5" s="504"/>
      <c r="B5" s="456"/>
      <c r="C5" s="506"/>
      <c r="D5" s="340"/>
      <c r="E5" s="340"/>
      <c r="F5" s="195"/>
    </row>
    <row r="6" spans="1:6" ht="39" customHeight="1">
      <c r="A6" s="505"/>
      <c r="B6" s="456"/>
      <c r="C6" s="506"/>
      <c r="D6" s="217" t="s">
        <v>0</v>
      </c>
      <c r="E6" s="217" t="s">
        <v>47</v>
      </c>
      <c r="F6" s="195"/>
    </row>
    <row r="7" spans="1:6" s="40" customFormat="1" ht="21" customHeight="1">
      <c r="A7" s="147">
        <v>1</v>
      </c>
      <c r="B7" s="217">
        <v>2</v>
      </c>
      <c r="C7" s="217">
        <v>3</v>
      </c>
      <c r="D7" s="218">
        <v>6</v>
      </c>
      <c r="E7" s="218">
        <v>7</v>
      </c>
    </row>
    <row r="8" spans="1:6" s="40" customFormat="1" ht="17.25" customHeight="1">
      <c r="A8" s="143" t="s">
        <v>86</v>
      </c>
      <c r="B8" s="467" t="s">
        <v>89</v>
      </c>
      <c r="C8" s="467"/>
      <c r="D8" s="467"/>
      <c r="E8" s="467"/>
    </row>
    <row r="9" spans="1:6" s="40" customFormat="1" ht="18" customHeight="1">
      <c r="A9" s="143" t="s">
        <v>87</v>
      </c>
      <c r="B9" s="501" t="s">
        <v>90</v>
      </c>
      <c r="C9" s="501"/>
      <c r="D9" s="501"/>
      <c r="E9" s="501"/>
    </row>
    <row r="10" spans="1:6" s="40" customFormat="1" ht="19.5" customHeight="1">
      <c r="A10" s="143" t="s">
        <v>88</v>
      </c>
      <c r="B10" s="501" t="s">
        <v>91</v>
      </c>
      <c r="C10" s="501"/>
      <c r="D10" s="501"/>
      <c r="E10" s="501"/>
    </row>
    <row r="11" spans="1:6" s="50" customFormat="1" ht="32.25" customHeight="1">
      <c r="A11" s="347" t="s">
        <v>92</v>
      </c>
      <c r="B11" s="483" t="s">
        <v>94</v>
      </c>
      <c r="C11" s="192" t="s">
        <v>55</v>
      </c>
      <c r="D11" s="124">
        <f>'6 план. кальк.(3)'!M10</f>
        <v>0.46</v>
      </c>
      <c r="E11" s="124">
        <f>'6 план. кальк.(3)'!P10</f>
        <v>0.55000000000000004</v>
      </c>
    </row>
    <row r="12" spans="1:6" s="50" customFormat="1" ht="39" customHeight="1">
      <c r="A12" s="347"/>
      <c r="B12" s="483"/>
      <c r="C12" s="192" t="s">
        <v>56</v>
      </c>
      <c r="D12" s="124">
        <f>'6 план. кальк.(3)'!M11</f>
        <v>0.46</v>
      </c>
      <c r="E12" s="124">
        <f>'6 план. кальк.(3)'!P11</f>
        <v>0.55000000000000004</v>
      </c>
    </row>
    <row r="13" spans="1:6" s="50" customFormat="1" ht="36" customHeight="1">
      <c r="A13" s="347" t="s">
        <v>97</v>
      </c>
      <c r="B13" s="483" t="s">
        <v>99</v>
      </c>
      <c r="C13" s="192" t="s">
        <v>55</v>
      </c>
      <c r="D13" s="124">
        <f>'6 план. кальк.(3)'!M12</f>
        <v>2.16</v>
      </c>
      <c r="E13" s="124">
        <f>'6 план. кальк.(3)'!P12</f>
        <v>2.59</v>
      </c>
    </row>
    <row r="14" spans="1:6" s="50" customFormat="1" ht="39.75" customHeight="1">
      <c r="A14" s="347"/>
      <c r="B14" s="483"/>
      <c r="C14" s="192" t="s">
        <v>56</v>
      </c>
      <c r="D14" s="124">
        <f>'6 план. кальк.(3)'!M13</f>
        <v>1.08</v>
      </c>
      <c r="E14" s="124">
        <f>'6 план. кальк.(3)'!P13</f>
        <v>1.3</v>
      </c>
    </row>
    <row r="15" spans="1:6" s="50" customFormat="1" ht="33.75" customHeight="1">
      <c r="A15" s="347" t="s">
        <v>102</v>
      </c>
      <c r="B15" s="483" t="s">
        <v>103</v>
      </c>
      <c r="C15" s="192" t="s">
        <v>55</v>
      </c>
      <c r="D15" s="124">
        <f>'6 план. кальк.(3)'!M14</f>
        <v>0.34</v>
      </c>
      <c r="E15" s="124">
        <f>'6 план. кальк.(3)'!P14</f>
        <v>0.41</v>
      </c>
    </row>
    <row r="16" spans="1:6" s="50" customFormat="1" ht="43.5" customHeight="1">
      <c r="A16" s="347"/>
      <c r="B16" s="483"/>
      <c r="C16" s="192" t="s">
        <v>56</v>
      </c>
      <c r="D16" s="124">
        <f>'6 план. кальк.(3)'!M15</f>
        <v>0.34</v>
      </c>
      <c r="E16" s="124">
        <f>'6 план. кальк.(3)'!P15</f>
        <v>0.41</v>
      </c>
    </row>
    <row r="17" spans="1:6" s="50" customFormat="1" ht="32.25" customHeight="1">
      <c r="A17" s="347" t="s">
        <v>105</v>
      </c>
      <c r="B17" s="483" t="s">
        <v>106</v>
      </c>
      <c r="C17" s="192" t="s">
        <v>55</v>
      </c>
      <c r="D17" s="124">
        <f>'6 план. кальк.(3)'!M16</f>
        <v>4.63</v>
      </c>
      <c r="E17" s="124">
        <f>'6 план. кальк.(3)'!P16</f>
        <v>5.56</v>
      </c>
    </row>
    <row r="18" spans="1:6" s="50" customFormat="1" ht="43.5" customHeight="1">
      <c r="A18" s="347"/>
      <c r="B18" s="483"/>
      <c r="C18" s="192" t="s">
        <v>56</v>
      </c>
      <c r="D18" s="124">
        <f>'6 план. кальк.(3)'!M17</f>
        <v>1.17</v>
      </c>
      <c r="E18" s="124">
        <f>'6 план. кальк.(3)'!P17</f>
        <v>1.4</v>
      </c>
    </row>
    <row r="19" spans="1:6" s="50" customFormat="1" ht="24" customHeight="1">
      <c r="A19" s="145" t="s">
        <v>108</v>
      </c>
      <c r="B19" s="497" t="s">
        <v>109</v>
      </c>
      <c r="C19" s="497"/>
      <c r="D19" s="497"/>
      <c r="E19" s="497"/>
    </row>
    <row r="20" spans="1:6" s="50" customFormat="1" ht="50.25" customHeight="1">
      <c r="A20" s="347" t="s">
        <v>110</v>
      </c>
      <c r="B20" s="483" t="s">
        <v>111</v>
      </c>
      <c r="C20" s="192" t="s">
        <v>55</v>
      </c>
      <c r="D20" s="124">
        <f>'6 план. кальк.(3)'!M19</f>
        <v>6.96</v>
      </c>
      <c r="E20" s="124">
        <f>'6 план. кальк.(3)'!P19</f>
        <v>8.35</v>
      </c>
    </row>
    <row r="21" spans="1:6" s="50" customFormat="1" ht="57.75" customHeight="1">
      <c r="A21" s="347"/>
      <c r="B21" s="483"/>
      <c r="C21" s="192" t="s">
        <v>56</v>
      </c>
      <c r="D21" s="124">
        <f>'6 план. кальк.(3)'!M20</f>
        <v>6.96</v>
      </c>
      <c r="E21" s="124">
        <f>'6 план. кальк.(3)'!P20</f>
        <v>8.35</v>
      </c>
    </row>
    <row r="22" spans="1:6" s="50" customFormat="1" ht="40.5" customHeight="1">
      <c r="A22" s="347" t="s">
        <v>114</v>
      </c>
      <c r="B22" s="483" t="s">
        <v>115</v>
      </c>
      <c r="C22" s="192" t="s">
        <v>55</v>
      </c>
      <c r="D22" s="124">
        <f>'6 план. кальк.(3)'!M21</f>
        <v>2.2400000000000002</v>
      </c>
      <c r="E22" s="124">
        <f>'6 план. кальк.(3)'!P21</f>
        <v>2.69</v>
      </c>
    </row>
    <row r="23" spans="1:6" s="50" customFormat="1" ht="53.25" customHeight="1">
      <c r="A23" s="347"/>
      <c r="B23" s="483"/>
      <c r="C23" s="192" t="s">
        <v>56</v>
      </c>
      <c r="D23" s="124">
        <f>'6 план. кальк.(3)'!M22</f>
        <v>2.2400000000000002</v>
      </c>
      <c r="E23" s="124">
        <f>'6 план. кальк.(3)'!P22</f>
        <v>2.69</v>
      </c>
    </row>
    <row r="24" spans="1:6" ht="34.5" customHeight="1">
      <c r="A24" s="347" t="s">
        <v>117</v>
      </c>
      <c r="B24" s="483" t="s">
        <v>119</v>
      </c>
      <c r="C24" s="192" t="s">
        <v>55</v>
      </c>
      <c r="D24" s="124">
        <f>'6 план. кальк.(3)'!M23</f>
        <v>2.2400000000000002</v>
      </c>
      <c r="E24" s="124">
        <f>'6 план. кальк.(3)'!P23</f>
        <v>2.69</v>
      </c>
      <c r="F24" s="195"/>
    </row>
    <row r="25" spans="1:6" ht="49.5" customHeight="1">
      <c r="A25" s="347"/>
      <c r="B25" s="483"/>
      <c r="C25" s="192" t="s">
        <v>56</v>
      </c>
      <c r="D25" s="124">
        <f>'6 план. кальк.(3)'!M24</f>
        <v>2.2400000000000002</v>
      </c>
      <c r="E25" s="124">
        <f>'6 план. кальк.(3)'!P24</f>
        <v>2.69</v>
      </c>
      <c r="F25" s="195"/>
    </row>
    <row r="26" spans="1:6" ht="42" customHeight="1">
      <c r="A26" s="347" t="s">
        <v>640</v>
      </c>
      <c r="B26" s="483" t="s">
        <v>121</v>
      </c>
      <c r="C26" s="192" t="s">
        <v>55</v>
      </c>
      <c r="D26" s="124">
        <f>'6 план. кальк.(3)'!M25</f>
        <v>3.47</v>
      </c>
      <c r="E26" s="124">
        <f>'6 план. кальк.(3)'!P25</f>
        <v>4.16</v>
      </c>
      <c r="F26" s="195"/>
    </row>
    <row r="27" spans="1:6" ht="79.5" customHeight="1">
      <c r="A27" s="347"/>
      <c r="B27" s="483"/>
      <c r="C27" s="192" t="s">
        <v>56</v>
      </c>
      <c r="D27" s="124">
        <f>'6 план. кальк.(3)'!M26</f>
        <v>3.47</v>
      </c>
      <c r="E27" s="124">
        <f>'6 план. кальк.(3)'!P26</f>
        <v>4.16</v>
      </c>
      <c r="F27" s="195"/>
    </row>
    <row r="28" spans="1:6" ht="15.75" customHeight="1">
      <c r="A28" s="139" t="s">
        <v>124</v>
      </c>
      <c r="B28" s="497" t="s">
        <v>123</v>
      </c>
      <c r="C28" s="498"/>
      <c r="D28" s="498"/>
      <c r="E28" s="498"/>
      <c r="F28" s="195"/>
    </row>
    <row r="29" spans="1:6" ht="42" customHeight="1">
      <c r="A29" s="347" t="s">
        <v>125</v>
      </c>
      <c r="B29" s="483" t="s">
        <v>126</v>
      </c>
      <c r="C29" s="192" t="s">
        <v>55</v>
      </c>
      <c r="D29" s="124">
        <f>'6 план. кальк.(3)'!M28</f>
        <v>3.11</v>
      </c>
      <c r="E29" s="124">
        <f>'6 план. кальк.(3)'!P28</f>
        <v>3.73</v>
      </c>
      <c r="F29" s="195"/>
    </row>
    <row r="30" spans="1:6" ht="42" customHeight="1">
      <c r="A30" s="347"/>
      <c r="B30" s="483"/>
      <c r="C30" s="192" t="s">
        <v>56</v>
      </c>
      <c r="D30" s="124">
        <f>'6 план. кальк.(3)'!M29</f>
        <v>2.4700000000000002</v>
      </c>
      <c r="E30" s="124">
        <f>'6 план. кальк.(3)'!P29</f>
        <v>2.96</v>
      </c>
      <c r="F30" s="195"/>
    </row>
    <row r="31" spans="1:6" ht="31.5" customHeight="1">
      <c r="A31" s="144" t="s">
        <v>704</v>
      </c>
      <c r="B31" s="483" t="s">
        <v>130</v>
      </c>
      <c r="C31" s="499"/>
      <c r="D31" s="499"/>
      <c r="E31" s="499"/>
      <c r="F31" s="195"/>
    </row>
    <row r="32" spans="1:6" ht="60.75" customHeight="1">
      <c r="A32" s="347" t="s">
        <v>131</v>
      </c>
      <c r="B32" s="483" t="s">
        <v>132</v>
      </c>
      <c r="C32" s="192" t="s">
        <v>55</v>
      </c>
      <c r="D32" s="124">
        <f>'6 план. кальк.(3)'!M31</f>
        <v>8.49</v>
      </c>
      <c r="E32" s="124">
        <f>'6 план. кальк.(3)'!P31</f>
        <v>10.19</v>
      </c>
      <c r="F32" s="195"/>
    </row>
    <row r="33" spans="1:6" ht="63.75" customHeight="1">
      <c r="A33" s="347"/>
      <c r="B33" s="483"/>
      <c r="C33" s="192" t="s">
        <v>56</v>
      </c>
      <c r="D33" s="124">
        <f>'6 план. кальк.(3)'!M32</f>
        <v>8.49</v>
      </c>
      <c r="E33" s="124">
        <f>'6 план. кальк.(3)'!P32</f>
        <v>10.19</v>
      </c>
      <c r="F33" s="195"/>
    </row>
    <row r="34" spans="1:6" ht="56.25" customHeight="1">
      <c r="A34" s="347" t="s">
        <v>134</v>
      </c>
      <c r="B34" s="483" t="s">
        <v>135</v>
      </c>
      <c r="C34" s="192" t="s">
        <v>55</v>
      </c>
      <c r="D34" s="124">
        <f>'6 план. кальк.(3)'!M33</f>
        <v>12.75</v>
      </c>
      <c r="E34" s="124">
        <f>'6 план. кальк.(3)'!P33</f>
        <v>15.3</v>
      </c>
      <c r="F34" s="195"/>
    </row>
    <row r="35" spans="1:6" ht="63.75" customHeight="1">
      <c r="A35" s="347"/>
      <c r="B35" s="483"/>
      <c r="C35" s="192" t="s">
        <v>56</v>
      </c>
      <c r="D35" s="124">
        <f>'6 план. кальк.(3)'!M34</f>
        <v>8.49</v>
      </c>
      <c r="E35" s="124">
        <f>'6 план. кальк.(3)'!P34</f>
        <v>10.19</v>
      </c>
      <c r="F35" s="195"/>
    </row>
    <row r="36" spans="1:6" ht="38.25" customHeight="1">
      <c r="A36" s="347" t="s">
        <v>641</v>
      </c>
      <c r="B36" s="483" t="s">
        <v>137</v>
      </c>
      <c r="C36" s="192" t="s">
        <v>55</v>
      </c>
      <c r="D36" s="124">
        <f>'6 план. кальк.(3)'!M35</f>
        <v>8.49</v>
      </c>
      <c r="E36" s="124">
        <f>'6 план. кальк.(3)'!P35</f>
        <v>10.19</v>
      </c>
      <c r="F36" s="195"/>
    </row>
    <row r="37" spans="1:6" ht="70.5" customHeight="1">
      <c r="A37" s="347"/>
      <c r="B37" s="483"/>
      <c r="C37" s="192" t="s">
        <v>56</v>
      </c>
      <c r="D37" s="124">
        <f>'6 план. кальк.(3)'!M36</f>
        <v>8.49</v>
      </c>
      <c r="E37" s="124">
        <f>'6 план. кальк.(3)'!P36</f>
        <v>10.19</v>
      </c>
      <c r="F37" s="195"/>
    </row>
    <row r="38" spans="1:6" ht="50.25" customHeight="1">
      <c r="A38" s="347" t="s">
        <v>642</v>
      </c>
      <c r="B38" s="483" t="s">
        <v>143</v>
      </c>
      <c r="C38" s="192" t="s">
        <v>55</v>
      </c>
      <c r="D38" s="124">
        <f>'6 план. кальк.(3)'!M37</f>
        <v>8.49</v>
      </c>
      <c r="E38" s="124">
        <f>'6 план. кальк.(3)'!P37</f>
        <v>10.19</v>
      </c>
      <c r="F38" s="195"/>
    </row>
    <row r="39" spans="1:6" ht="54.75" customHeight="1">
      <c r="A39" s="347"/>
      <c r="B39" s="483"/>
      <c r="C39" s="192" t="s">
        <v>56</v>
      </c>
      <c r="D39" s="124">
        <f>'6 план. кальк.(3)'!M38</f>
        <v>8.49</v>
      </c>
      <c r="E39" s="124">
        <f>'6 план. кальк.(3)'!P38</f>
        <v>10.19</v>
      </c>
      <c r="F39" s="195"/>
    </row>
    <row r="40" spans="1:6" ht="36" customHeight="1">
      <c r="A40" s="347" t="s">
        <v>139</v>
      </c>
      <c r="B40" s="483" t="s">
        <v>145</v>
      </c>
      <c r="C40" s="192" t="s">
        <v>55</v>
      </c>
      <c r="D40" s="124">
        <f>'6 план. кальк.(3)'!M39</f>
        <v>8.49</v>
      </c>
      <c r="E40" s="124">
        <f>'6 план. кальк.(3)'!P39</f>
        <v>10.19</v>
      </c>
      <c r="F40" s="195"/>
    </row>
    <row r="41" spans="1:6" ht="49.5" customHeight="1">
      <c r="A41" s="347"/>
      <c r="B41" s="483"/>
      <c r="C41" s="192" t="s">
        <v>56</v>
      </c>
      <c r="D41" s="124">
        <f>'6 план. кальк.(3)'!M40</f>
        <v>8.49</v>
      </c>
      <c r="E41" s="124">
        <f>'6 план. кальк.(3)'!P40</f>
        <v>10.19</v>
      </c>
      <c r="F41" s="195"/>
    </row>
    <row r="42" spans="1:6" ht="48" customHeight="1">
      <c r="A42" s="347" t="s">
        <v>140</v>
      </c>
      <c r="B42" s="483" t="s">
        <v>147</v>
      </c>
      <c r="C42" s="192" t="s">
        <v>55</v>
      </c>
      <c r="D42" s="124">
        <f>'6 план. кальк.(3)'!M41</f>
        <v>16.989999999999998</v>
      </c>
      <c r="E42" s="124">
        <f>'6 план. кальк.(3)'!P41</f>
        <v>20.39</v>
      </c>
      <c r="F42" s="195"/>
    </row>
    <row r="43" spans="1:6" ht="64.5" customHeight="1">
      <c r="A43" s="347"/>
      <c r="B43" s="483"/>
      <c r="C43" s="192" t="s">
        <v>56</v>
      </c>
      <c r="D43" s="124">
        <f>'6 план. кальк.(3)'!M42</f>
        <v>16.989999999999998</v>
      </c>
      <c r="E43" s="124">
        <f>'6 план. кальк.(3)'!P42</f>
        <v>20.39</v>
      </c>
      <c r="F43" s="195"/>
    </row>
    <row r="44" spans="1:6" ht="48" customHeight="1">
      <c r="A44" s="347" t="s">
        <v>141</v>
      </c>
      <c r="B44" s="483" t="s">
        <v>149</v>
      </c>
      <c r="C44" s="192" t="s">
        <v>55</v>
      </c>
      <c r="D44" s="124">
        <f>'6 план. кальк.(3)'!M43</f>
        <v>16.989999999999998</v>
      </c>
      <c r="E44" s="124">
        <f>'6 план. кальк.(3)'!P43</f>
        <v>20.39</v>
      </c>
      <c r="F44" s="195"/>
    </row>
    <row r="45" spans="1:6" ht="43.5" customHeight="1">
      <c r="A45" s="347"/>
      <c r="B45" s="483"/>
      <c r="C45" s="192" t="s">
        <v>56</v>
      </c>
      <c r="D45" s="124">
        <f>'6 план. кальк.(3)'!M44</f>
        <v>16.989999999999998</v>
      </c>
      <c r="E45" s="124">
        <f>'6 план. кальк.(3)'!P44</f>
        <v>20.39</v>
      </c>
      <c r="F45" s="195"/>
    </row>
    <row r="46" spans="1:6" ht="47.25" customHeight="1">
      <c r="A46" s="347" t="s">
        <v>142</v>
      </c>
      <c r="B46" s="483" t="s">
        <v>151</v>
      </c>
      <c r="C46" s="192" t="s">
        <v>55</v>
      </c>
      <c r="D46" s="124">
        <f>'6 план. кальк.(3)'!M45</f>
        <v>16.989999999999998</v>
      </c>
      <c r="E46" s="124">
        <f>'6 план. кальк.(3)'!P45</f>
        <v>20.39</v>
      </c>
      <c r="F46" s="195"/>
    </row>
    <row r="47" spans="1:6" ht="55.5" customHeight="1">
      <c r="A47" s="347"/>
      <c r="B47" s="483"/>
      <c r="C47" s="192" t="s">
        <v>56</v>
      </c>
      <c r="D47" s="124">
        <f>'6 план. кальк.(3)'!M46</f>
        <v>16.989999999999998</v>
      </c>
      <c r="E47" s="124">
        <f>'6 план. кальк.(3)'!P46</f>
        <v>20.39</v>
      </c>
      <c r="F47" s="195"/>
    </row>
    <row r="48" spans="1:6" ht="29.25" customHeight="1">
      <c r="A48" s="144" t="s">
        <v>591</v>
      </c>
      <c r="B48" s="497" t="s">
        <v>593</v>
      </c>
      <c r="C48" s="498"/>
      <c r="D48" s="498"/>
      <c r="E48" s="498"/>
      <c r="F48" s="195"/>
    </row>
    <row r="49" spans="1:6" ht="33" customHeight="1">
      <c r="A49" s="144" t="s">
        <v>592</v>
      </c>
      <c r="B49" s="497" t="s">
        <v>594</v>
      </c>
      <c r="C49" s="498"/>
      <c r="D49" s="498"/>
      <c r="E49" s="498"/>
      <c r="F49" s="195"/>
    </row>
    <row r="50" spans="1:6" ht="52.5" customHeight="1">
      <c r="A50" s="347" t="s">
        <v>595</v>
      </c>
      <c r="B50" s="483" t="s">
        <v>596</v>
      </c>
      <c r="C50" s="192" t="s">
        <v>55</v>
      </c>
      <c r="D50" s="124">
        <f>'6 план. кальк.(3)'!M49</f>
        <v>29.34</v>
      </c>
      <c r="E50" s="124">
        <f>'6 план. кальк.(3)'!P49</f>
        <v>35.21</v>
      </c>
      <c r="F50" s="195"/>
    </row>
    <row r="51" spans="1:6" ht="69.75" customHeight="1">
      <c r="A51" s="347"/>
      <c r="B51" s="483"/>
      <c r="C51" s="192" t="s">
        <v>56</v>
      </c>
      <c r="D51" s="124">
        <f>'6 план. кальк.(3)'!M50</f>
        <v>29.34</v>
      </c>
      <c r="E51" s="124">
        <f>'6 план. кальк.(3)'!P50</f>
        <v>35.21</v>
      </c>
      <c r="F51" s="195"/>
    </row>
    <row r="52" spans="1:6" ht="48.75" customHeight="1">
      <c r="A52" s="347" t="s">
        <v>598</v>
      </c>
      <c r="B52" s="483" t="s">
        <v>599</v>
      </c>
      <c r="C52" s="192" t="s">
        <v>55</v>
      </c>
      <c r="D52" s="124">
        <f>'6 план. кальк.(3)'!M51</f>
        <v>8.1</v>
      </c>
      <c r="E52" s="124">
        <f>'6 план. кальк.(3)'!P51</f>
        <v>9.7200000000000006</v>
      </c>
      <c r="F52" s="195"/>
    </row>
    <row r="53" spans="1:6" ht="57" customHeight="1">
      <c r="A53" s="347"/>
      <c r="B53" s="483"/>
      <c r="C53" s="192" t="s">
        <v>56</v>
      </c>
      <c r="D53" s="124">
        <f>'6 план. кальк.(3)'!M52</f>
        <v>8.1</v>
      </c>
      <c r="E53" s="124">
        <f>'6 план. кальк.(3)'!P52</f>
        <v>9.7200000000000006</v>
      </c>
      <c r="F53" s="195"/>
    </row>
    <row r="54" spans="1:6" ht="42.75" customHeight="1">
      <c r="A54" s="347" t="s">
        <v>601</v>
      </c>
      <c r="B54" s="483" t="s">
        <v>602</v>
      </c>
      <c r="C54" s="192" t="s">
        <v>55</v>
      </c>
      <c r="D54" s="124">
        <f>'6 план. кальк.(3)'!M53</f>
        <v>18.93</v>
      </c>
      <c r="E54" s="124">
        <f>'6 план. кальк.(3)'!P53</f>
        <v>22.72</v>
      </c>
      <c r="F54" s="195"/>
    </row>
    <row r="55" spans="1:6" ht="57" customHeight="1">
      <c r="A55" s="347"/>
      <c r="B55" s="483"/>
      <c r="C55" s="192" t="s">
        <v>56</v>
      </c>
      <c r="D55" s="124">
        <f>'6 план. кальк.(3)'!M54</f>
        <v>18.93</v>
      </c>
      <c r="E55" s="124">
        <f>'6 план. кальк.(3)'!P54</f>
        <v>22.72</v>
      </c>
      <c r="F55" s="195"/>
    </row>
    <row r="56" spans="1:6" ht="39.75" customHeight="1">
      <c r="A56" s="347" t="s">
        <v>643</v>
      </c>
      <c r="B56" s="483" t="s">
        <v>605</v>
      </c>
      <c r="C56" s="192" t="s">
        <v>55</v>
      </c>
      <c r="D56" s="124">
        <f>'6 план. кальк.(3)'!M55</f>
        <v>7.1</v>
      </c>
      <c r="E56" s="124">
        <f>'6 план. кальк.(3)'!P55</f>
        <v>8.52</v>
      </c>
      <c r="F56" s="195"/>
    </row>
    <row r="57" spans="1:6" ht="36.75" customHeight="1">
      <c r="A57" s="347"/>
      <c r="B57" s="483"/>
      <c r="C57" s="192" t="s">
        <v>56</v>
      </c>
      <c r="D57" s="124">
        <f>'6 план. кальк.(3)'!M56</f>
        <v>7.1</v>
      </c>
      <c r="E57" s="124">
        <f>'6 план. кальк.(3)'!P56</f>
        <v>8.52</v>
      </c>
      <c r="F57" s="195"/>
    </row>
    <row r="58" spans="1:6" ht="39.75" customHeight="1">
      <c r="A58" s="347" t="s">
        <v>607</v>
      </c>
      <c r="B58" s="483" t="s">
        <v>608</v>
      </c>
      <c r="C58" s="192" t="s">
        <v>55</v>
      </c>
      <c r="D58" s="124">
        <f>'6 план. кальк.(3)'!M57</f>
        <v>3.78</v>
      </c>
      <c r="E58" s="124">
        <f>'6 план. кальк.(3)'!P57</f>
        <v>4.54</v>
      </c>
      <c r="F58" s="195"/>
    </row>
    <row r="59" spans="1:6" ht="36.75" customHeight="1">
      <c r="A59" s="347"/>
      <c r="B59" s="483"/>
      <c r="C59" s="192" t="s">
        <v>56</v>
      </c>
      <c r="D59" s="124">
        <f>'6 план. кальк.(3)'!M58</f>
        <v>3.78</v>
      </c>
      <c r="E59" s="124">
        <f>'6 план. кальк.(3)'!P58</f>
        <v>4.54</v>
      </c>
      <c r="F59" s="195"/>
    </row>
    <row r="60" spans="1:6" ht="52.5" customHeight="1">
      <c r="A60" s="347" t="s">
        <v>610</v>
      </c>
      <c r="B60" s="483" t="s">
        <v>611</v>
      </c>
      <c r="C60" s="192" t="s">
        <v>55</v>
      </c>
      <c r="D60" s="124">
        <f>'6 план. кальк.(3)'!M59</f>
        <v>13.9</v>
      </c>
      <c r="E60" s="124">
        <f>'6 план. кальк.(3)'!P59</f>
        <v>16.68</v>
      </c>
      <c r="F60" s="195"/>
    </row>
    <row r="61" spans="1:6" ht="69.75" customHeight="1">
      <c r="A61" s="347"/>
      <c r="B61" s="483"/>
      <c r="C61" s="192" t="s">
        <v>56</v>
      </c>
      <c r="D61" s="124">
        <f>'6 план. кальк.(3)'!M60</f>
        <v>13.9</v>
      </c>
      <c r="E61" s="124">
        <f>'6 план. кальк.(3)'!P60</f>
        <v>16.68</v>
      </c>
      <c r="F61" s="195"/>
    </row>
    <row r="62" spans="1:6" ht="54.75" customHeight="1">
      <c r="A62" s="347" t="s">
        <v>613</v>
      </c>
      <c r="B62" s="483" t="s">
        <v>615</v>
      </c>
      <c r="C62" s="192" t="s">
        <v>55</v>
      </c>
      <c r="D62" s="124">
        <f>'6 план. кальк.(3)'!M61</f>
        <v>13.9</v>
      </c>
      <c r="E62" s="124">
        <f>'6 план. кальк.(3)'!P61</f>
        <v>16.68</v>
      </c>
      <c r="F62" s="195"/>
    </row>
    <row r="63" spans="1:6" ht="78.75" customHeight="1">
      <c r="A63" s="347"/>
      <c r="B63" s="483"/>
      <c r="C63" s="192" t="s">
        <v>56</v>
      </c>
      <c r="D63" s="124">
        <f>'6 план. кальк.(3)'!M62</f>
        <v>13.9</v>
      </c>
      <c r="E63" s="124">
        <f>'6 план. кальк.(3)'!P62</f>
        <v>16.68</v>
      </c>
      <c r="F63" s="195"/>
    </row>
    <row r="64" spans="1:6" ht="54.75" customHeight="1">
      <c r="A64" s="347" t="s">
        <v>644</v>
      </c>
      <c r="B64" s="483" t="s">
        <v>617</v>
      </c>
      <c r="C64" s="192" t="s">
        <v>55</v>
      </c>
      <c r="D64" s="124">
        <f>'6 план. кальк.(3)'!M63</f>
        <v>15.07</v>
      </c>
      <c r="E64" s="124">
        <f>'6 план. кальк.(3)'!P63</f>
        <v>18.079999999999998</v>
      </c>
      <c r="F64" s="195"/>
    </row>
    <row r="65" spans="1:6" ht="69.75" customHeight="1">
      <c r="A65" s="347"/>
      <c r="B65" s="483"/>
      <c r="C65" s="192" t="s">
        <v>56</v>
      </c>
      <c r="D65" s="124">
        <f>'6 план. кальк.(3)'!M64</f>
        <v>15.07</v>
      </c>
      <c r="E65" s="124">
        <f>'6 план. кальк.(3)'!P64</f>
        <v>18.079999999999998</v>
      </c>
      <c r="F65" s="195"/>
    </row>
    <row r="66" spans="1:6" ht="54.75" customHeight="1">
      <c r="A66" s="347" t="s">
        <v>645</v>
      </c>
      <c r="B66" s="483" t="s">
        <v>626</v>
      </c>
      <c r="C66" s="192" t="s">
        <v>55</v>
      </c>
      <c r="D66" s="124">
        <f>'6 план. кальк.(3)'!M65</f>
        <v>13.9</v>
      </c>
      <c r="E66" s="124">
        <f>'6 план. кальк.(3)'!P65</f>
        <v>16.68</v>
      </c>
      <c r="F66" s="195"/>
    </row>
    <row r="67" spans="1:6" ht="69.75" customHeight="1">
      <c r="A67" s="347"/>
      <c r="B67" s="483"/>
      <c r="C67" s="192" t="s">
        <v>56</v>
      </c>
      <c r="D67" s="124">
        <f>'6 план. кальк.(3)'!M66</f>
        <v>13.9</v>
      </c>
      <c r="E67" s="124">
        <f>'6 план. кальк.(3)'!P66</f>
        <v>16.68</v>
      </c>
      <c r="F67" s="195"/>
    </row>
    <row r="68" spans="1:6" ht="39" customHeight="1">
      <c r="A68" s="347" t="s">
        <v>646</v>
      </c>
      <c r="B68" s="483" t="s">
        <v>628</v>
      </c>
      <c r="C68" s="192" t="s">
        <v>55</v>
      </c>
      <c r="D68" s="124">
        <f>'6 план. кальк.(3)'!M67</f>
        <v>10.43</v>
      </c>
      <c r="E68" s="124">
        <f>'6 план. кальк.(3)'!P67</f>
        <v>12.52</v>
      </c>
      <c r="F68" s="195"/>
    </row>
    <row r="69" spans="1:6" ht="51" customHeight="1">
      <c r="A69" s="347"/>
      <c r="B69" s="483"/>
      <c r="C69" s="192" t="s">
        <v>56</v>
      </c>
      <c r="D69" s="124">
        <f>'6 план. кальк.(3)'!M68</f>
        <v>10.43</v>
      </c>
      <c r="E69" s="124">
        <f>'6 план. кальк.(3)'!P68</f>
        <v>12.52</v>
      </c>
      <c r="F69" s="195"/>
    </row>
    <row r="70" spans="1:6" ht="54.75" customHeight="1">
      <c r="A70" s="347" t="s">
        <v>621</v>
      </c>
      <c r="B70" s="483" t="s">
        <v>630</v>
      </c>
      <c r="C70" s="192" t="s">
        <v>55</v>
      </c>
      <c r="D70" s="124">
        <f>'6 план. кальк.(3)'!M69</f>
        <v>15.44</v>
      </c>
      <c r="E70" s="124">
        <f>'6 план. кальк.(3)'!P69</f>
        <v>18.53</v>
      </c>
      <c r="F70" s="195"/>
    </row>
    <row r="71" spans="1:6" ht="69.75" customHeight="1">
      <c r="A71" s="347"/>
      <c r="B71" s="483"/>
      <c r="C71" s="192" t="s">
        <v>56</v>
      </c>
      <c r="D71" s="124">
        <f>'6 план. кальк.(3)'!M70</f>
        <v>15.44</v>
      </c>
      <c r="E71" s="124">
        <f>'6 план. кальк.(3)'!P70</f>
        <v>18.53</v>
      </c>
      <c r="F71" s="195"/>
    </row>
    <row r="72" spans="1:6" ht="35.25" customHeight="1">
      <c r="A72" s="347" t="s">
        <v>622</v>
      </c>
      <c r="B72" s="483" t="s">
        <v>632</v>
      </c>
      <c r="C72" s="192" t="s">
        <v>55</v>
      </c>
      <c r="D72" s="124">
        <f>'6 план. кальк.(3)'!M71</f>
        <v>3.86</v>
      </c>
      <c r="E72" s="124">
        <f>'6 план. кальк.(3)'!P71</f>
        <v>4.63</v>
      </c>
      <c r="F72" s="195"/>
    </row>
    <row r="73" spans="1:6" ht="57" customHeight="1">
      <c r="A73" s="347"/>
      <c r="B73" s="483"/>
      <c r="C73" s="192" t="s">
        <v>56</v>
      </c>
      <c r="D73" s="124">
        <f>'6 план. кальк.(3)'!M72</f>
        <v>3.86</v>
      </c>
      <c r="E73" s="124">
        <f>'6 план. кальк.(3)'!P72</f>
        <v>4.63</v>
      </c>
      <c r="F73" s="195"/>
    </row>
    <row r="74" spans="1:6" ht="21.75" customHeight="1">
      <c r="A74" s="144" t="s">
        <v>623</v>
      </c>
      <c r="B74" s="497" t="s">
        <v>634</v>
      </c>
      <c r="C74" s="498"/>
      <c r="D74" s="498"/>
      <c r="E74" s="498"/>
      <c r="F74" s="195"/>
    </row>
    <row r="75" spans="1:6" ht="54.75" customHeight="1">
      <c r="A75" s="347" t="s">
        <v>624</v>
      </c>
      <c r="B75" s="483" t="s">
        <v>635</v>
      </c>
      <c r="C75" s="192" t="s">
        <v>55</v>
      </c>
      <c r="D75" s="124">
        <f>'6 план. кальк.(3)'!M74</f>
        <v>9.65</v>
      </c>
      <c r="E75" s="124">
        <f>'6 план. кальк.(3)'!P74</f>
        <v>11.58</v>
      </c>
      <c r="F75" s="195"/>
    </row>
    <row r="76" spans="1:6" ht="69.75" customHeight="1">
      <c r="A76" s="347"/>
      <c r="B76" s="483"/>
      <c r="C76" s="192" t="s">
        <v>56</v>
      </c>
      <c r="D76" s="124">
        <f>'6 план. кальк.(3)'!M75</f>
        <v>9.65</v>
      </c>
      <c r="E76" s="124">
        <f>'6 план. кальк.(3)'!P75</f>
        <v>11.58</v>
      </c>
      <c r="F76" s="195"/>
    </row>
    <row r="77" spans="1:6" ht="54.75" customHeight="1">
      <c r="A77" s="347" t="s">
        <v>625</v>
      </c>
      <c r="B77" s="483" t="s">
        <v>637</v>
      </c>
      <c r="C77" s="192" t="s">
        <v>55</v>
      </c>
      <c r="D77" s="124">
        <f>'6 план. кальк.(3)'!M76</f>
        <v>12.75</v>
      </c>
      <c r="E77" s="124">
        <f>'6 план. кальк.(3)'!P76</f>
        <v>15.3</v>
      </c>
      <c r="F77" s="195"/>
    </row>
    <row r="78" spans="1:6" ht="69.75" customHeight="1">
      <c r="A78" s="347"/>
      <c r="B78" s="483"/>
      <c r="C78" s="192" t="s">
        <v>56</v>
      </c>
      <c r="D78" s="124">
        <f>'6 план. кальк.(3)'!M77</f>
        <v>12.75</v>
      </c>
      <c r="E78" s="124">
        <f>'6 план. кальк.(3)'!P77</f>
        <v>15.3</v>
      </c>
      <c r="F78" s="195"/>
    </row>
    <row r="79" spans="1:6" ht="24.75" customHeight="1">
      <c r="A79" s="144" t="s">
        <v>154</v>
      </c>
      <c r="B79" s="497" t="s">
        <v>153</v>
      </c>
      <c r="C79" s="498"/>
      <c r="D79" s="498"/>
      <c r="E79" s="498"/>
      <c r="F79" s="195"/>
    </row>
    <row r="80" spans="1:6" ht="26.25" customHeight="1">
      <c r="A80" s="144" t="s">
        <v>155</v>
      </c>
      <c r="B80" s="497" t="s">
        <v>156</v>
      </c>
      <c r="C80" s="498"/>
      <c r="D80" s="498"/>
      <c r="E80" s="498"/>
      <c r="F80" s="195"/>
    </row>
    <row r="81" spans="1:6" ht="54.75" customHeight="1">
      <c r="A81" s="347" t="s">
        <v>157</v>
      </c>
      <c r="B81" s="483" t="s">
        <v>158</v>
      </c>
      <c r="C81" s="192" t="s">
        <v>55</v>
      </c>
      <c r="D81" s="124">
        <f>'6 план. кальк.(3)'!M80</f>
        <v>6.57</v>
      </c>
      <c r="E81" s="124">
        <f>'6 план. кальк.(3)'!P80</f>
        <v>7.88</v>
      </c>
      <c r="F81" s="195"/>
    </row>
    <row r="82" spans="1:6" ht="69.75" customHeight="1">
      <c r="A82" s="347"/>
      <c r="B82" s="483"/>
      <c r="C82" s="192" t="s">
        <v>56</v>
      </c>
      <c r="D82" s="124">
        <f>'6 план. кальк.(3)'!M81</f>
        <v>3.94</v>
      </c>
      <c r="E82" s="124">
        <f>'6 план. кальк.(3)'!P81</f>
        <v>4.7300000000000004</v>
      </c>
      <c r="F82" s="195"/>
    </row>
    <row r="83" spans="1:6" ht="36.75" customHeight="1">
      <c r="A83" s="144" t="s">
        <v>160</v>
      </c>
      <c r="B83" s="497" t="s">
        <v>161</v>
      </c>
      <c r="C83" s="498"/>
      <c r="D83" s="498"/>
      <c r="E83" s="498"/>
      <c r="F83" s="195"/>
    </row>
    <row r="84" spans="1:6" ht="54.75" customHeight="1">
      <c r="A84" s="347" t="s">
        <v>162</v>
      </c>
      <c r="B84" s="483" t="s">
        <v>163</v>
      </c>
      <c r="C84" s="192" t="s">
        <v>55</v>
      </c>
      <c r="D84" s="124">
        <f>'6 план. кальк.(3)'!M83</f>
        <v>9.27</v>
      </c>
      <c r="E84" s="124">
        <f>'6 план. кальк.(3)'!P83</f>
        <v>11.12</v>
      </c>
      <c r="F84" s="195"/>
    </row>
    <row r="85" spans="1:6" ht="54" customHeight="1">
      <c r="A85" s="347"/>
      <c r="B85" s="483"/>
      <c r="C85" s="192" t="s">
        <v>56</v>
      </c>
      <c r="D85" s="124">
        <f>'6 план. кальк.(3)'!M84</f>
        <v>5.56</v>
      </c>
      <c r="E85" s="124">
        <f>'6 план. кальк.(3)'!P84</f>
        <v>6.67</v>
      </c>
      <c r="F85" s="195"/>
    </row>
    <row r="86" spans="1:6" ht="43.5" customHeight="1">
      <c r="A86" s="347" t="s">
        <v>166</v>
      </c>
      <c r="B86" s="483" t="s">
        <v>167</v>
      </c>
      <c r="C86" s="192" t="s">
        <v>55</v>
      </c>
      <c r="D86" s="124">
        <f>'6 план. кальк.(3)'!M85</f>
        <v>11.96</v>
      </c>
      <c r="E86" s="124">
        <f>'6 план. кальк.(3)'!P85</f>
        <v>14.35</v>
      </c>
      <c r="F86" s="195"/>
    </row>
    <row r="87" spans="1:6" ht="56.25" customHeight="1">
      <c r="A87" s="347"/>
      <c r="B87" s="483"/>
      <c r="C87" s="192" t="s">
        <v>56</v>
      </c>
      <c r="D87" s="124">
        <f>'6 план. кальк.(3)'!M86</f>
        <v>7.18</v>
      </c>
      <c r="E87" s="124">
        <f>'6 план. кальк.(3)'!P86</f>
        <v>8.6199999999999992</v>
      </c>
      <c r="F87" s="195"/>
    </row>
    <row r="88" spans="1:6" ht="54.75" customHeight="1">
      <c r="A88" s="347" t="s">
        <v>169</v>
      </c>
      <c r="B88" s="483" t="s">
        <v>168</v>
      </c>
      <c r="C88" s="192" t="s">
        <v>55</v>
      </c>
      <c r="D88" s="124">
        <f>'6 план. кальк.(3)'!M87</f>
        <v>9.27</v>
      </c>
      <c r="E88" s="124">
        <f>'6 план. кальк.(3)'!P87</f>
        <v>11.12</v>
      </c>
      <c r="F88" s="195"/>
    </row>
    <row r="89" spans="1:6" ht="69.75" customHeight="1">
      <c r="A89" s="347"/>
      <c r="B89" s="483"/>
      <c r="C89" s="192" t="s">
        <v>56</v>
      </c>
      <c r="D89" s="124">
        <f>'6 план. кальк.(3)'!M88</f>
        <v>5.56</v>
      </c>
      <c r="E89" s="124">
        <f>'6 план. кальк.(3)'!P88</f>
        <v>6.67</v>
      </c>
      <c r="F89" s="195"/>
    </row>
    <row r="90" spans="1:6" ht="41.25" customHeight="1">
      <c r="A90" s="347" t="s">
        <v>170</v>
      </c>
      <c r="B90" s="483" t="s">
        <v>172</v>
      </c>
      <c r="C90" s="192" t="s">
        <v>55</v>
      </c>
      <c r="D90" s="124">
        <f>'6 план. кальк.(3)'!M89</f>
        <v>9.27</v>
      </c>
      <c r="E90" s="124">
        <f>'6 план. кальк.(3)'!P89</f>
        <v>11.12</v>
      </c>
      <c r="F90" s="195"/>
    </row>
    <row r="91" spans="1:6" ht="61.5" customHeight="1">
      <c r="A91" s="347"/>
      <c r="B91" s="483"/>
      <c r="C91" s="192" t="s">
        <v>56</v>
      </c>
      <c r="D91" s="124">
        <f>'6 план. кальк.(3)'!M90</f>
        <v>5.56</v>
      </c>
      <c r="E91" s="124">
        <f>'6 план. кальк.(3)'!P90</f>
        <v>6.67</v>
      </c>
      <c r="F91" s="195"/>
    </row>
    <row r="92" spans="1:6" ht="54.75" customHeight="1">
      <c r="A92" s="347" t="s">
        <v>174</v>
      </c>
      <c r="B92" s="483" t="s">
        <v>175</v>
      </c>
      <c r="C92" s="192" t="s">
        <v>55</v>
      </c>
      <c r="D92" s="124">
        <f>'6 план. кальк.(3)'!M91</f>
        <v>9.27</v>
      </c>
      <c r="E92" s="124">
        <f>'6 план. кальк.(3)'!P91</f>
        <v>11.12</v>
      </c>
      <c r="F92" s="195"/>
    </row>
    <row r="93" spans="1:6" ht="69.75" customHeight="1">
      <c r="A93" s="347"/>
      <c r="B93" s="483"/>
      <c r="C93" s="192" t="s">
        <v>56</v>
      </c>
      <c r="D93" s="124">
        <f>'6 план. кальк.(3)'!M92</f>
        <v>5.56</v>
      </c>
      <c r="E93" s="124">
        <f>'6 план. кальк.(3)'!P92</f>
        <v>6.67</v>
      </c>
      <c r="F93" s="195"/>
    </row>
    <row r="94" spans="1:6" ht="54.75" customHeight="1">
      <c r="A94" s="347" t="s">
        <v>177</v>
      </c>
      <c r="B94" s="483" t="s">
        <v>178</v>
      </c>
      <c r="C94" s="192" t="s">
        <v>55</v>
      </c>
      <c r="D94" s="124">
        <f>'6 план. кальк.(3)'!M93</f>
        <v>9.27</v>
      </c>
      <c r="E94" s="124">
        <f>'6 план. кальк.(3)'!P93</f>
        <v>11.12</v>
      </c>
      <c r="F94" s="195"/>
    </row>
    <row r="95" spans="1:6" ht="55.5" customHeight="1">
      <c r="A95" s="347"/>
      <c r="B95" s="483"/>
      <c r="C95" s="192" t="s">
        <v>56</v>
      </c>
      <c r="D95" s="124">
        <f>'6 план. кальк.(3)'!M94</f>
        <v>5.56</v>
      </c>
      <c r="E95" s="124">
        <f>'6 план. кальк.(3)'!P94</f>
        <v>6.67</v>
      </c>
      <c r="F95" s="195"/>
    </row>
    <row r="96" spans="1:6" ht="38.25" customHeight="1">
      <c r="A96" s="347" t="s">
        <v>180</v>
      </c>
      <c r="B96" s="483" t="s">
        <v>181</v>
      </c>
      <c r="C96" s="192" t="s">
        <v>55</v>
      </c>
      <c r="D96" s="124">
        <f>'6 план. кальк.(3)'!M95</f>
        <v>6.57</v>
      </c>
      <c r="E96" s="124">
        <f>'6 план. кальк.(3)'!P95</f>
        <v>7.88</v>
      </c>
      <c r="F96" s="195"/>
    </row>
    <row r="97" spans="1:6" ht="52.5" customHeight="1">
      <c r="A97" s="347"/>
      <c r="B97" s="483"/>
      <c r="C97" s="192" t="s">
        <v>56</v>
      </c>
      <c r="D97" s="124">
        <f>'6 план. кальк.(3)'!M96</f>
        <v>3.94</v>
      </c>
      <c r="E97" s="124">
        <f>'6 план. кальк.(3)'!P96</f>
        <v>4.7300000000000004</v>
      </c>
      <c r="F97" s="195"/>
    </row>
    <row r="98" spans="1:6" ht="54.75" customHeight="1">
      <c r="A98" s="347" t="s">
        <v>183</v>
      </c>
      <c r="B98" s="483" t="s">
        <v>184</v>
      </c>
      <c r="C98" s="192" t="s">
        <v>55</v>
      </c>
      <c r="D98" s="124">
        <f>'6 план. кальк.(3)'!M97</f>
        <v>10.43</v>
      </c>
      <c r="E98" s="124">
        <f>'6 план. кальк.(3)'!P97</f>
        <v>12.52</v>
      </c>
      <c r="F98" s="195"/>
    </row>
    <row r="99" spans="1:6" ht="69.75" customHeight="1">
      <c r="A99" s="347"/>
      <c r="B99" s="483"/>
      <c r="C99" s="192" t="s">
        <v>56</v>
      </c>
      <c r="D99" s="124">
        <f>'6 план. кальк.(3)'!M98</f>
        <v>6.25</v>
      </c>
      <c r="E99" s="124">
        <f>'6 план. кальк.(3)'!P98</f>
        <v>7.5</v>
      </c>
      <c r="F99" s="195"/>
    </row>
    <row r="100" spans="1:6" ht="31.5" customHeight="1">
      <c r="A100" s="347" t="s">
        <v>186</v>
      </c>
      <c r="B100" s="483" t="s">
        <v>187</v>
      </c>
      <c r="C100" s="192" t="s">
        <v>55</v>
      </c>
      <c r="D100" s="124">
        <f>'6 план. кальк.(3)'!M99</f>
        <v>2.31</v>
      </c>
      <c r="E100" s="124">
        <f>'6 план. кальк.(3)'!P99</f>
        <v>2.77</v>
      </c>
      <c r="F100" s="195"/>
    </row>
    <row r="101" spans="1:6" ht="54" customHeight="1">
      <c r="A101" s="347"/>
      <c r="B101" s="483"/>
      <c r="C101" s="192" t="s">
        <v>56</v>
      </c>
      <c r="D101" s="124">
        <f>'6 план. кальк.(3)'!M100</f>
        <v>1.39</v>
      </c>
      <c r="E101" s="124">
        <f>'6 план. кальк.(3)'!P100</f>
        <v>1.67</v>
      </c>
      <c r="F101" s="195"/>
    </row>
    <row r="102" spans="1:6" ht="54.75" customHeight="1">
      <c r="A102" s="347" t="s">
        <v>189</v>
      </c>
      <c r="B102" s="483" t="s">
        <v>190</v>
      </c>
      <c r="C102" s="192" t="s">
        <v>55</v>
      </c>
      <c r="D102" s="124">
        <f>'6 план. кальк.(3)'!M101</f>
        <v>16.61</v>
      </c>
      <c r="E102" s="124">
        <f>'6 план. кальк.(3)'!P101</f>
        <v>19.93</v>
      </c>
      <c r="F102" s="195"/>
    </row>
    <row r="103" spans="1:6" ht="69.75" customHeight="1">
      <c r="A103" s="347"/>
      <c r="B103" s="483"/>
      <c r="C103" s="192" t="s">
        <v>56</v>
      </c>
      <c r="D103" s="124">
        <f>'6 план. кальк.(3)'!M102</f>
        <v>9.9600000000000009</v>
      </c>
      <c r="E103" s="124">
        <f>'6 план. кальк.(3)'!P102</f>
        <v>11.95</v>
      </c>
      <c r="F103" s="195"/>
    </row>
    <row r="104" spans="1:6" ht="40.5" customHeight="1">
      <c r="A104" s="347" t="s">
        <v>192</v>
      </c>
      <c r="B104" s="483" t="s">
        <v>193</v>
      </c>
      <c r="C104" s="192" t="s">
        <v>55</v>
      </c>
      <c r="D104" s="124">
        <f>'6 план. кальк.(3)'!M103</f>
        <v>4.47</v>
      </c>
      <c r="E104" s="124">
        <f>'6 план. кальк.(3)'!P103</f>
        <v>5.36</v>
      </c>
      <c r="F104" s="195"/>
    </row>
    <row r="105" spans="1:6" ht="54" customHeight="1">
      <c r="A105" s="347"/>
      <c r="B105" s="483"/>
      <c r="C105" s="192" t="s">
        <v>56</v>
      </c>
      <c r="D105" s="124">
        <f>'6 план. кальк.(3)'!M104</f>
        <v>2.63</v>
      </c>
      <c r="E105" s="124">
        <f>'6 план. кальк.(3)'!P104</f>
        <v>3.16</v>
      </c>
      <c r="F105" s="195"/>
    </row>
    <row r="106" spans="1:6" ht="36.75" customHeight="1">
      <c r="A106" s="347" t="s">
        <v>195</v>
      </c>
      <c r="B106" s="483" t="s">
        <v>196</v>
      </c>
      <c r="C106" s="192" t="s">
        <v>55</v>
      </c>
      <c r="D106" s="124">
        <f>'6 план. кальк.(3)'!M105</f>
        <v>7.72</v>
      </c>
      <c r="E106" s="124">
        <f>'6 план. кальк.(3)'!P105</f>
        <v>9.26</v>
      </c>
      <c r="F106" s="195"/>
    </row>
    <row r="107" spans="1:6" ht="53.25" customHeight="1">
      <c r="A107" s="347"/>
      <c r="B107" s="483"/>
      <c r="C107" s="192" t="s">
        <v>56</v>
      </c>
      <c r="D107" s="124">
        <f>'6 план. кальк.(3)'!M106</f>
        <v>4.63</v>
      </c>
      <c r="E107" s="124">
        <f>'6 план. кальк.(3)'!P106</f>
        <v>5.56</v>
      </c>
      <c r="F107" s="195"/>
    </row>
    <row r="108" spans="1:6" ht="40.5" customHeight="1">
      <c r="A108" s="347" t="s">
        <v>198</v>
      </c>
      <c r="B108" s="483" t="s">
        <v>199</v>
      </c>
      <c r="C108" s="192" t="s">
        <v>55</v>
      </c>
      <c r="D108" s="124">
        <f>'6 план. кальк.(3)'!M107</f>
        <v>10.43</v>
      </c>
      <c r="E108" s="124">
        <f>'6 план. кальк.(3)'!P107</f>
        <v>12.52</v>
      </c>
      <c r="F108" s="195"/>
    </row>
    <row r="109" spans="1:6" ht="51.75" customHeight="1">
      <c r="A109" s="347"/>
      <c r="B109" s="483"/>
      <c r="C109" s="192" t="s">
        <v>56</v>
      </c>
      <c r="D109" s="124">
        <f>'6 план. кальк.(3)'!M108</f>
        <v>6.25</v>
      </c>
      <c r="E109" s="124">
        <f>'6 план. кальк.(3)'!P108</f>
        <v>7.5</v>
      </c>
      <c r="F109" s="195"/>
    </row>
    <row r="110" spans="1:6" ht="39" customHeight="1">
      <c r="A110" s="347" t="s">
        <v>201</v>
      </c>
      <c r="B110" s="483" t="s">
        <v>202</v>
      </c>
      <c r="C110" s="192" t="s">
        <v>55</v>
      </c>
      <c r="D110" s="124">
        <f>'6 план. кальк.(3)'!M109</f>
        <v>10.43</v>
      </c>
      <c r="E110" s="124">
        <f>'6 план. кальк.(3)'!P109</f>
        <v>12.52</v>
      </c>
      <c r="F110" s="195"/>
    </row>
    <row r="111" spans="1:6" ht="54" customHeight="1">
      <c r="A111" s="347"/>
      <c r="B111" s="483"/>
      <c r="C111" s="192" t="s">
        <v>56</v>
      </c>
      <c r="D111" s="124">
        <f>'6 план. кальк.(3)'!M110</f>
        <v>6.25</v>
      </c>
      <c r="E111" s="124">
        <f>'6 план. кальк.(3)'!P110</f>
        <v>7.5</v>
      </c>
      <c r="F111" s="195"/>
    </row>
    <row r="112" spans="1:6" ht="46.5" customHeight="1">
      <c r="A112" s="347" t="s">
        <v>204</v>
      </c>
      <c r="B112" s="483" t="s">
        <v>205</v>
      </c>
      <c r="C112" s="192" t="s">
        <v>55</v>
      </c>
      <c r="D112" s="124">
        <f>'6 план. кальк.(3)'!M111</f>
        <v>10.43</v>
      </c>
      <c r="E112" s="124">
        <f>'6 план. кальк.(3)'!P111</f>
        <v>12.52</v>
      </c>
      <c r="F112" s="195"/>
    </row>
    <row r="113" spans="1:6" ht="59.25" customHeight="1">
      <c r="A113" s="347"/>
      <c r="B113" s="483"/>
      <c r="C113" s="192" t="s">
        <v>56</v>
      </c>
      <c r="D113" s="124">
        <f>'6 план. кальк.(3)'!M112</f>
        <v>6.25</v>
      </c>
      <c r="E113" s="124">
        <f>'6 план. кальк.(3)'!P112</f>
        <v>7.5</v>
      </c>
      <c r="F113" s="195"/>
    </row>
    <row r="114" spans="1:6" ht="44.25" customHeight="1">
      <c r="A114" s="347" t="s">
        <v>207</v>
      </c>
      <c r="B114" s="483" t="s">
        <v>208</v>
      </c>
      <c r="C114" s="192" t="s">
        <v>55</v>
      </c>
      <c r="D114" s="124">
        <f>'6 план. кальк.(3)'!M113</f>
        <v>10.43</v>
      </c>
      <c r="E114" s="124">
        <f>'6 план. кальк.(3)'!P113</f>
        <v>12.52</v>
      </c>
      <c r="F114" s="195"/>
    </row>
    <row r="115" spans="1:6" ht="57" customHeight="1">
      <c r="A115" s="347"/>
      <c r="B115" s="483"/>
      <c r="C115" s="192" t="s">
        <v>56</v>
      </c>
      <c r="D115" s="124">
        <f>'6 план. кальк.(3)'!M114</f>
        <v>6.25</v>
      </c>
      <c r="E115" s="124">
        <f>'6 план. кальк.(3)'!P114</f>
        <v>7.5</v>
      </c>
      <c r="F115" s="195"/>
    </row>
    <row r="116" spans="1:6" ht="47.25" customHeight="1">
      <c r="A116" s="347" t="s">
        <v>210</v>
      </c>
      <c r="B116" s="483" t="s">
        <v>211</v>
      </c>
      <c r="C116" s="192" t="s">
        <v>55</v>
      </c>
      <c r="D116" s="124">
        <f>'6 план. кальк.(3)'!M115</f>
        <v>10.43</v>
      </c>
      <c r="E116" s="124">
        <f>'6 план. кальк.(3)'!P115</f>
        <v>12.52</v>
      </c>
      <c r="F116" s="195"/>
    </row>
    <row r="117" spans="1:6" ht="51.75" customHeight="1">
      <c r="A117" s="347"/>
      <c r="B117" s="483"/>
      <c r="C117" s="192" t="s">
        <v>56</v>
      </c>
      <c r="D117" s="124">
        <f>'6 план. кальк.(3)'!M116</f>
        <v>6.25</v>
      </c>
      <c r="E117" s="124">
        <f>'6 план. кальк.(3)'!P116</f>
        <v>7.5</v>
      </c>
      <c r="F117" s="195"/>
    </row>
    <row r="118" spans="1:6" ht="24" customHeight="1">
      <c r="A118" s="144" t="s">
        <v>213</v>
      </c>
      <c r="B118" s="497" t="s">
        <v>214</v>
      </c>
      <c r="C118" s="498"/>
      <c r="D118" s="498"/>
      <c r="E118" s="498"/>
      <c r="F118" s="195"/>
    </row>
    <row r="119" spans="1:6" ht="54.75" customHeight="1">
      <c r="A119" s="347" t="s">
        <v>215</v>
      </c>
      <c r="B119" s="483" t="s">
        <v>163</v>
      </c>
      <c r="C119" s="192" t="s">
        <v>55</v>
      </c>
      <c r="D119" s="124">
        <f>'6 план. кальк.(3)'!M118</f>
        <v>7.72</v>
      </c>
      <c r="E119" s="124">
        <f>'6 план. кальк.(3)'!P118</f>
        <v>9.26</v>
      </c>
      <c r="F119" s="195"/>
    </row>
    <row r="120" spans="1:6" ht="69.75" customHeight="1">
      <c r="A120" s="347"/>
      <c r="B120" s="483"/>
      <c r="C120" s="192" t="s">
        <v>56</v>
      </c>
      <c r="D120" s="124">
        <f>'6 план. кальк.(3)'!M119</f>
        <v>4.63</v>
      </c>
      <c r="E120" s="124">
        <f>'6 план. кальк.(3)'!P119</f>
        <v>5.56</v>
      </c>
      <c r="F120" s="195"/>
    </row>
    <row r="121" spans="1:6" ht="44.25" customHeight="1">
      <c r="A121" s="347" t="s">
        <v>217</v>
      </c>
      <c r="B121" s="483" t="s">
        <v>167</v>
      </c>
      <c r="C121" s="192" t="s">
        <v>55</v>
      </c>
      <c r="D121" s="124">
        <f>'6 план. кальк.(3)'!M120</f>
        <v>10.82</v>
      </c>
      <c r="E121" s="124">
        <f>'6 план. кальк.(3)'!P120</f>
        <v>12.98</v>
      </c>
      <c r="F121" s="195"/>
    </row>
    <row r="122" spans="1:6" ht="57" customHeight="1">
      <c r="A122" s="347"/>
      <c r="B122" s="483"/>
      <c r="C122" s="192" t="s">
        <v>56</v>
      </c>
      <c r="D122" s="124">
        <f>'6 план. кальк.(3)'!M121</f>
        <v>7.58</v>
      </c>
      <c r="E122" s="124">
        <f>'6 план. кальк.(3)'!P121</f>
        <v>9.1</v>
      </c>
      <c r="F122" s="195"/>
    </row>
    <row r="123" spans="1:6" ht="43.5" customHeight="1">
      <c r="A123" s="347" t="s">
        <v>219</v>
      </c>
      <c r="B123" s="483" t="s">
        <v>220</v>
      </c>
      <c r="C123" s="192" t="s">
        <v>55</v>
      </c>
      <c r="D123" s="124">
        <f>'6 план. кальк.(3)'!M122</f>
        <v>7.72</v>
      </c>
      <c r="E123" s="124">
        <f>'6 план. кальк.(3)'!P122</f>
        <v>9.26</v>
      </c>
      <c r="F123" s="195"/>
    </row>
    <row r="124" spans="1:6" ht="54.75" customHeight="1">
      <c r="A124" s="347"/>
      <c r="B124" s="483"/>
      <c r="C124" s="192" t="s">
        <v>56</v>
      </c>
      <c r="D124" s="124">
        <f>'6 план. кальк.(3)'!M123</f>
        <v>4.63</v>
      </c>
      <c r="E124" s="124">
        <f>'6 план. кальк.(3)'!P123</f>
        <v>5.56</v>
      </c>
      <c r="F124" s="195"/>
    </row>
    <row r="125" spans="1:6" ht="45.75" customHeight="1">
      <c r="A125" s="347" t="s">
        <v>222</v>
      </c>
      <c r="B125" s="483" t="s">
        <v>223</v>
      </c>
      <c r="C125" s="192" t="s">
        <v>55</v>
      </c>
      <c r="D125" s="124">
        <f>'6 план. кальк.(3)'!M124</f>
        <v>7.72</v>
      </c>
      <c r="E125" s="124">
        <f>'6 план. кальк.(3)'!P124</f>
        <v>9.26</v>
      </c>
      <c r="F125" s="195"/>
    </row>
    <row r="126" spans="1:6" ht="58.5" customHeight="1">
      <c r="A126" s="347"/>
      <c r="B126" s="483"/>
      <c r="C126" s="192" t="s">
        <v>56</v>
      </c>
      <c r="D126" s="124">
        <f>'6 план. кальк.(3)'!M125</f>
        <v>4.63</v>
      </c>
      <c r="E126" s="124">
        <f>'6 план. кальк.(3)'!P125</f>
        <v>5.56</v>
      </c>
      <c r="F126" s="195"/>
    </row>
    <row r="127" spans="1:6" ht="33.75" customHeight="1">
      <c r="A127" s="144" t="s">
        <v>225</v>
      </c>
      <c r="B127" s="497" t="s">
        <v>649</v>
      </c>
      <c r="C127" s="498"/>
      <c r="D127" s="498"/>
      <c r="E127" s="498"/>
      <c r="F127" s="195"/>
    </row>
    <row r="128" spans="1:6" ht="42.75" customHeight="1">
      <c r="A128" s="347" t="s">
        <v>226</v>
      </c>
      <c r="B128" s="483" t="s">
        <v>227</v>
      </c>
      <c r="C128" s="192" t="s">
        <v>55</v>
      </c>
      <c r="D128" s="124">
        <f>'6 план. кальк.(3)'!M127</f>
        <v>3.41</v>
      </c>
      <c r="E128" s="124">
        <f>'6 план. кальк.(3)'!P127</f>
        <v>4.09</v>
      </c>
      <c r="F128" s="195"/>
    </row>
    <row r="129" spans="1:6" ht="45" customHeight="1">
      <c r="A129" s="347"/>
      <c r="B129" s="483"/>
      <c r="C129" s="192" t="s">
        <v>56</v>
      </c>
      <c r="D129" s="124">
        <f>'6 план. кальк.(3)'!M128</f>
        <v>2.0699999999999998</v>
      </c>
      <c r="E129" s="124">
        <f>'6 план. кальк.(3)'!P128</f>
        <v>2.48</v>
      </c>
      <c r="F129" s="195"/>
    </row>
    <row r="130" spans="1:6" ht="32.25" customHeight="1">
      <c r="A130" s="347" t="s">
        <v>228</v>
      </c>
      <c r="B130" s="483" t="s">
        <v>229</v>
      </c>
      <c r="C130" s="192" t="s">
        <v>55</v>
      </c>
      <c r="D130" s="124">
        <f>'6 план. кальк.(3)'!M129</f>
        <v>5.17</v>
      </c>
      <c r="E130" s="124">
        <f>'6 план. кальк.(3)'!P129</f>
        <v>6.2</v>
      </c>
      <c r="F130" s="195"/>
    </row>
    <row r="131" spans="1:6" ht="54.75" customHeight="1">
      <c r="A131" s="347"/>
      <c r="B131" s="483"/>
      <c r="C131" s="192" t="s">
        <v>56</v>
      </c>
      <c r="D131" s="124">
        <f>'6 план. кальк.(3)'!M130</f>
        <v>3.86</v>
      </c>
      <c r="E131" s="124">
        <f>'6 план. кальк.(3)'!P130</f>
        <v>4.63</v>
      </c>
      <c r="F131" s="195"/>
    </row>
    <row r="132" spans="1:6" ht="28.5" customHeight="1">
      <c r="A132" s="144" t="s">
        <v>231</v>
      </c>
      <c r="B132" s="497" t="s">
        <v>233</v>
      </c>
      <c r="C132" s="498"/>
      <c r="D132" s="498"/>
      <c r="E132" s="498"/>
      <c r="F132" s="195"/>
    </row>
    <row r="133" spans="1:6" ht="45" customHeight="1">
      <c r="A133" s="347" t="s">
        <v>232</v>
      </c>
      <c r="B133" s="483" t="s">
        <v>233</v>
      </c>
      <c r="C133" s="192" t="s">
        <v>55</v>
      </c>
      <c r="D133" s="124">
        <f>'6 план. кальк.(3)'!M132</f>
        <v>3.63</v>
      </c>
      <c r="E133" s="124">
        <f>'6 план. кальк.(3)'!P132</f>
        <v>4.3600000000000003</v>
      </c>
      <c r="F133" s="195"/>
    </row>
    <row r="134" spans="1:6" ht="54.75" customHeight="1">
      <c r="A134" s="347"/>
      <c r="B134" s="483"/>
      <c r="C134" s="192" t="s">
        <v>56</v>
      </c>
      <c r="D134" s="124">
        <f>'6 план. кальк.(3)'!M133</f>
        <v>2.0699999999999998</v>
      </c>
      <c r="E134" s="124">
        <f>'6 план. кальк.(3)'!P133</f>
        <v>2.48</v>
      </c>
      <c r="F134" s="195"/>
    </row>
    <row r="135" spans="1:6" ht="40.5" customHeight="1">
      <c r="A135" s="347" t="s">
        <v>235</v>
      </c>
      <c r="B135" s="483" t="s">
        <v>229</v>
      </c>
      <c r="C135" s="192" t="s">
        <v>55</v>
      </c>
      <c r="D135" s="124">
        <f>'6 план. кальк.(3)'!M134</f>
        <v>5.41</v>
      </c>
      <c r="E135" s="124">
        <f>'6 план. кальк.(3)'!P134</f>
        <v>6.49</v>
      </c>
      <c r="F135" s="195"/>
    </row>
    <row r="136" spans="1:6" ht="56.25" customHeight="1">
      <c r="A136" s="347"/>
      <c r="B136" s="483"/>
      <c r="C136" s="192" t="s">
        <v>56</v>
      </c>
      <c r="D136" s="124">
        <f>'6 план. кальк.(3)'!M135</f>
        <v>3.86</v>
      </c>
      <c r="E136" s="124">
        <f>'6 план. кальк.(3)'!P135</f>
        <v>4.63</v>
      </c>
      <c r="F136" s="195"/>
    </row>
    <row r="137" spans="1:6" ht="39.75" customHeight="1">
      <c r="A137" s="347" t="s">
        <v>237</v>
      </c>
      <c r="B137" s="483" t="s">
        <v>238</v>
      </c>
      <c r="C137" s="192" t="s">
        <v>55</v>
      </c>
      <c r="D137" s="124">
        <f>'6 план. кальк.(3)'!M136</f>
        <v>3.16</v>
      </c>
      <c r="E137" s="124">
        <f>'6 план. кальк.(3)'!P136</f>
        <v>3.79</v>
      </c>
      <c r="F137" s="195"/>
    </row>
    <row r="138" spans="1:6" ht="52.5" customHeight="1">
      <c r="A138" s="347"/>
      <c r="B138" s="483"/>
      <c r="C138" s="192" t="s">
        <v>56</v>
      </c>
      <c r="D138" s="124">
        <f>'6 план. кальк.(3)'!M137</f>
        <v>1.86</v>
      </c>
      <c r="E138" s="124">
        <f>'6 план. кальк.(3)'!P137</f>
        <v>2.23</v>
      </c>
      <c r="F138" s="195"/>
    </row>
    <row r="139" spans="1:6" ht="39" customHeight="1">
      <c r="A139" s="347" t="s">
        <v>240</v>
      </c>
      <c r="B139" s="483" t="s">
        <v>241</v>
      </c>
      <c r="C139" s="192" t="s">
        <v>55</v>
      </c>
      <c r="D139" s="124">
        <f>'6 план. кальк.(3)'!M138</f>
        <v>9.11</v>
      </c>
      <c r="E139" s="124">
        <f>'6 план. кальк.(3)'!P138</f>
        <v>10.93</v>
      </c>
      <c r="F139" s="195"/>
    </row>
    <row r="140" spans="1:6" ht="55.5" customHeight="1">
      <c r="A140" s="347"/>
      <c r="B140" s="483"/>
      <c r="C140" s="192" t="s">
        <v>56</v>
      </c>
      <c r="D140" s="124">
        <f>'6 план. кальк.(3)'!M139</f>
        <v>5.41</v>
      </c>
      <c r="E140" s="124">
        <f>'6 план. кальк.(3)'!P139</f>
        <v>6.49</v>
      </c>
      <c r="F140" s="195"/>
    </row>
    <row r="141" spans="1:6" ht="26.25" customHeight="1">
      <c r="A141" s="144" t="s">
        <v>243</v>
      </c>
      <c r="B141" s="497" t="s">
        <v>244</v>
      </c>
      <c r="C141" s="498"/>
      <c r="D141" s="498"/>
      <c r="E141" s="498"/>
      <c r="F141" s="195"/>
    </row>
    <row r="142" spans="1:6" ht="54.75" customHeight="1">
      <c r="A142" s="347" t="s">
        <v>245</v>
      </c>
      <c r="B142" s="483" t="s">
        <v>246</v>
      </c>
      <c r="C142" s="192" t="s">
        <v>55</v>
      </c>
      <c r="D142" s="124">
        <f>'6 план. кальк.(3)'!M141</f>
        <v>3.63</v>
      </c>
      <c r="E142" s="124">
        <f>'6 план. кальк.(3)'!P141</f>
        <v>4.3600000000000003</v>
      </c>
      <c r="F142" s="195"/>
    </row>
    <row r="143" spans="1:6" ht="53.25" customHeight="1">
      <c r="A143" s="347"/>
      <c r="B143" s="483"/>
      <c r="C143" s="192" t="s">
        <v>56</v>
      </c>
      <c r="D143" s="124">
        <f>'6 план. кальк.(3)'!M142</f>
        <v>2.0699999999999998</v>
      </c>
      <c r="E143" s="124">
        <f>'6 план. кальк.(3)'!P142</f>
        <v>2.48</v>
      </c>
      <c r="F143" s="195"/>
    </row>
    <row r="144" spans="1:6" ht="33" customHeight="1">
      <c r="A144" s="144" t="s">
        <v>248</v>
      </c>
      <c r="B144" s="497" t="s">
        <v>249</v>
      </c>
      <c r="C144" s="498"/>
      <c r="D144" s="498"/>
      <c r="E144" s="498"/>
      <c r="F144" s="195"/>
    </row>
    <row r="145" spans="1:6" ht="44.25" customHeight="1">
      <c r="A145" s="347" t="s">
        <v>689</v>
      </c>
      <c r="B145" s="483" t="s">
        <v>227</v>
      </c>
      <c r="C145" s="192" t="s">
        <v>55</v>
      </c>
      <c r="D145" s="124">
        <f>'6 план. кальк.(3)'!M144</f>
        <v>3.41</v>
      </c>
      <c r="E145" s="124">
        <f>'6 план. кальк.(3)'!P144</f>
        <v>4.09</v>
      </c>
      <c r="F145" s="195"/>
    </row>
    <row r="146" spans="1:6" ht="41.25" customHeight="1">
      <c r="A146" s="347"/>
      <c r="B146" s="483"/>
      <c r="C146" s="192" t="s">
        <v>56</v>
      </c>
      <c r="D146" s="124">
        <f>'6 план. кальк.(3)'!M145</f>
        <v>2.0699999999999998</v>
      </c>
      <c r="E146" s="124">
        <f>'6 план. кальк.(3)'!P145</f>
        <v>2.48</v>
      </c>
      <c r="F146" s="195"/>
    </row>
    <row r="147" spans="1:6" ht="45" customHeight="1">
      <c r="A147" s="347" t="s">
        <v>252</v>
      </c>
      <c r="B147" s="483" t="s">
        <v>253</v>
      </c>
      <c r="C147" s="192" t="s">
        <v>55</v>
      </c>
      <c r="D147" s="124">
        <f>'6 план. кальк.(3)'!M146</f>
        <v>4.17</v>
      </c>
      <c r="E147" s="124">
        <f>'6 план. кальк.(3)'!P146</f>
        <v>5</v>
      </c>
      <c r="F147" s="195"/>
    </row>
    <row r="148" spans="1:6" ht="54" customHeight="1">
      <c r="A148" s="347"/>
      <c r="B148" s="483"/>
      <c r="C148" s="192" t="s">
        <v>56</v>
      </c>
      <c r="D148" s="124">
        <f>'6 план. кальк.(3)'!M147</f>
        <v>3.16</v>
      </c>
      <c r="E148" s="124">
        <f>'6 план. кальк.(3)'!P147</f>
        <v>3.79</v>
      </c>
      <c r="F148" s="195"/>
    </row>
    <row r="149" spans="1:6" ht="29.25" customHeight="1">
      <c r="A149" s="144" t="s">
        <v>255</v>
      </c>
      <c r="B149" s="497" t="s">
        <v>257</v>
      </c>
      <c r="C149" s="498"/>
      <c r="D149" s="498"/>
      <c r="E149" s="498"/>
      <c r="F149" s="195"/>
    </row>
    <row r="150" spans="1:6" ht="45" customHeight="1">
      <c r="A150" s="347" t="s">
        <v>690</v>
      </c>
      <c r="B150" s="483" t="s">
        <v>227</v>
      </c>
      <c r="C150" s="192" t="s">
        <v>55</v>
      </c>
      <c r="D150" s="124">
        <f>'6 план. кальк.(3)'!M149</f>
        <v>3.41</v>
      </c>
      <c r="E150" s="124">
        <f>'6 план. кальк.(3)'!P149</f>
        <v>4.09</v>
      </c>
      <c r="F150" s="195"/>
    </row>
    <row r="151" spans="1:6" ht="44.25" customHeight="1">
      <c r="A151" s="347"/>
      <c r="B151" s="483"/>
      <c r="C151" s="192" t="s">
        <v>56</v>
      </c>
      <c r="D151" s="124">
        <f>'6 план. кальк.(3)'!M150</f>
        <v>2.0699999999999998</v>
      </c>
      <c r="E151" s="124">
        <f>'6 план. кальк.(3)'!P150</f>
        <v>2.48</v>
      </c>
      <c r="F151" s="195"/>
    </row>
    <row r="152" spans="1:6" ht="39.75" customHeight="1">
      <c r="A152" s="347" t="s">
        <v>652</v>
      </c>
      <c r="B152" s="483" t="s">
        <v>253</v>
      </c>
      <c r="C152" s="192" t="s">
        <v>55</v>
      </c>
      <c r="D152" s="124">
        <f>'6 план. кальк.(3)'!M151</f>
        <v>4.17</v>
      </c>
      <c r="E152" s="124">
        <f>'6 план. кальк.(3)'!P151</f>
        <v>5</v>
      </c>
      <c r="F152" s="195"/>
    </row>
    <row r="153" spans="1:6" ht="53.25" customHeight="1">
      <c r="A153" s="347"/>
      <c r="B153" s="483"/>
      <c r="C153" s="192" t="s">
        <v>56</v>
      </c>
      <c r="D153" s="124">
        <f>'6 план. кальк.(3)'!M152</f>
        <v>2.86</v>
      </c>
      <c r="E153" s="124">
        <f>'6 план. кальк.(3)'!P152</f>
        <v>3.43</v>
      </c>
      <c r="F153" s="195"/>
    </row>
    <row r="154" spans="1:6" ht="28.5" customHeight="1">
      <c r="A154" s="144" t="s">
        <v>653</v>
      </c>
      <c r="B154" s="497" t="s">
        <v>262</v>
      </c>
      <c r="C154" s="498"/>
      <c r="D154" s="498"/>
      <c r="E154" s="498"/>
      <c r="F154" s="195"/>
    </row>
    <row r="155" spans="1:6" ht="43.5" customHeight="1">
      <c r="A155" s="347" t="s">
        <v>263</v>
      </c>
      <c r="B155" s="483" t="s">
        <v>227</v>
      </c>
      <c r="C155" s="192" t="s">
        <v>55</v>
      </c>
      <c r="D155" s="124">
        <f>'6 план. кальк.(3)'!M154</f>
        <v>3.41</v>
      </c>
      <c r="E155" s="124">
        <f>'6 план. кальк.(3)'!P154</f>
        <v>4.09</v>
      </c>
      <c r="F155" s="195"/>
    </row>
    <row r="156" spans="1:6" ht="51" customHeight="1">
      <c r="A156" s="347"/>
      <c r="B156" s="483"/>
      <c r="C156" s="192" t="s">
        <v>56</v>
      </c>
      <c r="D156" s="124">
        <f>'6 план. кальк.(3)'!M155</f>
        <v>2.0699999999999998</v>
      </c>
      <c r="E156" s="124">
        <f>'6 план. кальк.(3)'!P155</f>
        <v>2.48</v>
      </c>
      <c r="F156" s="195"/>
    </row>
    <row r="157" spans="1:6" ht="42.75" customHeight="1">
      <c r="A157" s="347" t="s">
        <v>265</v>
      </c>
      <c r="B157" s="483" t="s">
        <v>266</v>
      </c>
      <c r="C157" s="192" t="s">
        <v>55</v>
      </c>
      <c r="D157" s="124">
        <f>'6 план. кальк.(3)'!M156</f>
        <v>7.27</v>
      </c>
      <c r="E157" s="124">
        <f>'6 план. кальк.(3)'!P156</f>
        <v>8.7200000000000006</v>
      </c>
      <c r="F157" s="195"/>
    </row>
    <row r="158" spans="1:6" ht="58.5" customHeight="1">
      <c r="A158" s="347"/>
      <c r="B158" s="483"/>
      <c r="C158" s="192" t="s">
        <v>56</v>
      </c>
      <c r="D158" s="124">
        <f>'6 план. кальк.(3)'!M157</f>
        <v>5.93</v>
      </c>
      <c r="E158" s="124">
        <f>'6 план. кальк.(3)'!P157</f>
        <v>7.12</v>
      </c>
      <c r="F158" s="195"/>
    </row>
    <row r="159" spans="1:6" ht="33.75" customHeight="1">
      <c r="A159" s="144" t="s">
        <v>268</v>
      </c>
      <c r="B159" s="497" t="s">
        <v>269</v>
      </c>
      <c r="C159" s="498"/>
      <c r="D159" s="498"/>
      <c r="E159" s="498"/>
      <c r="F159" s="195"/>
    </row>
    <row r="160" spans="1:6" ht="35.25" customHeight="1">
      <c r="A160" s="347" t="s">
        <v>270</v>
      </c>
      <c r="B160" s="483" t="s">
        <v>227</v>
      </c>
      <c r="C160" s="192" t="s">
        <v>55</v>
      </c>
      <c r="D160" s="124">
        <f>'6 план. кальк.(3)'!M159</f>
        <v>3.41</v>
      </c>
      <c r="E160" s="124">
        <f>'6 план. кальк.(3)'!P159</f>
        <v>4.09</v>
      </c>
      <c r="F160" s="195"/>
    </row>
    <row r="161" spans="1:6" ht="54" customHeight="1">
      <c r="A161" s="347"/>
      <c r="B161" s="483"/>
      <c r="C161" s="192" t="s">
        <v>56</v>
      </c>
      <c r="D161" s="124">
        <f>'6 план. кальк.(3)'!M160</f>
        <v>2.0699999999999998</v>
      </c>
      <c r="E161" s="124">
        <f>'6 план. кальк.(3)'!P160</f>
        <v>2.48</v>
      </c>
      <c r="F161" s="195"/>
    </row>
    <row r="162" spans="1:6" ht="40.5" customHeight="1">
      <c r="A162" s="347" t="s">
        <v>271</v>
      </c>
      <c r="B162" s="483" t="s">
        <v>253</v>
      </c>
      <c r="C162" s="192" t="s">
        <v>55</v>
      </c>
      <c r="D162" s="124">
        <f>'6 план. кальк.(3)'!M161</f>
        <v>5.25</v>
      </c>
      <c r="E162" s="124">
        <f>'6 план. кальк.(3)'!P161</f>
        <v>6.3</v>
      </c>
      <c r="F162" s="195"/>
    </row>
    <row r="163" spans="1:6" ht="56.25" customHeight="1">
      <c r="A163" s="347"/>
      <c r="B163" s="483"/>
      <c r="C163" s="192" t="s">
        <v>56</v>
      </c>
      <c r="D163" s="124">
        <f>'6 план. кальк.(3)'!M162</f>
        <v>3.94</v>
      </c>
      <c r="E163" s="124">
        <f>'6 план. кальк.(3)'!P162</f>
        <v>4.7300000000000004</v>
      </c>
      <c r="F163" s="195"/>
    </row>
    <row r="164" spans="1:6" ht="15" customHeight="1">
      <c r="A164" s="144" t="s">
        <v>274</v>
      </c>
      <c r="B164" s="497" t="s">
        <v>273</v>
      </c>
      <c r="C164" s="497"/>
      <c r="D164" s="497"/>
      <c r="E164" s="497"/>
      <c r="F164" s="195"/>
    </row>
    <row r="165" spans="1:6" ht="40.5" customHeight="1">
      <c r="A165" s="347" t="s">
        <v>275</v>
      </c>
      <c r="B165" s="483" t="s">
        <v>227</v>
      </c>
      <c r="C165" s="192" t="s">
        <v>55</v>
      </c>
      <c r="D165" s="124">
        <f>'6 план. кальк.(3)'!M164</f>
        <v>4.33</v>
      </c>
      <c r="E165" s="124">
        <f>'6 план. кальк.(3)'!P164</f>
        <v>5.2</v>
      </c>
      <c r="F165" s="195"/>
    </row>
    <row r="166" spans="1:6" ht="47.25" customHeight="1">
      <c r="A166" s="347"/>
      <c r="B166" s="483"/>
      <c r="C166" s="192" t="s">
        <v>56</v>
      </c>
      <c r="D166" s="124">
        <f>'6 план. кальк.(3)'!M165</f>
        <v>2.5499999999999998</v>
      </c>
      <c r="E166" s="124">
        <f>'6 план. кальк.(3)'!P165</f>
        <v>3.06</v>
      </c>
      <c r="F166" s="195"/>
    </row>
    <row r="167" spans="1:6" ht="41.25" customHeight="1">
      <c r="A167" s="347" t="s">
        <v>277</v>
      </c>
      <c r="B167" s="483" t="s">
        <v>253</v>
      </c>
      <c r="C167" s="192" t="s">
        <v>55</v>
      </c>
      <c r="D167" s="124">
        <f>'6 план. кальк.(3)'!M166</f>
        <v>7.88</v>
      </c>
      <c r="E167" s="124">
        <f>'6 план. кальк.(3)'!P166</f>
        <v>9.4600000000000009</v>
      </c>
      <c r="F167" s="195"/>
    </row>
    <row r="168" spans="1:6" ht="49.5" customHeight="1">
      <c r="A168" s="347"/>
      <c r="B168" s="483"/>
      <c r="C168" s="192" t="s">
        <v>56</v>
      </c>
      <c r="D168" s="124">
        <f>'6 план. кальк.(3)'!M167</f>
        <v>5.79</v>
      </c>
      <c r="E168" s="124">
        <f>'6 план. кальк.(3)'!P167</f>
        <v>6.95</v>
      </c>
      <c r="F168" s="195"/>
    </row>
    <row r="169" spans="1:6" ht="15.75">
      <c r="A169" s="144" t="s">
        <v>279</v>
      </c>
      <c r="B169" s="497" t="s">
        <v>280</v>
      </c>
      <c r="C169" s="498"/>
      <c r="D169" s="498"/>
      <c r="E169" s="498"/>
      <c r="F169" s="195"/>
    </row>
    <row r="170" spans="1:6" ht="25.5">
      <c r="A170" s="347" t="s">
        <v>691</v>
      </c>
      <c r="B170" s="483" t="s">
        <v>163</v>
      </c>
      <c r="C170" s="192" t="s">
        <v>55</v>
      </c>
      <c r="D170" s="124">
        <f>'6 план. кальк.(3)'!M169</f>
        <v>2.31</v>
      </c>
      <c r="E170" s="124">
        <f>'6 план. кальк.(3)'!P169</f>
        <v>2.77</v>
      </c>
      <c r="F170" s="195"/>
    </row>
    <row r="171" spans="1:6" ht="38.25">
      <c r="A171" s="347"/>
      <c r="B171" s="483"/>
      <c r="C171" s="192" t="s">
        <v>56</v>
      </c>
      <c r="D171" s="124">
        <f>'6 план. кальк.(3)'!M170</f>
        <v>1.55</v>
      </c>
      <c r="E171" s="124">
        <f>'6 план. кальк.(3)'!P170</f>
        <v>1.86</v>
      </c>
      <c r="F171" s="195"/>
    </row>
    <row r="172" spans="1:6" ht="25.5">
      <c r="A172" s="347" t="s">
        <v>283</v>
      </c>
      <c r="B172" s="483" t="s">
        <v>266</v>
      </c>
      <c r="C172" s="192" t="s">
        <v>55</v>
      </c>
      <c r="D172" s="124">
        <f>'6 план. кальк.(3)'!M171</f>
        <v>4.63</v>
      </c>
      <c r="E172" s="124">
        <f>'6 план. кальк.(3)'!P171</f>
        <v>5.56</v>
      </c>
      <c r="F172" s="195"/>
    </row>
    <row r="173" spans="1:6" ht="38.25">
      <c r="A173" s="347"/>
      <c r="B173" s="483"/>
      <c r="C173" s="192" t="s">
        <v>56</v>
      </c>
      <c r="D173" s="124">
        <f>'6 план. кальк.(3)'!M172</f>
        <v>3.86</v>
      </c>
      <c r="E173" s="124">
        <f>'6 план. кальк.(3)'!P172</f>
        <v>4.63</v>
      </c>
      <c r="F173" s="195"/>
    </row>
    <row r="174" spans="1:6" ht="25.5">
      <c r="A174" s="347" t="s">
        <v>285</v>
      </c>
      <c r="B174" s="483" t="s">
        <v>286</v>
      </c>
      <c r="C174" s="192" t="s">
        <v>55</v>
      </c>
      <c r="D174" s="124">
        <f>'6 план. кальк.(3)'!M173</f>
        <v>3.41</v>
      </c>
      <c r="E174" s="124">
        <f>'6 план. кальк.(3)'!P173</f>
        <v>4.09</v>
      </c>
      <c r="F174" s="195"/>
    </row>
    <row r="175" spans="1:6" ht="38.25">
      <c r="A175" s="347"/>
      <c r="B175" s="483"/>
      <c r="C175" s="192" t="s">
        <v>56</v>
      </c>
      <c r="D175" s="124">
        <f>'6 план. кальк.(3)'!M174</f>
        <v>2.0699999999999998</v>
      </c>
      <c r="E175" s="124">
        <f>'6 план. кальк.(3)'!P174</f>
        <v>2.48</v>
      </c>
      <c r="F175" s="195"/>
    </row>
    <row r="176" spans="1:6" ht="15.75">
      <c r="A176" s="144" t="s">
        <v>288</v>
      </c>
      <c r="B176" s="497" t="s">
        <v>290</v>
      </c>
      <c r="C176" s="498"/>
      <c r="D176" s="498"/>
      <c r="E176" s="498"/>
      <c r="F176" s="195"/>
    </row>
    <row r="177" spans="1:6" ht="25.5">
      <c r="A177" s="347" t="s">
        <v>289</v>
      </c>
      <c r="B177" s="483" t="s">
        <v>163</v>
      </c>
      <c r="C177" s="192" t="s">
        <v>55</v>
      </c>
      <c r="D177" s="124">
        <f>'6 план. кальк.(3)'!M176</f>
        <v>4.47</v>
      </c>
      <c r="E177" s="124">
        <f>'6 план. кальк.(3)'!P176</f>
        <v>5.36</v>
      </c>
      <c r="F177" s="195"/>
    </row>
    <row r="178" spans="1:6" ht="38.25">
      <c r="A178" s="347"/>
      <c r="B178" s="483"/>
      <c r="C178" s="192" t="s">
        <v>56</v>
      </c>
      <c r="D178" s="124">
        <f>'6 план. кальк.(3)'!M177</f>
        <v>2.63</v>
      </c>
      <c r="E178" s="124">
        <f>'6 план. кальк.(3)'!P177</f>
        <v>3.16</v>
      </c>
      <c r="F178" s="195"/>
    </row>
    <row r="179" spans="1:6" ht="25.5">
      <c r="A179" s="347" t="s">
        <v>292</v>
      </c>
      <c r="B179" s="483" t="s">
        <v>293</v>
      </c>
      <c r="C179" s="192" t="s">
        <v>55</v>
      </c>
      <c r="D179" s="124">
        <f>'6 план. кальк.(3)'!M178</f>
        <v>7.1</v>
      </c>
      <c r="E179" s="124">
        <f>'6 план. кальк.(3)'!P178</f>
        <v>8.52</v>
      </c>
      <c r="F179" s="195"/>
    </row>
    <row r="180" spans="1:6" ht="38.25">
      <c r="A180" s="347"/>
      <c r="B180" s="483"/>
      <c r="C180" s="192" t="s">
        <v>56</v>
      </c>
      <c r="D180" s="124">
        <f>'6 план. кальк.(3)'!M179</f>
        <v>5.25</v>
      </c>
      <c r="E180" s="124">
        <f>'6 план. кальк.(3)'!P179</f>
        <v>6.3</v>
      </c>
      <c r="F180" s="195"/>
    </row>
    <row r="181" spans="1:6" ht="30" customHeight="1">
      <c r="A181" s="144" t="s">
        <v>295</v>
      </c>
      <c r="B181" s="497" t="s">
        <v>296</v>
      </c>
      <c r="C181" s="498"/>
      <c r="D181" s="498"/>
      <c r="E181" s="498"/>
      <c r="F181" s="195"/>
    </row>
    <row r="182" spans="1:6" ht="25.5">
      <c r="A182" s="347" t="s">
        <v>297</v>
      </c>
      <c r="B182" s="483" t="s">
        <v>163</v>
      </c>
      <c r="C182" s="192" t="s">
        <v>55</v>
      </c>
      <c r="D182" s="124">
        <f>'6 план. кальк.(3)'!M181</f>
        <v>2.63</v>
      </c>
      <c r="E182" s="124">
        <f>'6 план. кальк.(3)'!P181</f>
        <v>3.16</v>
      </c>
      <c r="F182" s="195"/>
    </row>
    <row r="183" spans="1:6" ht="38.25">
      <c r="A183" s="347"/>
      <c r="B183" s="483"/>
      <c r="C183" s="192" t="s">
        <v>56</v>
      </c>
      <c r="D183" s="124">
        <f>'6 план. кальк.(3)'!M182</f>
        <v>1.86</v>
      </c>
      <c r="E183" s="124">
        <f>'6 план. кальк.(3)'!P182</f>
        <v>2.23</v>
      </c>
      <c r="F183" s="195"/>
    </row>
    <row r="184" spans="1:6" ht="25.5">
      <c r="A184" s="347" t="s">
        <v>299</v>
      </c>
      <c r="B184" s="483" t="s">
        <v>300</v>
      </c>
      <c r="C184" s="192" t="s">
        <v>55</v>
      </c>
      <c r="D184" s="124">
        <f>'6 план. кальк.(3)'!M183</f>
        <v>5.79</v>
      </c>
      <c r="E184" s="124">
        <f>'6 план. кальк.(3)'!P183</f>
        <v>6.95</v>
      </c>
      <c r="F184" s="195"/>
    </row>
    <row r="185" spans="1:6" ht="38.25">
      <c r="A185" s="347"/>
      <c r="B185" s="483"/>
      <c r="C185" s="192" t="s">
        <v>56</v>
      </c>
      <c r="D185" s="124">
        <f>'6 план. кальк.(3)'!M184</f>
        <v>4.41</v>
      </c>
      <c r="E185" s="124">
        <f>'6 план. кальк.(3)'!P184</f>
        <v>5.29</v>
      </c>
      <c r="F185" s="195"/>
    </row>
    <row r="186" spans="1:6" ht="15.75">
      <c r="A186" s="144" t="s">
        <v>663</v>
      </c>
      <c r="B186" s="497" t="s">
        <v>302</v>
      </c>
      <c r="C186" s="498"/>
      <c r="D186" s="498"/>
      <c r="E186" s="498"/>
      <c r="F186" s="195"/>
    </row>
    <row r="187" spans="1:6" ht="25.5">
      <c r="A187" s="347" t="s">
        <v>304</v>
      </c>
      <c r="B187" s="483" t="s">
        <v>163</v>
      </c>
      <c r="C187" s="192" t="s">
        <v>55</v>
      </c>
      <c r="D187" s="124">
        <f>'6 план. кальк.(3)'!M186</f>
        <v>3.86</v>
      </c>
      <c r="E187" s="124">
        <f>'6 план. кальк.(3)'!P186</f>
        <v>4.63</v>
      </c>
      <c r="F187" s="195"/>
    </row>
    <row r="188" spans="1:6" ht="38.25">
      <c r="A188" s="347"/>
      <c r="B188" s="483"/>
      <c r="C188" s="192" t="s">
        <v>56</v>
      </c>
      <c r="D188" s="124">
        <f>'6 план. кальк.(3)'!M187</f>
        <v>2.31</v>
      </c>
      <c r="E188" s="124">
        <f>'6 план. кальк.(3)'!P187</f>
        <v>2.77</v>
      </c>
      <c r="F188" s="195"/>
    </row>
    <row r="189" spans="1:6" ht="25.5">
      <c r="A189" s="347" t="s">
        <v>306</v>
      </c>
      <c r="B189" s="483" t="s">
        <v>293</v>
      </c>
      <c r="C189" s="192" t="s">
        <v>55</v>
      </c>
      <c r="D189" s="124">
        <f>'6 план. кальк.(3)'!M188</f>
        <v>5.86</v>
      </c>
      <c r="E189" s="124">
        <f>'6 план. кальк.(3)'!P188</f>
        <v>7.03</v>
      </c>
      <c r="F189" s="195"/>
    </row>
    <row r="190" spans="1:6" ht="38.25">
      <c r="A190" s="347"/>
      <c r="B190" s="483"/>
      <c r="C190" s="192" t="s">
        <v>56</v>
      </c>
      <c r="D190" s="124">
        <f>'6 план. кальк.(3)'!M189</f>
        <v>4.33</v>
      </c>
      <c r="E190" s="124">
        <f>'6 план. кальк.(3)'!P189</f>
        <v>5.2</v>
      </c>
      <c r="F190" s="195"/>
    </row>
    <row r="191" spans="1:6" ht="24.75" customHeight="1">
      <c r="A191" s="144" t="s">
        <v>309</v>
      </c>
      <c r="B191" s="497" t="s">
        <v>308</v>
      </c>
      <c r="C191" s="498"/>
      <c r="D191" s="498"/>
      <c r="E191" s="498"/>
      <c r="F191" s="195"/>
    </row>
    <row r="192" spans="1:6" ht="41.25" customHeight="1">
      <c r="A192" s="347" t="s">
        <v>692</v>
      </c>
      <c r="B192" s="483" t="s">
        <v>163</v>
      </c>
      <c r="C192" s="192" t="s">
        <v>55</v>
      </c>
      <c r="D192" s="124">
        <f>'6 план. кальк.(3)'!M191</f>
        <v>3.11</v>
      </c>
      <c r="E192" s="124">
        <f>'6 план. кальк.(3)'!P191</f>
        <v>3.73</v>
      </c>
      <c r="F192" s="195"/>
    </row>
    <row r="193" spans="1:6" ht="43.5" customHeight="1">
      <c r="A193" s="347"/>
      <c r="B193" s="483"/>
      <c r="C193" s="192" t="s">
        <v>56</v>
      </c>
      <c r="D193" s="124">
        <f>'6 план. кальк.(3)'!M192</f>
        <v>2.0699999999999998</v>
      </c>
      <c r="E193" s="124">
        <f>'6 план. кальк.(3)'!P192</f>
        <v>2.48</v>
      </c>
      <c r="F193" s="195"/>
    </row>
    <row r="194" spans="1:6" ht="25.5">
      <c r="A194" s="347" t="s">
        <v>312</v>
      </c>
      <c r="B194" s="483" t="s">
        <v>300</v>
      </c>
      <c r="C194" s="192" t="s">
        <v>55</v>
      </c>
      <c r="D194" s="124">
        <f>'6 план. кальк.(3)'!M193</f>
        <v>5.17</v>
      </c>
      <c r="E194" s="124">
        <f>'6 план. кальк.(3)'!P193</f>
        <v>6.2</v>
      </c>
      <c r="F194" s="195"/>
    </row>
    <row r="195" spans="1:6" ht="38.25">
      <c r="A195" s="347"/>
      <c r="B195" s="483"/>
      <c r="C195" s="192" t="s">
        <v>56</v>
      </c>
      <c r="D195" s="124">
        <f>'6 план. кальк.(3)'!M194</f>
        <v>3.55</v>
      </c>
      <c r="E195" s="124">
        <f>'6 план. кальк.(3)'!P194</f>
        <v>4.26</v>
      </c>
      <c r="F195" s="195"/>
    </row>
    <row r="196" spans="1:6" ht="25.5">
      <c r="A196" s="347" t="s">
        <v>314</v>
      </c>
      <c r="B196" s="483" t="s">
        <v>315</v>
      </c>
      <c r="C196" s="192" t="s">
        <v>55</v>
      </c>
      <c r="D196" s="124">
        <f>'6 план. кальк.(3)'!M195</f>
        <v>8.58</v>
      </c>
      <c r="E196" s="124">
        <f>'6 план. кальк.(3)'!P195</f>
        <v>10.3</v>
      </c>
      <c r="F196" s="195"/>
    </row>
    <row r="197" spans="1:6" ht="38.25">
      <c r="A197" s="347"/>
      <c r="B197" s="483"/>
      <c r="C197" s="192" t="s">
        <v>56</v>
      </c>
      <c r="D197" s="124">
        <f>'6 план. кальк.(3)'!M196</f>
        <v>5.0999999999999996</v>
      </c>
      <c r="E197" s="124">
        <f>'6 план. кальк.(3)'!P196</f>
        <v>6.12</v>
      </c>
      <c r="F197" s="195"/>
    </row>
    <row r="198" spans="1:6" ht="25.5">
      <c r="A198" s="347" t="s">
        <v>317</v>
      </c>
      <c r="B198" s="483" t="s">
        <v>318</v>
      </c>
      <c r="C198" s="192" t="s">
        <v>55</v>
      </c>
      <c r="D198" s="124">
        <f>'6 план. кальк.(3)'!M197</f>
        <v>3.86</v>
      </c>
      <c r="E198" s="124">
        <f>'6 план. кальк.(3)'!P197</f>
        <v>4.63</v>
      </c>
      <c r="F198" s="195"/>
    </row>
    <row r="199" spans="1:6" ht="38.25">
      <c r="A199" s="347"/>
      <c r="B199" s="483"/>
      <c r="C199" s="192" t="s">
        <v>56</v>
      </c>
      <c r="D199" s="124">
        <f>'6 план. кальк.(3)'!M198</f>
        <v>2.31</v>
      </c>
      <c r="E199" s="124">
        <f>'6 план. кальк.(3)'!P198</f>
        <v>2.77</v>
      </c>
      <c r="F199" s="195"/>
    </row>
    <row r="200" spans="1:6" ht="25.5">
      <c r="A200" s="347" t="s">
        <v>320</v>
      </c>
      <c r="B200" s="483" t="s">
        <v>321</v>
      </c>
      <c r="C200" s="192" t="s">
        <v>55</v>
      </c>
      <c r="D200" s="124">
        <f>'6 план. кальк.(3)'!M199</f>
        <v>5.17</v>
      </c>
      <c r="E200" s="124">
        <f>'6 план. кальк.(3)'!P199</f>
        <v>6.2</v>
      </c>
      <c r="F200" s="195"/>
    </row>
    <row r="201" spans="1:6" ht="38.25">
      <c r="A201" s="347"/>
      <c r="B201" s="483"/>
      <c r="C201" s="192" t="s">
        <v>56</v>
      </c>
      <c r="D201" s="124">
        <f>'6 план. кальк.(3)'!M200</f>
        <v>3.11</v>
      </c>
      <c r="E201" s="124">
        <f>'6 план. кальк.(3)'!P200</f>
        <v>3.73</v>
      </c>
      <c r="F201" s="195"/>
    </row>
    <row r="202" spans="1:6" ht="15.75">
      <c r="A202" s="144" t="s">
        <v>324</v>
      </c>
      <c r="B202" s="497" t="s">
        <v>323</v>
      </c>
      <c r="C202" s="498"/>
      <c r="D202" s="498"/>
      <c r="E202" s="498"/>
      <c r="F202" s="195"/>
    </row>
    <row r="203" spans="1:6" ht="25.5">
      <c r="A203" s="347" t="s">
        <v>325</v>
      </c>
      <c r="B203" s="483" t="s">
        <v>163</v>
      </c>
      <c r="C203" s="192" t="s">
        <v>55</v>
      </c>
      <c r="D203" s="124">
        <f>'6 план. кальк.(3)'!M202</f>
        <v>2.2400000000000002</v>
      </c>
      <c r="E203" s="124">
        <f>'6 план. кальк.(3)'!P202</f>
        <v>2.69</v>
      </c>
      <c r="F203" s="195"/>
    </row>
    <row r="204" spans="1:6" ht="38.25">
      <c r="A204" s="347"/>
      <c r="B204" s="483"/>
      <c r="C204" s="192" t="s">
        <v>56</v>
      </c>
      <c r="D204" s="124">
        <f>'6 план. кальк.(3)'!M203</f>
        <v>1.55</v>
      </c>
      <c r="E204" s="124">
        <f>'6 план. кальк.(3)'!P203</f>
        <v>1.86</v>
      </c>
      <c r="F204" s="195"/>
    </row>
    <row r="205" spans="1:6" ht="25.5">
      <c r="A205" s="347" t="s">
        <v>327</v>
      </c>
      <c r="B205" s="483" t="s">
        <v>300</v>
      </c>
      <c r="C205" s="192" t="s">
        <v>55</v>
      </c>
      <c r="D205" s="124">
        <f>'6 план. кальк.(3)'!M204</f>
        <v>6.1</v>
      </c>
      <c r="E205" s="124">
        <f>'6 план. кальк.(3)'!P204</f>
        <v>7.32</v>
      </c>
      <c r="F205" s="195"/>
    </row>
    <row r="206" spans="1:6" ht="41.25" customHeight="1">
      <c r="A206" s="347"/>
      <c r="B206" s="483"/>
      <c r="C206" s="192" t="s">
        <v>56</v>
      </c>
      <c r="D206" s="124">
        <f>'6 план. кальк.(3)'!M205</f>
        <v>6.1</v>
      </c>
      <c r="E206" s="124">
        <f>'6 план. кальк.(3)'!P205</f>
        <v>7.32</v>
      </c>
      <c r="F206" s="195"/>
    </row>
    <row r="207" spans="1:6" ht="28.5" customHeight="1">
      <c r="A207" s="144" t="s">
        <v>329</v>
      </c>
      <c r="B207" s="497" t="s">
        <v>330</v>
      </c>
      <c r="C207" s="498"/>
      <c r="D207" s="498"/>
      <c r="E207" s="498"/>
      <c r="F207" s="195"/>
    </row>
    <row r="208" spans="1:6" ht="25.5">
      <c r="A208" s="347" t="s">
        <v>331</v>
      </c>
      <c r="B208" s="483" t="s">
        <v>163</v>
      </c>
      <c r="C208" s="192" t="s">
        <v>55</v>
      </c>
      <c r="D208" s="124">
        <f>'6 план. кальк.(3)'!M207</f>
        <v>3.86</v>
      </c>
      <c r="E208" s="124">
        <f>'6 план. кальк.(3)'!P207</f>
        <v>4.63</v>
      </c>
      <c r="F208" s="195"/>
    </row>
    <row r="209" spans="1:6" ht="38.25">
      <c r="A209" s="347"/>
      <c r="B209" s="483"/>
      <c r="C209" s="192" t="s">
        <v>56</v>
      </c>
      <c r="D209" s="124">
        <f>'6 план. кальк.(3)'!M208</f>
        <v>2.31</v>
      </c>
      <c r="E209" s="124">
        <f>'6 план. кальк.(3)'!P208</f>
        <v>2.77</v>
      </c>
      <c r="F209" s="195"/>
    </row>
    <row r="210" spans="1:6" ht="25.5">
      <c r="A210" s="347" t="s">
        <v>333</v>
      </c>
      <c r="B210" s="483" t="s">
        <v>293</v>
      </c>
      <c r="C210" s="192" t="s">
        <v>55</v>
      </c>
      <c r="D210" s="124">
        <f>'6 план. кальк.(3)'!M209</f>
        <v>6.49</v>
      </c>
      <c r="E210" s="124">
        <f>'6 план. кальк.(3)'!P209</f>
        <v>7.79</v>
      </c>
      <c r="F210" s="195"/>
    </row>
    <row r="211" spans="1:6" ht="38.25">
      <c r="A211" s="347"/>
      <c r="B211" s="483"/>
      <c r="C211" s="192" t="s">
        <v>56</v>
      </c>
      <c r="D211" s="124">
        <f>'6 план. кальк.(3)'!M210</f>
        <v>6.49</v>
      </c>
      <c r="E211" s="124">
        <f>'6 план. кальк.(3)'!P210</f>
        <v>7.79</v>
      </c>
      <c r="F211" s="195"/>
    </row>
    <row r="212" spans="1:6" ht="25.5">
      <c r="A212" s="347" t="s">
        <v>335</v>
      </c>
      <c r="B212" s="483" t="s">
        <v>664</v>
      </c>
      <c r="C212" s="192" t="s">
        <v>55</v>
      </c>
      <c r="D212" s="124">
        <f>'6 план. кальк.(3)'!M211</f>
        <v>3.24</v>
      </c>
      <c r="E212" s="124">
        <f>'6 план. кальк.(3)'!P211</f>
        <v>3.89</v>
      </c>
      <c r="F212" s="195"/>
    </row>
    <row r="213" spans="1:6" ht="38.25">
      <c r="A213" s="347"/>
      <c r="B213" s="483"/>
      <c r="C213" s="192" t="s">
        <v>56</v>
      </c>
      <c r="D213" s="124">
        <f>'6 план. кальк.(3)'!M212</f>
        <v>3.24</v>
      </c>
      <c r="E213" s="124">
        <f>'6 план. кальк.(3)'!P212</f>
        <v>3.89</v>
      </c>
      <c r="F213" s="195"/>
    </row>
    <row r="214" spans="1:6" ht="25.5">
      <c r="A214" s="347" t="s">
        <v>338</v>
      </c>
      <c r="B214" s="483" t="s">
        <v>339</v>
      </c>
      <c r="C214" s="192" t="s">
        <v>55</v>
      </c>
      <c r="D214" s="124">
        <f>'6 план. кальк.(3)'!M213</f>
        <v>2</v>
      </c>
      <c r="E214" s="124">
        <f>'6 план. кальк.(3)'!P213</f>
        <v>2.4</v>
      </c>
      <c r="F214" s="195"/>
    </row>
    <row r="215" spans="1:6" ht="38.25">
      <c r="A215" s="347"/>
      <c r="B215" s="483"/>
      <c r="C215" s="192" t="s">
        <v>56</v>
      </c>
      <c r="D215" s="124">
        <f>'6 план. кальк.(3)'!M214</f>
        <v>2</v>
      </c>
      <c r="E215" s="124">
        <f>'6 план. кальк.(3)'!P214</f>
        <v>2.4</v>
      </c>
      <c r="F215" s="195"/>
    </row>
    <row r="216" spans="1:6" ht="25.5">
      <c r="A216" s="347" t="s">
        <v>341</v>
      </c>
      <c r="B216" s="483" t="s">
        <v>342</v>
      </c>
      <c r="C216" s="192" t="s">
        <v>55</v>
      </c>
      <c r="D216" s="124">
        <f>'6 план. кальк.(3)'!M215</f>
        <v>3.86</v>
      </c>
      <c r="E216" s="124">
        <f>'6 план. кальк.(3)'!P215</f>
        <v>4.63</v>
      </c>
      <c r="F216" s="195"/>
    </row>
    <row r="217" spans="1:6" ht="38.25">
      <c r="A217" s="347"/>
      <c r="B217" s="483"/>
      <c r="C217" s="192" t="s">
        <v>56</v>
      </c>
      <c r="D217" s="124">
        <f>'6 план. кальк.(3)'!M216</f>
        <v>3.86</v>
      </c>
      <c r="E217" s="124">
        <f>'6 план. кальк.(3)'!P216</f>
        <v>4.63</v>
      </c>
      <c r="F217" s="195"/>
    </row>
    <row r="218" spans="1:6" ht="25.5">
      <c r="A218" s="347" t="s">
        <v>344</v>
      </c>
      <c r="B218" s="483" t="s">
        <v>345</v>
      </c>
      <c r="C218" s="192" t="s">
        <v>55</v>
      </c>
      <c r="D218" s="124">
        <f>'6 план. кальк.(3)'!M217</f>
        <v>14.29</v>
      </c>
      <c r="E218" s="124">
        <f>'6 план. кальк.(3)'!P217</f>
        <v>17.149999999999999</v>
      </c>
      <c r="F218" s="195"/>
    </row>
    <row r="219" spans="1:6" ht="38.25">
      <c r="A219" s="347"/>
      <c r="B219" s="483"/>
      <c r="C219" s="192" t="s">
        <v>56</v>
      </c>
      <c r="D219" s="124">
        <f>'6 план. кальк.(3)'!M218</f>
        <v>8.58</v>
      </c>
      <c r="E219" s="124">
        <f>'6 план. кальк.(3)'!P218</f>
        <v>10.3</v>
      </c>
      <c r="F219" s="195"/>
    </row>
    <row r="220" spans="1:6" ht="25.5">
      <c r="A220" s="347" t="s">
        <v>347</v>
      </c>
      <c r="B220" s="483" t="s">
        <v>348</v>
      </c>
      <c r="C220" s="192" t="s">
        <v>55</v>
      </c>
      <c r="D220" s="124">
        <f>'6 план. кальк.(3)'!M219</f>
        <v>4.55</v>
      </c>
      <c r="E220" s="124">
        <f>'6 план. кальк.(3)'!P219</f>
        <v>5.46</v>
      </c>
      <c r="F220" s="195"/>
    </row>
    <row r="221" spans="1:6" ht="38.25">
      <c r="A221" s="347"/>
      <c r="B221" s="483"/>
      <c r="C221" s="192" t="s">
        <v>56</v>
      </c>
      <c r="D221" s="124">
        <f>'6 план. кальк.(3)'!M220</f>
        <v>2.8</v>
      </c>
      <c r="E221" s="124">
        <f>'6 план. кальк.(3)'!P220</f>
        <v>3.36</v>
      </c>
      <c r="F221" s="195"/>
    </row>
    <row r="222" spans="1:6" ht="25.5">
      <c r="A222" s="347" t="s">
        <v>350</v>
      </c>
      <c r="B222" s="483" t="s">
        <v>351</v>
      </c>
      <c r="C222" s="192" t="s">
        <v>55</v>
      </c>
      <c r="D222" s="124">
        <f>'6 план. кальк.(3)'!M221</f>
        <v>4.8600000000000003</v>
      </c>
      <c r="E222" s="124">
        <f>'6 план. кальк.(3)'!P221</f>
        <v>5.83</v>
      </c>
      <c r="F222" s="195"/>
    </row>
    <row r="223" spans="1:6" ht="38.25">
      <c r="A223" s="347"/>
      <c r="B223" s="483"/>
      <c r="C223" s="192" t="s">
        <v>56</v>
      </c>
      <c r="D223" s="124">
        <f>'6 план. кальк.(3)'!M222</f>
        <v>3.11</v>
      </c>
      <c r="E223" s="124">
        <f>'6 план. кальк.(3)'!P222</f>
        <v>3.73</v>
      </c>
      <c r="F223" s="195"/>
    </row>
    <row r="224" spans="1:6" ht="15.75" customHeight="1">
      <c r="A224" s="144" t="s">
        <v>353</v>
      </c>
      <c r="B224" s="497" t="s">
        <v>354</v>
      </c>
      <c r="C224" s="498"/>
      <c r="D224" s="498"/>
      <c r="E224" s="498"/>
      <c r="F224" s="195"/>
    </row>
    <row r="225" spans="1:6" ht="25.5">
      <c r="A225" s="347" t="s">
        <v>355</v>
      </c>
      <c r="B225" s="483" t="s">
        <v>227</v>
      </c>
      <c r="C225" s="192" t="s">
        <v>55</v>
      </c>
      <c r="D225" s="124">
        <f>'6 план. кальк.(3)'!M224</f>
        <v>3.63</v>
      </c>
      <c r="E225" s="124">
        <f>'6 план. кальк.(3)'!P224</f>
        <v>4.3600000000000003</v>
      </c>
      <c r="F225" s="195"/>
    </row>
    <row r="226" spans="1:6" ht="38.25">
      <c r="A226" s="347"/>
      <c r="B226" s="483"/>
      <c r="C226" s="192" t="s">
        <v>56</v>
      </c>
      <c r="D226" s="124">
        <f>'6 план. кальк.(3)'!M225</f>
        <v>2.0699999999999998</v>
      </c>
      <c r="E226" s="124">
        <f>'6 план. кальк.(3)'!P225</f>
        <v>2.48</v>
      </c>
      <c r="F226" s="195"/>
    </row>
    <row r="227" spans="1:6" ht="25.5">
      <c r="A227" s="347" t="s">
        <v>357</v>
      </c>
      <c r="B227" s="483" t="s">
        <v>253</v>
      </c>
      <c r="C227" s="192" t="s">
        <v>55</v>
      </c>
      <c r="D227" s="124">
        <f>'6 план. кальк.(3)'!M226</f>
        <v>6.25</v>
      </c>
      <c r="E227" s="124">
        <f>'6 план. кальк.(3)'!P226</f>
        <v>7.5</v>
      </c>
      <c r="F227" s="195"/>
    </row>
    <row r="228" spans="1:6" ht="38.25">
      <c r="A228" s="347"/>
      <c r="B228" s="483"/>
      <c r="C228" s="192" t="s">
        <v>56</v>
      </c>
      <c r="D228" s="124">
        <f>'6 план. кальк.(3)'!M227</f>
        <v>6.25</v>
      </c>
      <c r="E228" s="124">
        <f>'6 план. кальк.(3)'!P227</f>
        <v>7.5</v>
      </c>
      <c r="F228" s="195"/>
    </row>
    <row r="229" spans="1:6" ht="15.75">
      <c r="A229" s="144" t="s">
        <v>360</v>
      </c>
      <c r="B229" s="497" t="s">
        <v>361</v>
      </c>
      <c r="C229" s="498"/>
      <c r="D229" s="498"/>
      <c r="E229" s="498"/>
      <c r="F229" s="195"/>
    </row>
    <row r="230" spans="1:6" ht="25.5">
      <c r="A230" s="347" t="s">
        <v>665</v>
      </c>
      <c r="B230" s="483" t="s">
        <v>227</v>
      </c>
      <c r="C230" s="192" t="s">
        <v>55</v>
      </c>
      <c r="D230" s="124">
        <f>'6 план. кальк.(3)'!M229</f>
        <v>3.63</v>
      </c>
      <c r="E230" s="124">
        <f>'6 план. кальк.(3)'!P229</f>
        <v>4.3600000000000003</v>
      </c>
      <c r="F230" s="195"/>
    </row>
    <row r="231" spans="1:6" ht="38.25">
      <c r="A231" s="347"/>
      <c r="B231" s="483"/>
      <c r="C231" s="192" t="s">
        <v>56</v>
      </c>
      <c r="D231" s="124">
        <f>'6 план. кальк.(3)'!M230</f>
        <v>2.0699999999999998</v>
      </c>
      <c r="E231" s="124">
        <f>'6 план. кальк.(3)'!P230</f>
        <v>2.48</v>
      </c>
      <c r="F231" s="195"/>
    </row>
    <row r="232" spans="1:6" ht="25.5">
      <c r="A232" s="347" t="s">
        <v>364</v>
      </c>
      <c r="B232" s="483" t="s">
        <v>253</v>
      </c>
      <c r="C232" s="192" t="s">
        <v>55</v>
      </c>
      <c r="D232" s="124">
        <f>'6 план. кальк.(3)'!M231</f>
        <v>5.71</v>
      </c>
      <c r="E232" s="124">
        <f>'6 план. кальк.(3)'!P231</f>
        <v>6.85</v>
      </c>
      <c r="F232" s="195"/>
    </row>
    <row r="233" spans="1:6" ht="38.25">
      <c r="A233" s="347"/>
      <c r="B233" s="483"/>
      <c r="C233" s="192" t="s">
        <v>56</v>
      </c>
      <c r="D233" s="124">
        <f>'6 план. кальк.(3)'!M232</f>
        <v>5.71</v>
      </c>
      <c r="E233" s="124">
        <f>'6 план. кальк.(3)'!P232</f>
        <v>6.85</v>
      </c>
      <c r="F233" s="195"/>
    </row>
    <row r="234" spans="1:6" ht="15.75">
      <c r="A234" s="144" t="s">
        <v>367</v>
      </c>
      <c r="B234" s="497" t="s">
        <v>366</v>
      </c>
      <c r="C234" s="498"/>
      <c r="D234" s="498"/>
      <c r="E234" s="498"/>
      <c r="F234" s="195"/>
    </row>
    <row r="235" spans="1:6" ht="25.5">
      <c r="A235" s="347" t="s">
        <v>368</v>
      </c>
      <c r="B235" s="483" t="s">
        <v>227</v>
      </c>
      <c r="C235" s="192" t="s">
        <v>55</v>
      </c>
      <c r="D235" s="124">
        <f>'6 план. кальк.(3)'!M234</f>
        <v>3.63</v>
      </c>
      <c r="E235" s="124">
        <f>'6 план. кальк.(3)'!P234</f>
        <v>4.3600000000000003</v>
      </c>
      <c r="F235" s="195"/>
    </row>
    <row r="236" spans="1:6" ht="38.25">
      <c r="A236" s="347"/>
      <c r="B236" s="483"/>
      <c r="C236" s="192" t="s">
        <v>56</v>
      </c>
      <c r="D236" s="124">
        <f>'6 план. кальк.(3)'!M235</f>
        <v>2.0699999999999998</v>
      </c>
      <c r="E236" s="124">
        <f>'6 план. кальк.(3)'!P235</f>
        <v>2.48</v>
      </c>
      <c r="F236" s="195"/>
    </row>
    <row r="237" spans="1:6" ht="25.5">
      <c r="A237" s="347" t="s">
        <v>370</v>
      </c>
      <c r="B237" s="483" t="s">
        <v>253</v>
      </c>
      <c r="C237" s="192" t="s">
        <v>55</v>
      </c>
      <c r="D237" s="124">
        <f>'6 план. кальк.(3)'!M236</f>
        <v>7.27</v>
      </c>
      <c r="E237" s="124">
        <f>'6 план. кальк.(3)'!P236</f>
        <v>8.7200000000000006</v>
      </c>
      <c r="F237" s="195"/>
    </row>
    <row r="238" spans="1:6" ht="38.25">
      <c r="A238" s="347"/>
      <c r="B238" s="483"/>
      <c r="C238" s="192" t="s">
        <v>56</v>
      </c>
      <c r="D238" s="124">
        <f>'6 план. кальк.(3)'!M237</f>
        <v>7.27</v>
      </c>
      <c r="E238" s="124">
        <f>'6 план. кальк.(3)'!P237</f>
        <v>8.7200000000000006</v>
      </c>
      <c r="F238" s="195"/>
    </row>
    <row r="239" spans="1:6" ht="25.5">
      <c r="A239" s="347" t="s">
        <v>693</v>
      </c>
      <c r="B239" s="483" t="s">
        <v>373</v>
      </c>
      <c r="C239" s="192" t="s">
        <v>55</v>
      </c>
      <c r="D239" s="124">
        <f>'6 план. кальк.(3)'!M238</f>
        <v>7.72</v>
      </c>
      <c r="E239" s="124">
        <f>'6 план. кальк.(3)'!P238</f>
        <v>9.26</v>
      </c>
      <c r="F239" s="195"/>
    </row>
    <row r="240" spans="1:6" ht="38.25">
      <c r="A240" s="347"/>
      <c r="B240" s="483"/>
      <c r="C240" s="192" t="s">
        <v>56</v>
      </c>
      <c r="D240" s="124">
        <f>'6 план. кальк.(3)'!M239</f>
        <v>4.63</v>
      </c>
      <c r="E240" s="124">
        <f>'6 план. кальк.(3)'!P239</f>
        <v>5.56</v>
      </c>
      <c r="F240" s="195"/>
    </row>
    <row r="241" spans="1:6" ht="25.5">
      <c r="A241" s="347" t="s">
        <v>375</v>
      </c>
      <c r="B241" s="483" t="s">
        <v>376</v>
      </c>
      <c r="C241" s="192" t="s">
        <v>55</v>
      </c>
      <c r="D241" s="124">
        <f>'6 план. кальк.(3)'!M240</f>
        <v>7.72</v>
      </c>
      <c r="E241" s="124">
        <f>'6 план. кальк.(3)'!P240</f>
        <v>9.26</v>
      </c>
      <c r="F241" s="195"/>
    </row>
    <row r="242" spans="1:6" ht="38.25">
      <c r="A242" s="347"/>
      <c r="B242" s="483"/>
      <c r="C242" s="192" t="s">
        <v>56</v>
      </c>
      <c r="D242" s="124">
        <f>'6 план. кальк.(3)'!M241</f>
        <v>4.63</v>
      </c>
      <c r="E242" s="124">
        <f>'6 план. кальк.(3)'!P241</f>
        <v>5.56</v>
      </c>
      <c r="F242" s="195"/>
    </row>
    <row r="243" spans="1:6" ht="25.5">
      <c r="A243" s="347" t="s">
        <v>377</v>
      </c>
      <c r="B243" s="483" t="s">
        <v>378</v>
      </c>
      <c r="C243" s="192" t="s">
        <v>55</v>
      </c>
      <c r="D243" s="124">
        <f>'6 план. кальк.(3)'!M242</f>
        <v>7.72</v>
      </c>
      <c r="E243" s="124">
        <f>'6 план. кальк.(3)'!P242</f>
        <v>9.26</v>
      </c>
      <c r="F243" s="195"/>
    </row>
    <row r="244" spans="1:6" ht="38.25">
      <c r="A244" s="347"/>
      <c r="B244" s="483"/>
      <c r="C244" s="192" t="s">
        <v>56</v>
      </c>
      <c r="D244" s="124">
        <f>'6 план. кальк.(3)'!M243</f>
        <v>4.63</v>
      </c>
      <c r="E244" s="124">
        <f>'6 план. кальк.(3)'!P243</f>
        <v>5.56</v>
      </c>
      <c r="F244" s="195"/>
    </row>
    <row r="245" spans="1:6" ht="25.5">
      <c r="A245" s="347" t="s">
        <v>380</v>
      </c>
      <c r="B245" s="483" t="s">
        <v>381</v>
      </c>
      <c r="C245" s="192" t="s">
        <v>55</v>
      </c>
      <c r="D245" s="124">
        <f>'6 план. кальк.(3)'!M244</f>
        <v>15.07</v>
      </c>
      <c r="E245" s="124">
        <f>'6 план. кальк.(3)'!P244</f>
        <v>18.079999999999998</v>
      </c>
      <c r="F245" s="195"/>
    </row>
    <row r="246" spans="1:6" ht="38.25">
      <c r="A246" s="347"/>
      <c r="B246" s="483"/>
      <c r="C246" s="192" t="s">
        <v>56</v>
      </c>
      <c r="D246" s="124">
        <f>'6 план. кальк.(3)'!M245</f>
        <v>8.89</v>
      </c>
      <c r="E246" s="124">
        <f>'6 план. кальк.(3)'!P245</f>
        <v>10.67</v>
      </c>
      <c r="F246" s="195"/>
    </row>
    <row r="247" spans="1:6" ht="25.5">
      <c r="A247" s="347" t="s">
        <v>383</v>
      </c>
      <c r="B247" s="483" t="s">
        <v>384</v>
      </c>
      <c r="C247" s="192" t="s">
        <v>55</v>
      </c>
      <c r="D247" s="124">
        <f>'6 план. кальк.(3)'!M246</f>
        <v>8.27</v>
      </c>
      <c r="E247" s="124">
        <f>'6 план. кальк.(3)'!P246</f>
        <v>9.92</v>
      </c>
      <c r="F247" s="195"/>
    </row>
    <row r="248" spans="1:6" ht="38.25">
      <c r="A248" s="347"/>
      <c r="B248" s="483"/>
      <c r="C248" s="192" t="s">
        <v>56</v>
      </c>
      <c r="D248" s="124">
        <f>'6 план. кальк.(3)'!M247</f>
        <v>5.03</v>
      </c>
      <c r="E248" s="124">
        <f>'6 план. кальк.(3)'!P247</f>
        <v>6.04</v>
      </c>
      <c r="F248" s="195"/>
    </row>
    <row r="249" spans="1:6" ht="15.75">
      <c r="A249" s="144" t="s">
        <v>386</v>
      </c>
      <c r="B249" s="497" t="s">
        <v>387</v>
      </c>
      <c r="C249" s="498"/>
      <c r="D249" s="498"/>
      <c r="E249" s="498"/>
      <c r="F249" s="195"/>
    </row>
    <row r="250" spans="1:6" ht="25.5">
      <c r="A250" s="347" t="s">
        <v>666</v>
      </c>
      <c r="B250" s="483" t="s">
        <v>163</v>
      </c>
      <c r="C250" s="192" t="s">
        <v>55</v>
      </c>
      <c r="D250" s="124">
        <f>'6 план. кальк.(3)'!M249</f>
        <v>3.86</v>
      </c>
      <c r="E250" s="124">
        <f>'6 план. кальк.(3)'!P249</f>
        <v>4.63</v>
      </c>
      <c r="F250" s="195"/>
    </row>
    <row r="251" spans="1:6" ht="38.25">
      <c r="A251" s="347"/>
      <c r="B251" s="483"/>
      <c r="C251" s="192" t="s">
        <v>56</v>
      </c>
      <c r="D251" s="124">
        <f>'6 план. кальк.(3)'!M250</f>
        <v>3.86</v>
      </c>
      <c r="E251" s="124">
        <f>'6 план. кальк.(3)'!P250</f>
        <v>4.63</v>
      </c>
      <c r="F251" s="195"/>
    </row>
    <row r="252" spans="1:6" ht="25.5">
      <c r="A252" s="347" t="s">
        <v>390</v>
      </c>
      <c r="B252" s="483" t="s">
        <v>391</v>
      </c>
      <c r="C252" s="192" t="s">
        <v>55</v>
      </c>
      <c r="D252" s="124">
        <f>'6 план. кальк.(3)'!M251</f>
        <v>7.72</v>
      </c>
      <c r="E252" s="124">
        <f>'6 план. кальк.(3)'!P251</f>
        <v>9.26</v>
      </c>
      <c r="F252" s="195"/>
    </row>
    <row r="253" spans="1:6" ht="38.25">
      <c r="A253" s="347"/>
      <c r="B253" s="483"/>
      <c r="C253" s="192" t="s">
        <v>56</v>
      </c>
      <c r="D253" s="124">
        <f>'6 план. кальк.(3)'!M252</f>
        <v>7.72</v>
      </c>
      <c r="E253" s="124">
        <f>'6 план. кальк.(3)'!P252</f>
        <v>9.26</v>
      </c>
      <c r="F253" s="195"/>
    </row>
    <row r="254" spans="1:6" ht="15.75">
      <c r="A254" s="144" t="s">
        <v>393</v>
      </c>
      <c r="B254" s="497" t="s">
        <v>396</v>
      </c>
      <c r="C254" s="498"/>
      <c r="D254" s="498"/>
      <c r="E254" s="498"/>
      <c r="F254" s="195"/>
    </row>
    <row r="255" spans="1:6" ht="15.75">
      <c r="A255" s="144" t="s">
        <v>394</v>
      </c>
      <c r="B255" s="497" t="s">
        <v>397</v>
      </c>
      <c r="C255" s="498"/>
      <c r="D255" s="498"/>
      <c r="E255" s="498"/>
      <c r="F255" s="195"/>
    </row>
    <row r="256" spans="1:6" ht="15.75">
      <c r="A256" s="144" t="s">
        <v>395</v>
      </c>
      <c r="B256" s="497" t="s">
        <v>398</v>
      </c>
      <c r="C256" s="498"/>
      <c r="D256" s="498"/>
      <c r="E256" s="498"/>
      <c r="F256" s="195"/>
    </row>
    <row r="257" spans="1:6" ht="25.5">
      <c r="A257" s="347" t="s">
        <v>399</v>
      </c>
      <c r="B257" s="483" t="s">
        <v>667</v>
      </c>
      <c r="C257" s="192" t="s">
        <v>55</v>
      </c>
      <c r="D257" s="124">
        <f>'6 план. кальк.(3)'!M256</f>
        <v>3.86</v>
      </c>
      <c r="E257" s="124">
        <f>'6 план. кальк.(3)'!P256</f>
        <v>4.63</v>
      </c>
      <c r="F257" s="195"/>
    </row>
    <row r="258" spans="1:6" ht="38.25">
      <c r="A258" s="347"/>
      <c r="B258" s="483"/>
      <c r="C258" s="192" t="s">
        <v>56</v>
      </c>
      <c r="D258" s="124">
        <f>'6 план. кальк.(3)'!M257</f>
        <v>3.86</v>
      </c>
      <c r="E258" s="124">
        <f>'6 план. кальк.(3)'!P257</f>
        <v>4.63</v>
      </c>
      <c r="F258" s="195"/>
    </row>
    <row r="259" spans="1:6" ht="15.75">
      <c r="A259" s="144" t="s">
        <v>403</v>
      </c>
      <c r="B259" s="497" t="s">
        <v>404</v>
      </c>
      <c r="C259" s="498"/>
      <c r="D259" s="498"/>
      <c r="E259" s="498"/>
      <c r="F259" s="195"/>
    </row>
    <row r="260" spans="1:6" ht="25.5">
      <c r="A260" s="347" t="s">
        <v>699</v>
      </c>
      <c r="B260" s="483" t="s">
        <v>405</v>
      </c>
      <c r="C260" s="192" t="s">
        <v>55</v>
      </c>
      <c r="D260" s="124">
        <f>'6 план. кальк.(3)'!M259</f>
        <v>6.49</v>
      </c>
      <c r="E260" s="124">
        <f>'6 план. кальк.(3)'!P259</f>
        <v>7.79</v>
      </c>
      <c r="F260" s="195"/>
    </row>
    <row r="261" spans="1:6" ht="38.25">
      <c r="A261" s="347"/>
      <c r="B261" s="483"/>
      <c r="C261" s="192" t="s">
        <v>56</v>
      </c>
      <c r="D261" s="124">
        <f>'6 план. кальк.(3)'!M260</f>
        <v>6.49</v>
      </c>
      <c r="E261" s="124">
        <f>'6 план. кальк.(3)'!P260</f>
        <v>7.79</v>
      </c>
      <c r="F261" s="195"/>
    </row>
    <row r="262" spans="1:6" ht="15.75">
      <c r="A262" s="144" t="s">
        <v>408</v>
      </c>
      <c r="B262" s="497" t="s">
        <v>407</v>
      </c>
      <c r="C262" s="498"/>
      <c r="D262" s="498"/>
      <c r="E262" s="498"/>
      <c r="F262" s="195"/>
    </row>
    <row r="263" spans="1:6" ht="15.75">
      <c r="A263" s="144" t="s">
        <v>409</v>
      </c>
      <c r="B263" s="497" t="s">
        <v>410</v>
      </c>
      <c r="C263" s="498"/>
      <c r="D263" s="498"/>
      <c r="E263" s="498"/>
      <c r="F263" s="195"/>
    </row>
    <row r="264" spans="1:6" ht="25.5">
      <c r="A264" s="347" t="s">
        <v>411</v>
      </c>
      <c r="B264" s="483" t="s">
        <v>227</v>
      </c>
      <c r="C264" s="192" t="s">
        <v>55</v>
      </c>
      <c r="D264" s="124">
        <f>'6 план. кальк.(3)'!M263</f>
        <v>3.11</v>
      </c>
      <c r="E264" s="124">
        <f>'6 план. кальк.(3)'!P263</f>
        <v>3.73</v>
      </c>
      <c r="F264" s="195"/>
    </row>
    <row r="265" spans="1:6" ht="38.25">
      <c r="A265" s="347"/>
      <c r="B265" s="483"/>
      <c r="C265" s="192" t="s">
        <v>56</v>
      </c>
      <c r="D265" s="124">
        <f>'6 план. кальк.(3)'!M264</f>
        <v>3.11</v>
      </c>
      <c r="E265" s="124">
        <f>'6 план. кальк.(3)'!P264</f>
        <v>3.73</v>
      </c>
      <c r="F265" s="195"/>
    </row>
    <row r="266" spans="1:6" ht="25.5">
      <c r="A266" s="347" t="s">
        <v>413</v>
      </c>
      <c r="B266" s="483" t="s">
        <v>266</v>
      </c>
      <c r="C266" s="192" t="s">
        <v>55</v>
      </c>
      <c r="D266" s="124">
        <f>'6 план. кальк.(3)'!M265</f>
        <v>4.72</v>
      </c>
      <c r="E266" s="124">
        <f>'6 план. кальк.(3)'!P265</f>
        <v>5.66</v>
      </c>
      <c r="F266" s="195"/>
    </row>
    <row r="267" spans="1:6" ht="38.25">
      <c r="A267" s="347"/>
      <c r="B267" s="483"/>
      <c r="C267" s="192" t="s">
        <v>56</v>
      </c>
      <c r="D267" s="124">
        <f>'6 план. кальк.(3)'!M266</f>
        <v>4.72</v>
      </c>
      <c r="E267" s="124">
        <f>'6 план. кальк.(3)'!P266</f>
        <v>5.66</v>
      </c>
      <c r="F267" s="195"/>
    </row>
    <row r="268" spans="1:6" ht="15.75">
      <c r="A268" s="144" t="s">
        <v>415</v>
      </c>
      <c r="B268" s="497" t="s">
        <v>416</v>
      </c>
      <c r="C268" s="498"/>
      <c r="D268" s="498"/>
      <c r="E268" s="498"/>
      <c r="F268" s="195"/>
    </row>
    <row r="269" spans="1:6" ht="25.5">
      <c r="A269" s="347" t="s">
        <v>417</v>
      </c>
      <c r="B269" s="483" t="s">
        <v>418</v>
      </c>
      <c r="C269" s="192" t="s">
        <v>55</v>
      </c>
      <c r="D269" s="124">
        <f>'6 план. кальк.(3)'!M268</f>
        <v>7.72</v>
      </c>
      <c r="E269" s="124">
        <f>'6 план. кальк.(3)'!P268</f>
        <v>9.26</v>
      </c>
      <c r="F269" s="195"/>
    </row>
    <row r="270" spans="1:6" ht="38.25">
      <c r="A270" s="347"/>
      <c r="B270" s="483"/>
      <c r="C270" s="192" t="s">
        <v>56</v>
      </c>
      <c r="D270" s="124">
        <f>'6 план. кальк.(3)'!M269</f>
        <v>7.72</v>
      </c>
      <c r="E270" s="124">
        <f>'6 план. кальк.(3)'!P269</f>
        <v>9.26</v>
      </c>
      <c r="F270" s="195"/>
    </row>
    <row r="271" spans="1:6" ht="26.25" customHeight="1">
      <c r="A271" s="144" t="s">
        <v>668</v>
      </c>
      <c r="B271" s="497" t="s">
        <v>422</v>
      </c>
      <c r="C271" s="498"/>
      <c r="D271" s="498"/>
      <c r="E271" s="498"/>
      <c r="F271" s="195"/>
    </row>
    <row r="272" spans="1:6" ht="27.75" customHeight="1">
      <c r="A272" s="144" t="s">
        <v>421</v>
      </c>
      <c r="B272" s="497" t="s">
        <v>410</v>
      </c>
      <c r="C272" s="498"/>
      <c r="D272" s="498"/>
      <c r="E272" s="498"/>
      <c r="F272" s="195"/>
    </row>
    <row r="273" spans="1:6" ht="25.5">
      <c r="A273" s="347" t="s">
        <v>423</v>
      </c>
      <c r="B273" s="483" t="s">
        <v>227</v>
      </c>
      <c r="C273" s="192" t="s">
        <v>55</v>
      </c>
      <c r="D273" s="124">
        <f>'6 план. кальк.(3)'!M272</f>
        <v>3.86</v>
      </c>
      <c r="E273" s="124">
        <f>'6 план. кальк.(3)'!P272</f>
        <v>4.63</v>
      </c>
      <c r="F273" s="195"/>
    </row>
    <row r="274" spans="1:6" ht="38.25">
      <c r="A274" s="347"/>
      <c r="B274" s="483"/>
      <c r="C274" s="192" t="s">
        <v>56</v>
      </c>
      <c r="D274" s="124">
        <f>'6 план. кальк.(3)'!M273</f>
        <v>3.86</v>
      </c>
      <c r="E274" s="124">
        <f>'6 план. кальк.(3)'!P273</f>
        <v>4.63</v>
      </c>
      <c r="F274" s="195"/>
    </row>
    <row r="275" spans="1:6" ht="15.75">
      <c r="A275" s="144" t="s">
        <v>426</v>
      </c>
      <c r="B275" s="497" t="s">
        <v>416</v>
      </c>
      <c r="C275" s="498"/>
      <c r="D275" s="498"/>
      <c r="E275" s="498"/>
      <c r="F275" s="195"/>
    </row>
    <row r="276" spans="1:6" ht="25.5">
      <c r="A276" s="347" t="s">
        <v>427</v>
      </c>
      <c r="B276" s="483" t="s">
        <v>418</v>
      </c>
      <c r="C276" s="192" t="s">
        <v>55</v>
      </c>
      <c r="D276" s="124">
        <f>'6 план. кальк.(3)'!M275</f>
        <v>10.43</v>
      </c>
      <c r="E276" s="124">
        <f>'6 план. кальк.(3)'!P275</f>
        <v>12.52</v>
      </c>
      <c r="F276" s="195"/>
    </row>
    <row r="277" spans="1:6" ht="38.25">
      <c r="A277" s="347"/>
      <c r="B277" s="483"/>
      <c r="C277" s="192" t="s">
        <v>56</v>
      </c>
      <c r="D277" s="124">
        <f>'6 план. кальк.(3)'!M276</f>
        <v>10.43</v>
      </c>
      <c r="E277" s="124">
        <f>'6 план. кальк.(3)'!P276</f>
        <v>12.52</v>
      </c>
      <c r="F277" s="195"/>
    </row>
    <row r="278" spans="1:6" ht="15.75">
      <c r="A278" s="144" t="s">
        <v>429</v>
      </c>
      <c r="B278" s="497" t="s">
        <v>430</v>
      </c>
      <c r="C278" s="498"/>
      <c r="D278" s="498"/>
      <c r="E278" s="498"/>
      <c r="F278" s="195"/>
    </row>
    <row r="279" spans="1:6" ht="25.5">
      <c r="A279" s="347" t="s">
        <v>431</v>
      </c>
      <c r="B279" s="483" t="s">
        <v>432</v>
      </c>
      <c r="C279" s="192" t="s">
        <v>55</v>
      </c>
      <c r="D279" s="124">
        <f>'6 план. кальк.(3)'!M278</f>
        <v>3.86</v>
      </c>
      <c r="E279" s="124">
        <f>'6 план. кальк.(3)'!P278</f>
        <v>4.63</v>
      </c>
      <c r="F279" s="195"/>
    </row>
    <row r="280" spans="1:6" ht="45" customHeight="1">
      <c r="A280" s="347"/>
      <c r="B280" s="483"/>
      <c r="C280" s="192" t="s">
        <v>56</v>
      </c>
      <c r="D280" s="124">
        <f>'6 план. кальк.(3)'!M279</f>
        <v>3.86</v>
      </c>
      <c r="E280" s="124">
        <f>'6 план. кальк.(3)'!P279</f>
        <v>4.63</v>
      </c>
      <c r="F280" s="195"/>
    </row>
    <row r="281" spans="1:6" ht="30" customHeight="1">
      <c r="A281" s="144" t="s">
        <v>754</v>
      </c>
      <c r="B281" s="497" t="s">
        <v>266</v>
      </c>
      <c r="C281" s="500"/>
      <c r="D281" s="500"/>
      <c r="E281" s="500"/>
      <c r="F281" s="195"/>
    </row>
    <row r="282" spans="1:6" ht="45" customHeight="1">
      <c r="A282" s="271" t="s">
        <v>757</v>
      </c>
      <c r="B282" s="483" t="s">
        <v>405</v>
      </c>
      <c r="C282" s="192" t="s">
        <v>55</v>
      </c>
      <c r="D282" s="124">
        <f>'6 план. кальк.(3)'!M281</f>
        <v>5.17</v>
      </c>
      <c r="E282" s="124">
        <f>'6 план. кальк.(3)'!P281</f>
        <v>6.2</v>
      </c>
      <c r="F282" s="195"/>
    </row>
    <row r="283" spans="1:6" ht="45" customHeight="1">
      <c r="A283" s="349"/>
      <c r="B283" s="483"/>
      <c r="C283" s="192" t="s">
        <v>56</v>
      </c>
      <c r="D283" s="124">
        <f>'6 план. кальк.(3)'!M282</f>
        <v>5.17</v>
      </c>
      <c r="E283" s="124">
        <f>'6 план. кальк.(3)'!P282</f>
        <v>6.2</v>
      </c>
      <c r="F283" s="195"/>
    </row>
    <row r="284" spans="1:6" ht="23.25" customHeight="1">
      <c r="A284" s="144" t="s">
        <v>434</v>
      </c>
      <c r="B284" s="497" t="s">
        <v>416</v>
      </c>
      <c r="C284" s="498"/>
      <c r="D284" s="498"/>
      <c r="E284" s="498"/>
      <c r="F284" s="195"/>
    </row>
    <row r="285" spans="1:6" ht="25.5">
      <c r="A285" s="347" t="s">
        <v>435</v>
      </c>
      <c r="B285" s="483" t="s">
        <v>418</v>
      </c>
      <c r="C285" s="192" t="s">
        <v>55</v>
      </c>
      <c r="D285" s="124">
        <f>'6 план. кальк.(3)'!M284</f>
        <v>9.1999999999999993</v>
      </c>
      <c r="E285" s="124">
        <f>'6 план. кальк.(3)'!P284</f>
        <v>11.04</v>
      </c>
      <c r="F285" s="195"/>
    </row>
    <row r="286" spans="1:6" ht="38.25">
      <c r="A286" s="347"/>
      <c r="B286" s="483"/>
      <c r="C286" s="192" t="s">
        <v>56</v>
      </c>
      <c r="D286" s="124">
        <f>'6 план. кальк.(3)'!M285</f>
        <v>9.1999999999999993</v>
      </c>
      <c r="E286" s="124">
        <f>'6 план. кальк.(3)'!P285</f>
        <v>11.04</v>
      </c>
      <c r="F286" s="195"/>
    </row>
    <row r="287" spans="1:6" ht="19.5" customHeight="1">
      <c r="A287" s="144" t="s">
        <v>436</v>
      </c>
      <c r="B287" s="483" t="s">
        <v>437</v>
      </c>
      <c r="C287" s="499"/>
      <c r="D287" s="499"/>
      <c r="E287" s="499"/>
      <c r="F287" s="195"/>
    </row>
    <row r="288" spans="1:6" ht="25.5">
      <c r="A288" s="347" t="s">
        <v>439</v>
      </c>
      <c r="B288" s="483" t="s">
        <v>438</v>
      </c>
      <c r="C288" s="192" t="s">
        <v>55</v>
      </c>
      <c r="D288" s="124">
        <f>'6 план. кальк.(3)'!M287</f>
        <v>3.11</v>
      </c>
      <c r="E288" s="124">
        <f>'6 план. кальк.(3)'!P287</f>
        <v>3.73</v>
      </c>
      <c r="F288" s="195"/>
    </row>
    <row r="289" spans="1:6" ht="47.25" customHeight="1">
      <c r="A289" s="347"/>
      <c r="B289" s="483"/>
      <c r="C289" s="192" t="s">
        <v>56</v>
      </c>
      <c r="D289" s="124">
        <f>'6 план. кальк.(3)'!M288</f>
        <v>3.11</v>
      </c>
      <c r="E289" s="124">
        <f>'6 план. кальк.(3)'!P288</f>
        <v>3.73</v>
      </c>
      <c r="F289" s="195"/>
    </row>
    <row r="290" spans="1:6" ht="24" customHeight="1">
      <c r="A290" s="144" t="s">
        <v>441</v>
      </c>
      <c r="B290" s="497" t="s">
        <v>416</v>
      </c>
      <c r="C290" s="498"/>
      <c r="D290" s="498"/>
      <c r="E290" s="498"/>
      <c r="F290" s="195"/>
    </row>
    <row r="291" spans="1:6" ht="25.5">
      <c r="A291" s="347" t="s">
        <v>694</v>
      </c>
      <c r="B291" s="483" t="s">
        <v>418</v>
      </c>
      <c r="C291" s="192" t="s">
        <v>55</v>
      </c>
      <c r="D291" s="124">
        <f>'6 план. кальк.(3)'!M290</f>
        <v>8.27</v>
      </c>
      <c r="E291" s="124">
        <f>'6 план. кальк.(3)'!P290</f>
        <v>9.92</v>
      </c>
      <c r="F291" s="195"/>
    </row>
    <row r="292" spans="1:6" ht="38.25">
      <c r="A292" s="347"/>
      <c r="B292" s="483"/>
      <c r="C292" s="192" t="s">
        <v>56</v>
      </c>
      <c r="D292" s="124">
        <f>'6 план. кальк.(3)'!M291</f>
        <v>8.27</v>
      </c>
      <c r="E292" s="124">
        <f>'6 план. кальк.(3)'!P291</f>
        <v>9.92</v>
      </c>
      <c r="F292" s="195"/>
    </row>
    <row r="293" spans="1:6" ht="37.5" customHeight="1">
      <c r="A293" s="144" t="s">
        <v>444</v>
      </c>
      <c r="B293" s="497" t="s">
        <v>445</v>
      </c>
      <c r="C293" s="498"/>
      <c r="D293" s="498"/>
      <c r="E293" s="498"/>
      <c r="F293" s="195"/>
    </row>
    <row r="294" spans="1:6" ht="25.5">
      <c r="A294" s="347" t="s">
        <v>669</v>
      </c>
      <c r="B294" s="483" t="s">
        <v>475</v>
      </c>
      <c r="C294" s="192" t="s">
        <v>55</v>
      </c>
      <c r="D294" s="124">
        <f>'6 план. кальк.(3)'!M293</f>
        <v>3.86</v>
      </c>
      <c r="E294" s="124">
        <f>'6 план. кальк.(3)'!P293</f>
        <v>4.63</v>
      </c>
      <c r="F294" s="195"/>
    </row>
    <row r="295" spans="1:6" ht="38.25">
      <c r="A295" s="347"/>
      <c r="B295" s="483"/>
      <c r="C295" s="192" t="s">
        <v>56</v>
      </c>
      <c r="D295" s="124">
        <f>'6 план. кальк.(3)'!M294</f>
        <v>3.86</v>
      </c>
      <c r="E295" s="124">
        <f>'6 план. кальк.(3)'!P294</f>
        <v>4.63</v>
      </c>
      <c r="F295" s="195"/>
    </row>
    <row r="296" spans="1:6" ht="24.75" customHeight="1">
      <c r="A296" s="144" t="s">
        <v>449</v>
      </c>
      <c r="B296" s="497" t="s">
        <v>416</v>
      </c>
      <c r="C296" s="498"/>
      <c r="D296" s="498"/>
      <c r="E296" s="498"/>
      <c r="F296" s="195"/>
    </row>
    <row r="297" spans="1:6" ht="25.5">
      <c r="A297" s="347" t="s">
        <v>450</v>
      </c>
      <c r="B297" s="483" t="s">
        <v>418</v>
      </c>
      <c r="C297" s="192" t="s">
        <v>55</v>
      </c>
      <c r="D297" s="124">
        <f>'6 план. кальк.(3)'!M296</f>
        <v>10.43</v>
      </c>
      <c r="E297" s="124">
        <f>'6 план. кальк.(3)'!P296</f>
        <v>12.52</v>
      </c>
      <c r="F297" s="195"/>
    </row>
    <row r="298" spans="1:6" ht="38.25">
      <c r="A298" s="347"/>
      <c r="B298" s="483"/>
      <c r="C298" s="192" t="s">
        <v>56</v>
      </c>
      <c r="D298" s="124">
        <f>'6 план. кальк.(3)'!M297</f>
        <v>10.43</v>
      </c>
      <c r="E298" s="124">
        <f>'6 план. кальк.(3)'!P297</f>
        <v>12.52</v>
      </c>
      <c r="F298" s="195"/>
    </row>
    <row r="299" spans="1:6" ht="37.5" customHeight="1">
      <c r="A299" s="144" t="s">
        <v>452</v>
      </c>
      <c r="B299" s="497" t="s">
        <v>453</v>
      </c>
      <c r="C299" s="498"/>
      <c r="D299" s="498"/>
      <c r="E299" s="498"/>
      <c r="F299" s="195"/>
    </row>
    <row r="300" spans="1:6" ht="25.5">
      <c r="A300" s="347" t="s">
        <v>454</v>
      </c>
      <c r="B300" s="483" t="s">
        <v>475</v>
      </c>
      <c r="C300" s="192" t="s">
        <v>55</v>
      </c>
      <c r="D300" s="124">
        <f>'6 план. кальк.(3)'!M299</f>
        <v>5.71</v>
      </c>
      <c r="E300" s="124">
        <f>'6 план. кальк.(3)'!P299</f>
        <v>6.85</v>
      </c>
      <c r="F300" s="195"/>
    </row>
    <row r="301" spans="1:6" ht="38.25">
      <c r="A301" s="347"/>
      <c r="B301" s="483"/>
      <c r="C301" s="192" t="s">
        <v>56</v>
      </c>
      <c r="D301" s="124">
        <f>'6 план. кальк.(3)'!M300</f>
        <v>5.71</v>
      </c>
      <c r="E301" s="124">
        <f>'6 план. кальк.(3)'!P300</f>
        <v>6.85</v>
      </c>
      <c r="F301" s="195"/>
    </row>
    <row r="302" spans="1:6" ht="15.75">
      <c r="A302" s="144" t="s">
        <v>456</v>
      </c>
      <c r="B302" s="497" t="s">
        <v>416</v>
      </c>
      <c r="C302" s="498"/>
      <c r="D302" s="498"/>
      <c r="E302" s="498"/>
      <c r="F302" s="195"/>
    </row>
    <row r="303" spans="1:6" ht="25.5">
      <c r="A303" s="347" t="s">
        <v>457</v>
      </c>
      <c r="B303" s="483" t="s">
        <v>458</v>
      </c>
      <c r="C303" s="192" t="s">
        <v>55</v>
      </c>
      <c r="D303" s="124">
        <f>'6 план. кальк.(3)'!M302</f>
        <v>10.58</v>
      </c>
      <c r="E303" s="124">
        <f>'6 план. кальк.(3)'!P302</f>
        <v>12.7</v>
      </c>
      <c r="F303" s="195"/>
    </row>
    <row r="304" spans="1:6" ht="38.25">
      <c r="A304" s="347"/>
      <c r="B304" s="483"/>
      <c r="C304" s="192" t="s">
        <v>56</v>
      </c>
      <c r="D304" s="124">
        <f>'6 план. кальк.(3)'!M303</f>
        <v>10.58</v>
      </c>
      <c r="E304" s="124">
        <f>'6 план. кальк.(3)'!P303</f>
        <v>12.7</v>
      </c>
      <c r="F304" s="195"/>
    </row>
    <row r="305" spans="1:6" ht="15.75">
      <c r="A305" s="144" t="s">
        <v>460</v>
      </c>
      <c r="B305" s="497" t="s">
        <v>462</v>
      </c>
      <c r="C305" s="498"/>
      <c r="D305" s="498"/>
      <c r="E305" s="498"/>
      <c r="F305" s="195"/>
    </row>
    <row r="306" spans="1:6" ht="25.5">
      <c r="A306" s="347" t="s">
        <v>461</v>
      </c>
      <c r="B306" s="483" t="s">
        <v>475</v>
      </c>
      <c r="C306" s="192" t="s">
        <v>55</v>
      </c>
      <c r="D306" s="124">
        <f>'6 план. кальк.(3)'!M305</f>
        <v>3.11</v>
      </c>
      <c r="E306" s="124">
        <f>'6 план. кальк.(3)'!P305</f>
        <v>3.73</v>
      </c>
      <c r="F306" s="195"/>
    </row>
    <row r="307" spans="1:6" ht="38.25">
      <c r="A307" s="347"/>
      <c r="B307" s="483"/>
      <c r="C307" s="192" t="s">
        <v>56</v>
      </c>
      <c r="D307" s="124">
        <f>'6 план. кальк.(3)'!M306</f>
        <v>3.11</v>
      </c>
      <c r="E307" s="124">
        <f>'6 план. кальк.(3)'!P306</f>
        <v>3.73</v>
      </c>
      <c r="F307" s="195"/>
    </row>
    <row r="308" spans="1:6" ht="15.75">
      <c r="A308" s="144" t="s">
        <v>671</v>
      </c>
      <c r="B308" s="497" t="s">
        <v>416</v>
      </c>
      <c r="C308" s="498"/>
      <c r="D308" s="498"/>
      <c r="E308" s="498"/>
      <c r="F308" s="195"/>
    </row>
    <row r="309" spans="1:6" ht="25.5">
      <c r="A309" s="347" t="s">
        <v>672</v>
      </c>
      <c r="B309" s="483" t="s">
        <v>416</v>
      </c>
      <c r="C309" s="192" t="s">
        <v>55</v>
      </c>
      <c r="D309" s="124">
        <f>'6 план. кальк.(3)'!M308</f>
        <v>8.8000000000000007</v>
      </c>
      <c r="E309" s="124">
        <f>'6 план. кальк.(3)'!P308</f>
        <v>10.56</v>
      </c>
      <c r="F309" s="195"/>
    </row>
    <row r="310" spans="1:6" ht="38.25">
      <c r="A310" s="347"/>
      <c r="B310" s="483"/>
      <c r="C310" s="192" t="s">
        <v>56</v>
      </c>
      <c r="D310" s="124">
        <f>'6 план. кальк.(3)'!M309</f>
        <v>8.8000000000000007</v>
      </c>
      <c r="E310" s="124">
        <f>'6 план. кальк.(3)'!P309</f>
        <v>10.56</v>
      </c>
      <c r="F310" s="195"/>
    </row>
    <row r="311" spans="1:6" ht="36" customHeight="1">
      <c r="A311" s="144" t="s">
        <v>673</v>
      </c>
      <c r="B311" s="497" t="s">
        <v>467</v>
      </c>
      <c r="C311" s="498"/>
      <c r="D311" s="498"/>
      <c r="E311" s="498"/>
      <c r="F311" s="195"/>
    </row>
    <row r="312" spans="1:6" ht="25.5">
      <c r="A312" s="347" t="s">
        <v>468</v>
      </c>
      <c r="B312" s="483" t="s">
        <v>475</v>
      </c>
      <c r="C312" s="192" t="s">
        <v>55</v>
      </c>
      <c r="D312" s="124">
        <f>'6 план. кальк.(3)'!M311</f>
        <v>3.86</v>
      </c>
      <c r="E312" s="124">
        <f>'6 план. кальк.(3)'!P311</f>
        <v>4.63</v>
      </c>
      <c r="F312" s="195"/>
    </row>
    <row r="313" spans="1:6" ht="38.25">
      <c r="A313" s="347"/>
      <c r="B313" s="483"/>
      <c r="C313" s="192" t="s">
        <v>56</v>
      </c>
      <c r="D313" s="124">
        <f>'6 план. кальк.(3)'!M312</f>
        <v>3.86</v>
      </c>
      <c r="E313" s="124">
        <f>'6 план. кальк.(3)'!P312</f>
        <v>4.63</v>
      </c>
      <c r="F313" s="195"/>
    </row>
    <row r="314" spans="1:6" ht="15.75">
      <c r="A314" s="144" t="s">
        <v>470</v>
      </c>
      <c r="B314" s="497" t="s">
        <v>416</v>
      </c>
      <c r="C314" s="498"/>
      <c r="D314" s="498"/>
      <c r="E314" s="498"/>
      <c r="F314" s="195"/>
    </row>
    <row r="315" spans="1:6" ht="25.5">
      <c r="A315" s="347" t="s">
        <v>675</v>
      </c>
      <c r="B315" s="483" t="s">
        <v>418</v>
      </c>
      <c r="C315" s="192" t="s">
        <v>55</v>
      </c>
      <c r="D315" s="124">
        <f>'6 план. кальк.(3)'!M314</f>
        <v>9.11</v>
      </c>
      <c r="E315" s="124">
        <f>'6 план. кальк.(3)'!P314</f>
        <v>10.93</v>
      </c>
      <c r="F315" s="195"/>
    </row>
    <row r="316" spans="1:6" ht="38.25">
      <c r="A316" s="347"/>
      <c r="B316" s="483"/>
      <c r="C316" s="192" t="s">
        <v>56</v>
      </c>
      <c r="D316" s="124">
        <f>'6 план. кальк.(3)'!M315</f>
        <v>9.11</v>
      </c>
      <c r="E316" s="124">
        <f>'6 план. кальк.(3)'!P315</f>
        <v>10.93</v>
      </c>
      <c r="F316" s="195"/>
    </row>
    <row r="317" spans="1:6" ht="30" customHeight="1">
      <c r="A317" s="144" t="s">
        <v>676</v>
      </c>
      <c r="B317" s="497" t="s">
        <v>474</v>
      </c>
      <c r="C317" s="498"/>
      <c r="D317" s="498"/>
      <c r="E317" s="498"/>
      <c r="F317" s="195"/>
    </row>
    <row r="318" spans="1:6" ht="25.5">
      <c r="A318" s="347" t="s">
        <v>473</v>
      </c>
      <c r="B318" s="483" t="s">
        <v>475</v>
      </c>
      <c r="C318" s="192" t="s">
        <v>55</v>
      </c>
      <c r="D318" s="124">
        <f>'6 план. кальк.(3)'!M317</f>
        <v>3.11</v>
      </c>
      <c r="E318" s="124">
        <f>'6 план. кальк.(3)'!P317</f>
        <v>3.73</v>
      </c>
      <c r="F318" s="195"/>
    </row>
    <row r="319" spans="1:6" ht="38.25">
      <c r="A319" s="347"/>
      <c r="B319" s="483"/>
      <c r="C319" s="192" t="s">
        <v>56</v>
      </c>
      <c r="D319" s="124">
        <f>'6 план. кальк.(3)'!M318</f>
        <v>3.11</v>
      </c>
      <c r="E319" s="124">
        <f>'6 план. кальк.(3)'!P318</f>
        <v>3.73</v>
      </c>
      <c r="F319" s="195"/>
    </row>
    <row r="320" spans="1:6" ht="15.75">
      <c r="A320" s="144" t="s">
        <v>677</v>
      </c>
      <c r="B320" s="497" t="s">
        <v>416</v>
      </c>
      <c r="C320" s="498"/>
      <c r="D320" s="498"/>
      <c r="E320" s="498"/>
      <c r="F320" s="195"/>
    </row>
    <row r="321" spans="1:6" ht="25.5">
      <c r="A321" s="347" t="s">
        <v>477</v>
      </c>
      <c r="B321" s="483" t="s">
        <v>418</v>
      </c>
      <c r="C321" s="192" t="s">
        <v>55</v>
      </c>
      <c r="D321" s="124">
        <f>'6 план. кальк.(3)'!M320</f>
        <v>8.33</v>
      </c>
      <c r="E321" s="124">
        <f>'6 план. кальк.(3)'!P320</f>
        <v>10</v>
      </c>
      <c r="F321" s="195"/>
    </row>
    <row r="322" spans="1:6" ht="38.25">
      <c r="A322" s="347"/>
      <c r="B322" s="483"/>
      <c r="C322" s="192" t="s">
        <v>56</v>
      </c>
      <c r="D322" s="124">
        <f>'6 план. кальк.(3)'!M321</f>
        <v>8.33</v>
      </c>
      <c r="E322" s="124">
        <f>'6 план. кальк.(3)'!P321</f>
        <v>10</v>
      </c>
      <c r="F322" s="195"/>
    </row>
    <row r="323" spans="1:6" ht="30.75" customHeight="1">
      <c r="A323" s="144" t="s">
        <v>700</v>
      </c>
      <c r="B323" s="483" t="s">
        <v>480</v>
      </c>
      <c r="C323" s="499"/>
      <c r="D323" s="499"/>
      <c r="E323" s="499"/>
      <c r="F323" s="195"/>
    </row>
    <row r="324" spans="1:6" ht="25.5">
      <c r="A324" s="347" t="s">
        <v>678</v>
      </c>
      <c r="B324" s="483" t="s">
        <v>475</v>
      </c>
      <c r="C324" s="192" t="s">
        <v>55</v>
      </c>
      <c r="D324" s="124">
        <f>'6 план. кальк.(3)'!M323</f>
        <v>2</v>
      </c>
      <c r="E324" s="124">
        <f>'6 план. кальк.(3)'!P323</f>
        <v>2.4</v>
      </c>
      <c r="F324" s="195"/>
    </row>
    <row r="325" spans="1:6" ht="38.25">
      <c r="A325" s="347"/>
      <c r="B325" s="483"/>
      <c r="C325" s="192" t="s">
        <v>56</v>
      </c>
      <c r="D325" s="124">
        <f>'6 план. кальк.(3)'!M324</f>
        <v>2</v>
      </c>
      <c r="E325" s="124">
        <f>'6 план. кальк.(3)'!P324</f>
        <v>2.4</v>
      </c>
      <c r="F325" s="195"/>
    </row>
    <row r="326" spans="1:6" ht="15.75">
      <c r="A326" s="144" t="s">
        <v>679</v>
      </c>
      <c r="B326" s="497" t="s">
        <v>416</v>
      </c>
      <c r="C326" s="498"/>
      <c r="D326" s="498"/>
      <c r="E326" s="498"/>
      <c r="F326" s="195"/>
    </row>
    <row r="327" spans="1:6" ht="25.5">
      <c r="A327" s="347" t="s">
        <v>483</v>
      </c>
      <c r="B327" s="483" t="s">
        <v>418</v>
      </c>
      <c r="C327" s="192" t="s">
        <v>55</v>
      </c>
      <c r="D327" s="124">
        <f>'6 план. кальк.(3)'!M326</f>
        <v>7.72</v>
      </c>
      <c r="E327" s="124">
        <f>'6 план. кальк.(3)'!P326</f>
        <v>9.26</v>
      </c>
      <c r="F327" s="195"/>
    </row>
    <row r="328" spans="1:6" ht="38.25">
      <c r="A328" s="347"/>
      <c r="B328" s="483"/>
      <c r="C328" s="192" t="s">
        <v>56</v>
      </c>
      <c r="D328" s="124">
        <f>'6 план. кальк.(3)'!M327</f>
        <v>7.72</v>
      </c>
      <c r="E328" s="124">
        <f>'6 план. кальк.(3)'!P327</f>
        <v>9.26</v>
      </c>
      <c r="F328" s="195"/>
    </row>
    <row r="329" spans="1:6" ht="25.5">
      <c r="A329" s="347" t="s">
        <v>488</v>
      </c>
      <c r="B329" s="483" t="s">
        <v>484</v>
      </c>
      <c r="C329" s="192" t="s">
        <v>55</v>
      </c>
      <c r="D329" s="124">
        <f>'6 план. кальк.(3)'!M328</f>
        <v>5.25</v>
      </c>
      <c r="E329" s="124">
        <f>'6 план. кальк.(3)'!P328</f>
        <v>6.3</v>
      </c>
      <c r="F329" s="195"/>
    </row>
    <row r="330" spans="1:6" ht="38.25">
      <c r="A330" s="347"/>
      <c r="B330" s="483"/>
      <c r="C330" s="192" t="s">
        <v>56</v>
      </c>
      <c r="D330" s="124">
        <f>'6 план. кальк.(3)'!M329</f>
        <v>5.25</v>
      </c>
      <c r="E330" s="124">
        <f>'6 план. кальк.(3)'!P329</f>
        <v>6.3</v>
      </c>
      <c r="F330" s="195"/>
    </row>
    <row r="331" spans="1:6" ht="25.5">
      <c r="A331" s="347" t="s">
        <v>489</v>
      </c>
      <c r="B331" s="483" t="s">
        <v>485</v>
      </c>
      <c r="C331" s="192" t="s">
        <v>55</v>
      </c>
      <c r="D331" s="124">
        <f>'6 план. кальк.(3)'!M330</f>
        <v>28.2</v>
      </c>
      <c r="E331" s="124">
        <f>'6 план. кальк.(3)'!P330</f>
        <v>33.840000000000003</v>
      </c>
      <c r="F331" s="195"/>
    </row>
    <row r="332" spans="1:6" ht="38.25">
      <c r="A332" s="347"/>
      <c r="B332" s="483"/>
      <c r="C332" s="192" t="s">
        <v>56</v>
      </c>
      <c r="D332" s="124">
        <f>'6 план. кальк.(3)'!M331</f>
        <v>28.2</v>
      </c>
      <c r="E332" s="124">
        <f>'6 план. кальк.(3)'!P331</f>
        <v>33.840000000000003</v>
      </c>
      <c r="F332" s="195"/>
    </row>
    <row r="333" spans="1:6" ht="15.75">
      <c r="A333" s="139" t="s">
        <v>491</v>
      </c>
      <c r="B333" s="497" t="s">
        <v>490</v>
      </c>
      <c r="C333" s="498"/>
      <c r="D333" s="498"/>
      <c r="E333" s="498"/>
      <c r="F333" s="195"/>
    </row>
    <row r="334" spans="1:6" ht="25.5">
      <c r="A334" s="347" t="s">
        <v>695</v>
      </c>
      <c r="B334" s="483" t="s">
        <v>493</v>
      </c>
      <c r="C334" s="192" t="s">
        <v>55</v>
      </c>
      <c r="D334" s="124">
        <f>'6 план. кальк.(3)'!M333</f>
        <v>2</v>
      </c>
      <c r="E334" s="124">
        <f>'6 план. кальк.(3)'!P333</f>
        <v>2.4</v>
      </c>
      <c r="F334" s="195"/>
    </row>
    <row r="335" spans="1:6" ht="38.25">
      <c r="A335" s="347"/>
      <c r="B335" s="483"/>
      <c r="C335" s="192" t="s">
        <v>56</v>
      </c>
      <c r="D335" s="124">
        <f>'6 план. кальк.(3)'!M334</f>
        <v>1.31</v>
      </c>
      <c r="E335" s="124">
        <f>'6 план. кальк.(3)'!P334</f>
        <v>1.57</v>
      </c>
      <c r="F335" s="195"/>
    </row>
    <row r="336" spans="1:6" ht="25.5">
      <c r="A336" s="347" t="s">
        <v>496</v>
      </c>
      <c r="B336" s="483" t="s">
        <v>495</v>
      </c>
      <c r="C336" s="192" t="s">
        <v>55</v>
      </c>
      <c r="D336" s="124">
        <f>'6 план. кальк.(3)'!M335</f>
        <v>3.55</v>
      </c>
      <c r="E336" s="124">
        <f>'6 план. кальк.(3)'!P335</f>
        <v>4.26</v>
      </c>
      <c r="F336" s="195"/>
    </row>
    <row r="337" spans="1:6" ht="38.25">
      <c r="A337" s="347"/>
      <c r="B337" s="483"/>
      <c r="C337" s="192" t="s">
        <v>56</v>
      </c>
      <c r="D337" s="124">
        <f>'6 план. кальк.(3)'!M336</f>
        <v>2.31</v>
      </c>
      <c r="E337" s="124">
        <f>'6 план. кальк.(3)'!P336</f>
        <v>2.77</v>
      </c>
      <c r="F337" s="195"/>
    </row>
    <row r="338" spans="1:6" ht="25.5" customHeight="1">
      <c r="A338" s="347" t="s">
        <v>680</v>
      </c>
      <c r="B338" s="483" t="s">
        <v>498</v>
      </c>
      <c r="C338" s="192" t="s">
        <v>55</v>
      </c>
      <c r="D338" s="124">
        <f>'6 план. кальк.(3)'!M337</f>
        <v>3.86</v>
      </c>
      <c r="E338" s="124">
        <f>'6 план. кальк.(3)'!P337</f>
        <v>4.63</v>
      </c>
      <c r="F338" s="195"/>
    </row>
    <row r="339" spans="1:6" ht="38.25">
      <c r="A339" s="347"/>
      <c r="B339" s="483"/>
      <c r="C339" s="192" t="s">
        <v>56</v>
      </c>
      <c r="D339" s="124">
        <f>'6 план. кальк.(3)'!M338</f>
        <v>3.86</v>
      </c>
      <c r="E339" s="124">
        <f>'6 план. кальк.(3)'!P338</f>
        <v>4.63</v>
      </c>
      <c r="F339" s="195"/>
    </row>
    <row r="340" spans="1:6" ht="15.75">
      <c r="A340" s="144" t="s">
        <v>500</v>
      </c>
      <c r="B340" s="497" t="s">
        <v>501</v>
      </c>
      <c r="C340" s="498"/>
      <c r="D340" s="498"/>
      <c r="E340" s="498"/>
      <c r="F340" s="195"/>
    </row>
    <row r="341" spans="1:6" ht="25.5">
      <c r="A341" s="347" t="s">
        <v>502</v>
      </c>
      <c r="B341" s="483" t="s">
        <v>503</v>
      </c>
      <c r="C341" s="192" t="s">
        <v>55</v>
      </c>
      <c r="D341" s="124">
        <f>'6 план. кальк.(3)'!M340</f>
        <v>2.86</v>
      </c>
      <c r="E341" s="124">
        <f>'6 план. кальк.(3)'!P340</f>
        <v>3.43</v>
      </c>
      <c r="F341" s="195"/>
    </row>
    <row r="342" spans="1:6" ht="38.25">
      <c r="A342" s="347"/>
      <c r="B342" s="483"/>
      <c r="C342" s="192" t="s">
        <v>56</v>
      </c>
      <c r="D342" s="124">
        <f>'6 план. кальк.(3)'!M341</f>
        <v>1.82</v>
      </c>
      <c r="E342" s="124">
        <f>'6 план. кальк.(3)'!P341</f>
        <v>2.1800000000000002</v>
      </c>
      <c r="F342" s="195"/>
    </row>
    <row r="343" spans="1:6" ht="25.5">
      <c r="A343" s="347" t="s">
        <v>505</v>
      </c>
      <c r="B343" s="483" t="s">
        <v>506</v>
      </c>
      <c r="C343" s="192" t="s">
        <v>55</v>
      </c>
      <c r="D343" s="124">
        <f>'6 план. кальк.(3)'!M342</f>
        <v>7.72</v>
      </c>
      <c r="E343" s="124">
        <f>'6 план. кальк.(3)'!P342</f>
        <v>9.26</v>
      </c>
      <c r="F343" s="195"/>
    </row>
    <row r="344" spans="1:6" ht="38.25">
      <c r="A344" s="347"/>
      <c r="B344" s="483"/>
      <c r="C344" s="192" t="s">
        <v>56</v>
      </c>
      <c r="D344" s="124">
        <f>'6 план. кальк.(3)'!M343</f>
        <v>7.72</v>
      </c>
      <c r="E344" s="124">
        <f>'6 план. кальк.(3)'!P343</f>
        <v>9.26</v>
      </c>
      <c r="F344" s="195"/>
    </row>
    <row r="345" spans="1:6" ht="15.75">
      <c r="A345" s="144" t="s">
        <v>508</v>
      </c>
      <c r="B345" s="497" t="s">
        <v>510</v>
      </c>
      <c r="C345" s="498"/>
      <c r="D345" s="498"/>
      <c r="E345" s="498"/>
      <c r="F345" s="195"/>
    </row>
    <row r="346" spans="1:6" ht="25.5">
      <c r="A346" s="347" t="s">
        <v>509</v>
      </c>
      <c r="B346" s="483" t="s">
        <v>511</v>
      </c>
      <c r="C346" s="192" t="s">
        <v>55</v>
      </c>
      <c r="D346" s="124">
        <f>'6 план. кальк.(3)'!M345</f>
        <v>2.31</v>
      </c>
      <c r="E346" s="124">
        <f>'6 план. кальк.(3)'!P345</f>
        <v>2.77</v>
      </c>
      <c r="F346" s="195"/>
    </row>
    <row r="347" spans="1:6" ht="38.25">
      <c r="A347" s="347"/>
      <c r="B347" s="483"/>
      <c r="C347" s="192" t="s">
        <v>56</v>
      </c>
      <c r="D347" s="124">
        <f>'6 план. кальк.(3)'!M346</f>
        <v>2.31</v>
      </c>
      <c r="E347" s="124">
        <f>'6 план. кальк.(3)'!P346</f>
        <v>2.77</v>
      </c>
      <c r="F347" s="195"/>
    </row>
    <row r="348" spans="1:6" ht="25.5">
      <c r="A348" s="347" t="s">
        <v>513</v>
      </c>
      <c r="B348" s="483" t="s">
        <v>516</v>
      </c>
      <c r="C348" s="192" t="s">
        <v>55</v>
      </c>
      <c r="D348" s="124">
        <f>'6 план. кальк.(3)'!M347</f>
        <v>0.92</v>
      </c>
      <c r="E348" s="124">
        <f>'6 план. кальк.(3)'!P347</f>
        <v>1.1000000000000001</v>
      </c>
      <c r="F348" s="195"/>
    </row>
    <row r="349" spans="1:6" ht="38.25">
      <c r="A349" s="347"/>
      <c r="B349" s="483"/>
      <c r="C349" s="192" t="s">
        <v>56</v>
      </c>
      <c r="D349" s="124">
        <f>'6 план. кальк.(3)'!M348</f>
        <v>0.92</v>
      </c>
      <c r="E349" s="124">
        <f>'6 план. кальк.(3)'!P348</f>
        <v>1.1000000000000001</v>
      </c>
      <c r="F349" s="195"/>
    </row>
    <row r="350" spans="1:6" ht="25.5">
      <c r="A350" s="347" t="s">
        <v>514</v>
      </c>
      <c r="B350" s="483" t="s">
        <v>517</v>
      </c>
      <c r="C350" s="192" t="s">
        <v>55</v>
      </c>
      <c r="D350" s="124">
        <f>'6 план. кальк.(3)'!M349</f>
        <v>1.39</v>
      </c>
      <c r="E350" s="124">
        <f>'6 план. кальк.(3)'!P349</f>
        <v>1.67</v>
      </c>
      <c r="F350" s="195"/>
    </row>
    <row r="351" spans="1:6" ht="38.25">
      <c r="A351" s="347"/>
      <c r="B351" s="483"/>
      <c r="C351" s="192" t="s">
        <v>56</v>
      </c>
      <c r="D351" s="124">
        <f>'6 план. кальк.(3)'!M350</f>
        <v>1.39</v>
      </c>
      <c r="E351" s="124">
        <f>'6 план. кальк.(3)'!P350</f>
        <v>1.67</v>
      </c>
      <c r="F351" s="195"/>
    </row>
    <row r="352" spans="1:6" ht="25.5">
      <c r="A352" s="347" t="s">
        <v>515</v>
      </c>
      <c r="B352" s="483" t="s">
        <v>519</v>
      </c>
      <c r="C352" s="192" t="s">
        <v>55</v>
      </c>
      <c r="D352" s="124">
        <f>'6 план. кальк.(3)'!M351</f>
        <v>4.25</v>
      </c>
      <c r="E352" s="124">
        <f>'6 план. кальк.(3)'!P351</f>
        <v>5.0999999999999996</v>
      </c>
      <c r="F352" s="195"/>
    </row>
    <row r="353" spans="1:6" ht="38.25">
      <c r="A353" s="347"/>
      <c r="B353" s="483"/>
      <c r="C353" s="192" t="s">
        <v>56</v>
      </c>
      <c r="D353" s="124">
        <f>'6 план. кальк.(3)'!M352</f>
        <v>4.25</v>
      </c>
      <c r="E353" s="124">
        <f>'6 план. кальк.(3)'!P352</f>
        <v>5.0999999999999996</v>
      </c>
      <c r="F353" s="195"/>
    </row>
    <row r="354" spans="1:6" ht="25.5">
      <c r="A354" s="347" t="s">
        <v>521</v>
      </c>
      <c r="B354" s="483" t="s">
        <v>524</v>
      </c>
      <c r="C354" s="192" t="s">
        <v>55</v>
      </c>
      <c r="D354" s="124">
        <f>'6 план. кальк.(3)'!M353</f>
        <v>4.0999999999999996</v>
      </c>
      <c r="E354" s="124">
        <f>'6 план. кальк.(3)'!P353</f>
        <v>4.92</v>
      </c>
      <c r="F354" s="195"/>
    </row>
    <row r="355" spans="1:6" ht="38.25">
      <c r="A355" s="347"/>
      <c r="B355" s="483"/>
      <c r="C355" s="192" t="s">
        <v>56</v>
      </c>
      <c r="D355" s="124">
        <f>'6 план. кальк.(3)'!M354</f>
        <v>4.0999999999999996</v>
      </c>
      <c r="E355" s="124">
        <f>'6 план. кальк.(3)'!P354</f>
        <v>4.92</v>
      </c>
      <c r="F355" s="195"/>
    </row>
    <row r="356" spans="1:6" ht="25.5">
      <c r="A356" s="347" t="s">
        <v>522</v>
      </c>
      <c r="B356" s="483" t="s">
        <v>526</v>
      </c>
      <c r="C356" s="192" t="s">
        <v>55</v>
      </c>
      <c r="D356" s="124">
        <f>'6 план. кальк.(3)'!M355</f>
        <v>11.27</v>
      </c>
      <c r="E356" s="124">
        <f>'6 план. кальк.(3)'!P355</f>
        <v>13.52</v>
      </c>
      <c r="F356" s="195"/>
    </row>
    <row r="357" spans="1:6" ht="38.25">
      <c r="A357" s="347"/>
      <c r="B357" s="483"/>
      <c r="C357" s="192" t="s">
        <v>56</v>
      </c>
      <c r="D357" s="124">
        <f>'6 план. кальк.(3)'!M356</f>
        <v>11.27</v>
      </c>
      <c r="E357" s="124">
        <f>'6 план. кальк.(3)'!P356</f>
        <v>13.52</v>
      </c>
      <c r="F357" s="195"/>
    </row>
    <row r="358" spans="1:6" ht="25.5">
      <c r="A358" s="347" t="s">
        <v>523</v>
      </c>
      <c r="B358" s="483" t="s">
        <v>528</v>
      </c>
      <c r="C358" s="192" t="s">
        <v>55</v>
      </c>
      <c r="D358" s="124">
        <f>'6 план. кальк.(3)'!M357</f>
        <v>12.75</v>
      </c>
      <c r="E358" s="124">
        <f>'6 план. кальк.(3)'!P357</f>
        <v>15.3</v>
      </c>
      <c r="F358" s="195"/>
    </row>
    <row r="359" spans="1:6" ht="38.25">
      <c r="A359" s="347"/>
      <c r="B359" s="483"/>
      <c r="C359" s="192" t="s">
        <v>56</v>
      </c>
      <c r="D359" s="124">
        <f>'6 план. кальк.(3)'!M358</f>
        <v>12.75</v>
      </c>
      <c r="E359" s="124">
        <f>'6 план. кальк.(3)'!P358</f>
        <v>15.3</v>
      </c>
      <c r="F359" s="195"/>
    </row>
    <row r="360" spans="1:6" ht="15.75">
      <c r="A360" s="144" t="s">
        <v>531</v>
      </c>
      <c r="B360" s="483" t="s">
        <v>530</v>
      </c>
      <c r="C360" s="499"/>
      <c r="D360" s="499"/>
      <c r="E360" s="499"/>
      <c r="F360" s="195"/>
    </row>
    <row r="361" spans="1:6" ht="25.5">
      <c r="A361" s="347" t="s">
        <v>532</v>
      </c>
      <c r="B361" s="483" t="s">
        <v>533</v>
      </c>
      <c r="C361" s="192" t="s">
        <v>55</v>
      </c>
      <c r="D361" s="124">
        <f>'6 план. кальк.(3)'!M360</f>
        <v>2</v>
      </c>
      <c r="E361" s="124">
        <f>'6 план. кальк.(3)'!P360</f>
        <v>2.4</v>
      </c>
      <c r="F361" s="195"/>
    </row>
    <row r="362" spans="1:6" ht="38.25">
      <c r="A362" s="347"/>
      <c r="B362" s="483"/>
      <c r="C362" s="192" t="s">
        <v>56</v>
      </c>
      <c r="D362" s="124">
        <f>'6 план. кальк.(3)'!M361</f>
        <v>2</v>
      </c>
      <c r="E362" s="124">
        <f>'6 план. кальк.(3)'!P361</f>
        <v>2.4</v>
      </c>
      <c r="F362" s="195"/>
    </row>
    <row r="363" spans="1:6" ht="15.75">
      <c r="A363" s="144" t="s">
        <v>535</v>
      </c>
      <c r="B363" s="497" t="s">
        <v>537</v>
      </c>
      <c r="C363" s="498"/>
      <c r="D363" s="498"/>
      <c r="E363" s="498"/>
      <c r="F363" s="195"/>
    </row>
    <row r="364" spans="1:6" ht="25.5">
      <c r="A364" s="347" t="s">
        <v>536</v>
      </c>
      <c r="B364" s="483" t="s">
        <v>538</v>
      </c>
      <c r="C364" s="192" t="s">
        <v>55</v>
      </c>
      <c r="D364" s="124">
        <f>'6 план. кальк.(3)'!M363</f>
        <v>2.63</v>
      </c>
      <c r="E364" s="124">
        <f>'6 план. кальк.(3)'!P363</f>
        <v>3.16</v>
      </c>
      <c r="F364" s="195"/>
    </row>
    <row r="365" spans="1:6" ht="38.25">
      <c r="A365" s="347"/>
      <c r="B365" s="483"/>
      <c r="C365" s="192" t="s">
        <v>56</v>
      </c>
      <c r="D365" s="124">
        <f>'6 план. кальк.(3)'!M364</f>
        <v>2.63</v>
      </c>
      <c r="E365" s="124">
        <f>'6 план. кальк.(3)'!P364</f>
        <v>3.16</v>
      </c>
      <c r="F365" s="195"/>
    </row>
    <row r="366" spans="1:6" ht="25.5">
      <c r="A366" s="347" t="s">
        <v>540</v>
      </c>
      <c r="B366" s="483" t="s">
        <v>541</v>
      </c>
      <c r="C366" s="192" t="s">
        <v>55</v>
      </c>
      <c r="D366" s="124">
        <f>'6 план. кальк.(3)'!M365</f>
        <v>3.86</v>
      </c>
      <c r="E366" s="124">
        <f>'6 план. кальк.(3)'!P365</f>
        <v>4.63</v>
      </c>
      <c r="F366" s="195"/>
    </row>
    <row r="367" spans="1:6" ht="38.25">
      <c r="A367" s="347"/>
      <c r="B367" s="483"/>
      <c r="C367" s="192" t="s">
        <v>56</v>
      </c>
      <c r="D367" s="124">
        <f>'6 план. кальк.(3)'!M366</f>
        <v>3.86</v>
      </c>
      <c r="E367" s="124">
        <f>'6 план. кальк.(3)'!P366</f>
        <v>4.63</v>
      </c>
      <c r="F367" s="195"/>
    </row>
    <row r="368" spans="1:6" ht="25.5">
      <c r="A368" s="347" t="s">
        <v>544</v>
      </c>
      <c r="B368" s="483" t="s">
        <v>543</v>
      </c>
      <c r="C368" s="192" t="s">
        <v>55</v>
      </c>
      <c r="D368" s="124">
        <f>'6 план. кальк.(3)'!M367</f>
        <v>3.86</v>
      </c>
      <c r="E368" s="124">
        <f>'6 план. кальк.(3)'!P367</f>
        <v>4.63</v>
      </c>
      <c r="F368" s="195"/>
    </row>
    <row r="369" spans="1:6" ht="38.25">
      <c r="A369" s="347"/>
      <c r="B369" s="483"/>
      <c r="C369" s="192" t="s">
        <v>56</v>
      </c>
      <c r="D369" s="124">
        <f>'6 план. кальк.(3)'!M368</f>
        <v>3.86</v>
      </c>
      <c r="E369" s="124">
        <f>'6 план. кальк.(3)'!P368</f>
        <v>4.63</v>
      </c>
      <c r="F369" s="195"/>
    </row>
    <row r="370" spans="1:6" ht="25.5">
      <c r="A370" s="347" t="s">
        <v>546</v>
      </c>
      <c r="B370" s="483" t="s">
        <v>547</v>
      </c>
      <c r="C370" s="192" t="s">
        <v>55</v>
      </c>
      <c r="D370" s="124">
        <f>'6 план. кальк.(3)'!M369</f>
        <v>2.63</v>
      </c>
      <c r="E370" s="124">
        <f>'6 план. кальк.(3)'!P369</f>
        <v>3.16</v>
      </c>
      <c r="F370" s="195"/>
    </row>
    <row r="371" spans="1:6" ht="38.25">
      <c r="A371" s="347"/>
      <c r="B371" s="483"/>
      <c r="C371" s="192" t="s">
        <v>56</v>
      </c>
      <c r="D371" s="124">
        <f>'6 план. кальк.(3)'!M370</f>
        <v>2.63</v>
      </c>
      <c r="E371" s="124">
        <f>'6 план. кальк.(3)'!P370</f>
        <v>3.16</v>
      </c>
      <c r="F371" s="195"/>
    </row>
    <row r="372" spans="1:6" ht="25.5">
      <c r="A372" s="347" t="s">
        <v>548</v>
      </c>
      <c r="B372" s="483" t="s">
        <v>549</v>
      </c>
      <c r="C372" s="192" t="s">
        <v>55</v>
      </c>
      <c r="D372" s="124">
        <f>'6 план. кальк.(3)'!M371</f>
        <v>3.86</v>
      </c>
      <c r="E372" s="124">
        <f>'6 план. кальк.(3)'!P371</f>
        <v>4.63</v>
      </c>
      <c r="F372" s="195"/>
    </row>
    <row r="373" spans="1:6" ht="38.25">
      <c r="A373" s="347"/>
      <c r="B373" s="483"/>
      <c r="C373" s="192" t="s">
        <v>56</v>
      </c>
      <c r="D373" s="124">
        <f>'6 план. кальк.(3)'!M372</f>
        <v>3.86</v>
      </c>
      <c r="E373" s="124">
        <f>'6 план. кальк.(3)'!P372</f>
        <v>4.63</v>
      </c>
      <c r="F373" s="195"/>
    </row>
    <row r="374" spans="1:6" ht="25.5">
      <c r="A374" s="347" t="s">
        <v>550</v>
      </c>
      <c r="B374" s="483" t="s">
        <v>551</v>
      </c>
      <c r="C374" s="192" t="s">
        <v>55</v>
      </c>
      <c r="D374" s="124">
        <f>'6 план. кальк.(3)'!M373</f>
        <v>3.86</v>
      </c>
      <c r="E374" s="124">
        <f>'6 план. кальк.(3)'!P373</f>
        <v>4.63</v>
      </c>
      <c r="F374" s="195"/>
    </row>
    <row r="375" spans="1:6" ht="38.25">
      <c r="A375" s="347"/>
      <c r="B375" s="483"/>
      <c r="C375" s="192" t="s">
        <v>56</v>
      </c>
      <c r="D375" s="124">
        <f>'6 план. кальк.(3)'!M374</f>
        <v>3.86</v>
      </c>
      <c r="E375" s="124">
        <f>'6 план. кальк.(3)'!P374</f>
        <v>4.63</v>
      </c>
      <c r="F375" s="195"/>
    </row>
    <row r="376" spans="1:6" ht="25.5">
      <c r="A376" s="347" t="s">
        <v>553</v>
      </c>
      <c r="B376" s="483" t="s">
        <v>554</v>
      </c>
      <c r="C376" s="192" t="s">
        <v>55</v>
      </c>
      <c r="D376" s="124">
        <f>'6 план. кальк.(3)'!M375</f>
        <v>3.86</v>
      </c>
      <c r="E376" s="124">
        <f>'6 план. кальк.(3)'!P375</f>
        <v>4.63</v>
      </c>
      <c r="F376" s="195"/>
    </row>
    <row r="377" spans="1:6" ht="38.25">
      <c r="A377" s="347"/>
      <c r="B377" s="483"/>
      <c r="C377" s="192" t="s">
        <v>56</v>
      </c>
      <c r="D377" s="124">
        <f>'6 план. кальк.(3)'!M376</f>
        <v>3.86</v>
      </c>
      <c r="E377" s="124">
        <f>'6 план. кальк.(3)'!P376</f>
        <v>4.63</v>
      </c>
      <c r="F377" s="195"/>
    </row>
    <row r="378" spans="1:6" ht="25.5">
      <c r="A378" s="347" t="s">
        <v>556</v>
      </c>
      <c r="B378" s="483" t="s">
        <v>557</v>
      </c>
      <c r="C378" s="192" t="s">
        <v>55</v>
      </c>
      <c r="D378" s="124">
        <f>'6 план. кальк.(3)'!M377</f>
        <v>5.41</v>
      </c>
      <c r="E378" s="124">
        <f>'6 план. кальк.(3)'!P377</f>
        <v>6.49</v>
      </c>
      <c r="F378" s="195"/>
    </row>
    <row r="379" spans="1:6" ht="38.25">
      <c r="A379" s="347"/>
      <c r="B379" s="483"/>
      <c r="C379" s="192" t="s">
        <v>56</v>
      </c>
      <c r="D379" s="124">
        <f>'6 план. кальк.(3)'!M378</f>
        <v>5.41</v>
      </c>
      <c r="E379" s="124">
        <f>'6 план. кальк.(3)'!P378</f>
        <v>6.49</v>
      </c>
      <c r="F379" s="195"/>
    </row>
    <row r="380" spans="1:6" ht="15.75">
      <c r="A380" s="139" t="s">
        <v>559</v>
      </c>
      <c r="B380" s="497" t="s">
        <v>560</v>
      </c>
      <c r="C380" s="498"/>
      <c r="D380" s="498"/>
      <c r="E380" s="498"/>
      <c r="F380" s="195"/>
    </row>
    <row r="381" spans="1:6" ht="25.5">
      <c r="A381" s="347" t="s">
        <v>561</v>
      </c>
      <c r="B381" s="483" t="s">
        <v>562</v>
      </c>
      <c r="C381" s="192" t="s">
        <v>55</v>
      </c>
      <c r="D381" s="124">
        <f>'6 план. кальк.(3)'!M380</f>
        <v>2.63</v>
      </c>
      <c r="E381" s="124">
        <f>'6 план. кальк.(3)'!P380</f>
        <v>3.16</v>
      </c>
      <c r="F381" s="195"/>
    </row>
    <row r="382" spans="1:6" ht="38.25">
      <c r="A382" s="347"/>
      <c r="B382" s="483"/>
      <c r="C382" s="192" t="s">
        <v>56</v>
      </c>
      <c r="D382" s="124">
        <f>'6 план. кальк.(3)'!M381</f>
        <v>2.63</v>
      </c>
      <c r="E382" s="124">
        <f>'6 план. кальк.(3)'!P381</f>
        <v>3.16</v>
      </c>
      <c r="F382" s="195"/>
    </row>
    <row r="383" spans="1:6" ht="15.75">
      <c r="A383" s="144" t="s">
        <v>564</v>
      </c>
      <c r="B383" s="497" t="s">
        <v>565</v>
      </c>
      <c r="C383" s="498"/>
      <c r="D383" s="498"/>
      <c r="E383" s="498"/>
      <c r="F383" s="195"/>
    </row>
    <row r="384" spans="1:6" ht="25.5">
      <c r="A384" s="347" t="s">
        <v>566</v>
      </c>
      <c r="B384" s="483" t="s">
        <v>567</v>
      </c>
      <c r="C384" s="192" t="s">
        <v>55</v>
      </c>
      <c r="D384" s="124">
        <f>'6 план. кальк.(3)'!M383</f>
        <v>4.25</v>
      </c>
      <c r="E384" s="124">
        <f>'6 план. кальк.(3)'!P383</f>
        <v>5.0999999999999996</v>
      </c>
      <c r="F384" s="195"/>
    </row>
    <row r="385" spans="1:6" ht="38.25">
      <c r="A385" s="347"/>
      <c r="B385" s="483"/>
      <c r="C385" s="192" t="s">
        <v>56</v>
      </c>
      <c r="D385" s="124">
        <f>'6 план. кальк.(3)'!M384</f>
        <v>4.25</v>
      </c>
      <c r="E385" s="124">
        <f>'6 план. кальк.(3)'!P384</f>
        <v>5.0999999999999996</v>
      </c>
      <c r="F385" s="195"/>
    </row>
    <row r="386" spans="1:6" ht="24" customHeight="1">
      <c r="A386" s="144" t="s">
        <v>569</v>
      </c>
      <c r="B386" s="497" t="s">
        <v>570</v>
      </c>
      <c r="C386" s="498"/>
      <c r="D386" s="498"/>
      <c r="E386" s="498"/>
      <c r="F386" s="195"/>
    </row>
    <row r="387" spans="1:6" ht="25.5">
      <c r="A387" s="347" t="s">
        <v>571</v>
      </c>
      <c r="B387" s="483" t="s">
        <v>572</v>
      </c>
      <c r="C387" s="192" t="s">
        <v>55</v>
      </c>
      <c r="D387" s="124">
        <f>'6 план. кальк.(3)'!M386</f>
        <v>2.7</v>
      </c>
      <c r="E387" s="124">
        <f>'6 план. кальк.(3)'!P386</f>
        <v>3.24</v>
      </c>
      <c r="F387" s="195"/>
    </row>
    <row r="388" spans="1:6" ht="38.25">
      <c r="A388" s="347"/>
      <c r="B388" s="483"/>
      <c r="C388" s="192" t="s">
        <v>56</v>
      </c>
      <c r="D388" s="124">
        <f>'6 план. кальк.(3)'!M387</f>
        <v>2.7</v>
      </c>
      <c r="E388" s="124">
        <f>'6 план. кальк.(3)'!P387</f>
        <v>3.24</v>
      </c>
      <c r="F388" s="195"/>
    </row>
    <row r="389" spans="1:6" ht="23.25" customHeight="1">
      <c r="A389" s="144" t="s">
        <v>573</v>
      </c>
      <c r="B389" s="497" t="s">
        <v>575</v>
      </c>
      <c r="C389" s="498"/>
      <c r="D389" s="498"/>
      <c r="E389" s="498"/>
      <c r="F389" s="195"/>
    </row>
    <row r="390" spans="1:6" ht="25.5">
      <c r="A390" s="347" t="s">
        <v>574</v>
      </c>
      <c r="B390" s="483" t="s">
        <v>576</v>
      </c>
      <c r="C390" s="192" t="s">
        <v>55</v>
      </c>
      <c r="D390" s="124">
        <f>'6 план. кальк.(3)'!M389</f>
        <v>4.78</v>
      </c>
      <c r="E390" s="124">
        <f>'6 план. кальк.(3)'!P389</f>
        <v>5.74</v>
      </c>
      <c r="F390" s="195"/>
    </row>
    <row r="391" spans="1:6" ht="38.25">
      <c r="A391" s="347"/>
      <c r="B391" s="483"/>
      <c r="C391" s="192" t="s">
        <v>56</v>
      </c>
      <c r="D391" s="124">
        <f>'6 план. кальк.(3)'!M390</f>
        <v>4.78</v>
      </c>
      <c r="E391" s="124">
        <f>'6 план. кальк.(3)'!P390</f>
        <v>5.74</v>
      </c>
      <c r="F391" s="195"/>
    </row>
    <row r="392" spans="1:6" ht="15.75">
      <c r="A392" s="144" t="s">
        <v>578</v>
      </c>
      <c r="B392" s="497" t="s">
        <v>697</v>
      </c>
      <c r="C392" s="498"/>
      <c r="D392" s="498"/>
      <c r="E392" s="498"/>
      <c r="F392" s="195"/>
    </row>
    <row r="393" spans="1:6" ht="15.75">
      <c r="A393" s="144" t="s">
        <v>579</v>
      </c>
      <c r="B393" s="497" t="s">
        <v>581</v>
      </c>
      <c r="C393" s="498"/>
      <c r="D393" s="498"/>
      <c r="E393" s="498"/>
      <c r="F393" s="195"/>
    </row>
    <row r="394" spans="1:6" ht="25.5">
      <c r="A394" s="347" t="s">
        <v>582</v>
      </c>
      <c r="B394" s="483" t="s">
        <v>585</v>
      </c>
      <c r="C394" s="192" t="s">
        <v>55</v>
      </c>
      <c r="D394" s="124">
        <f>'6 план. кальк.(3)'!M393</f>
        <v>0.08</v>
      </c>
      <c r="E394" s="124">
        <f>'6 план. кальк.(3)'!P393</f>
        <v>0.1</v>
      </c>
      <c r="F394" s="195"/>
    </row>
    <row r="395" spans="1:6" ht="38.25">
      <c r="A395" s="347"/>
      <c r="B395" s="483"/>
      <c r="C395" s="192" t="s">
        <v>56</v>
      </c>
      <c r="D395" s="124">
        <f>'6 план. кальк.(3)'!M394</f>
        <v>0.08</v>
      </c>
      <c r="E395" s="124">
        <f>'6 план. кальк.(3)'!P394</f>
        <v>0.1</v>
      </c>
      <c r="F395" s="195"/>
    </row>
    <row r="396" spans="1:6" ht="25.5">
      <c r="A396" s="347" t="s">
        <v>583</v>
      </c>
      <c r="B396" s="483" t="s">
        <v>587</v>
      </c>
      <c r="C396" s="192" t="s">
        <v>55</v>
      </c>
      <c r="D396" s="124">
        <f>'6 план. кальк.(3)'!M395</f>
        <v>0.03</v>
      </c>
      <c r="E396" s="124">
        <f>'6 план. кальк.(3)'!P395</f>
        <v>0.04</v>
      </c>
      <c r="F396" s="195"/>
    </row>
    <row r="397" spans="1:6" ht="38.25">
      <c r="A397" s="347"/>
      <c r="B397" s="483"/>
      <c r="C397" s="192" t="s">
        <v>56</v>
      </c>
      <c r="D397" s="124">
        <f>'6 план. кальк.(3)'!M396</f>
        <v>0.03</v>
      </c>
      <c r="E397" s="124">
        <f>'6 план. кальк.(3)'!P396</f>
        <v>0.04</v>
      </c>
      <c r="F397" s="195"/>
    </row>
    <row r="398" spans="1:6" ht="25.5">
      <c r="A398" s="347" t="s">
        <v>584</v>
      </c>
      <c r="B398" s="483" t="s">
        <v>698</v>
      </c>
      <c r="C398" s="192" t="s">
        <v>55</v>
      </c>
      <c r="D398" s="124">
        <f>'6 план. кальк.(3)'!M397</f>
        <v>0.69</v>
      </c>
      <c r="E398" s="124">
        <f>'6 план. кальк.(3)'!P397</f>
        <v>0.83</v>
      </c>
      <c r="F398" s="195"/>
    </row>
    <row r="399" spans="1:6" ht="54.75" customHeight="1">
      <c r="A399" s="347"/>
      <c r="B399" s="483"/>
      <c r="C399" s="192" t="s">
        <v>56</v>
      </c>
      <c r="D399" s="124">
        <f>'6 план. кальк.(3)'!M398</f>
        <v>0.69</v>
      </c>
      <c r="E399" s="124">
        <f>'6 план. кальк.(3)'!P398</f>
        <v>0.83</v>
      </c>
      <c r="F399" s="195"/>
    </row>
    <row r="400" spans="1:6">
      <c r="A400" s="193"/>
      <c r="B400" s="197"/>
      <c r="C400" s="126"/>
      <c r="D400" s="197"/>
      <c r="E400" s="197"/>
      <c r="F400" s="195"/>
    </row>
    <row r="401" spans="1:6">
      <c r="A401" s="193"/>
      <c r="B401" s="197"/>
      <c r="C401" s="126"/>
      <c r="D401" s="197"/>
      <c r="E401" s="197"/>
      <c r="F401" s="195"/>
    </row>
    <row r="402" spans="1:6">
      <c r="A402" s="193"/>
      <c r="B402" s="197"/>
      <c r="C402" s="126"/>
      <c r="D402" s="197"/>
      <c r="E402" s="197"/>
      <c r="F402" s="195"/>
    </row>
    <row r="403" spans="1:6">
      <c r="A403" s="193"/>
      <c r="B403" s="197"/>
      <c r="C403" s="126"/>
      <c r="D403" s="197"/>
      <c r="E403" s="197"/>
      <c r="F403" s="195"/>
    </row>
    <row r="404" spans="1:6">
      <c r="A404" s="193"/>
      <c r="B404" s="197"/>
      <c r="C404" s="126"/>
      <c r="D404" s="197"/>
      <c r="E404" s="197"/>
      <c r="F404" s="195"/>
    </row>
    <row r="405" spans="1:6">
      <c r="A405" s="193"/>
      <c r="B405" s="197"/>
      <c r="C405" s="126"/>
      <c r="D405" s="197"/>
      <c r="E405" s="197"/>
      <c r="F405" s="195"/>
    </row>
    <row r="406" spans="1:6">
      <c r="B406" s="125"/>
      <c r="C406" s="126"/>
      <c r="D406" s="125"/>
      <c r="E406" s="125"/>
    </row>
    <row r="407" spans="1:6">
      <c r="B407" s="125"/>
      <c r="C407" s="126"/>
      <c r="D407" s="125"/>
      <c r="E407" s="125"/>
    </row>
    <row r="408" spans="1:6">
      <c r="B408" s="125"/>
      <c r="C408" s="126"/>
      <c r="D408" s="125"/>
      <c r="E408" s="125"/>
    </row>
    <row r="409" spans="1:6">
      <c r="B409" s="125"/>
      <c r="C409" s="126"/>
      <c r="D409" s="125"/>
      <c r="E409" s="125"/>
    </row>
    <row r="410" spans="1:6">
      <c r="B410" s="125"/>
      <c r="C410" s="126"/>
      <c r="D410" s="125"/>
      <c r="E410" s="125"/>
    </row>
    <row r="411" spans="1:6">
      <c r="B411" s="125"/>
      <c r="C411" s="126"/>
      <c r="D411" s="125"/>
      <c r="E411" s="125"/>
    </row>
    <row r="412" spans="1:6">
      <c r="B412" s="125"/>
      <c r="C412" s="126"/>
      <c r="D412" s="125"/>
      <c r="E412" s="125"/>
    </row>
    <row r="413" spans="1:6">
      <c r="B413" s="125"/>
      <c r="C413" s="126"/>
      <c r="D413" s="125"/>
      <c r="E413" s="125"/>
    </row>
    <row r="414" spans="1:6">
      <c r="B414" s="125"/>
      <c r="C414" s="126"/>
      <c r="D414" s="125"/>
      <c r="E414" s="125"/>
    </row>
    <row r="415" spans="1:6">
      <c r="B415" s="125"/>
      <c r="C415" s="126"/>
      <c r="D415" s="125"/>
      <c r="E415" s="125"/>
    </row>
    <row r="416" spans="1:6">
      <c r="B416" s="125"/>
      <c r="C416" s="126"/>
      <c r="D416" s="125"/>
      <c r="E416" s="125"/>
    </row>
    <row r="417" spans="2:5">
      <c r="B417" s="125"/>
      <c r="C417" s="126"/>
      <c r="D417" s="125"/>
      <c r="E417" s="125"/>
    </row>
    <row r="418" spans="2:5">
      <c r="B418" s="125"/>
      <c r="C418" s="126"/>
      <c r="D418" s="125"/>
      <c r="E418" s="125"/>
    </row>
    <row r="419" spans="2:5">
      <c r="B419" s="125"/>
      <c r="C419" s="126"/>
      <c r="D419" s="125"/>
      <c r="E419" s="125"/>
    </row>
    <row r="420" spans="2:5">
      <c r="B420" s="125"/>
      <c r="C420" s="126"/>
      <c r="D420" s="125"/>
      <c r="E420" s="125"/>
    </row>
    <row r="421" spans="2:5">
      <c r="B421" s="125"/>
      <c r="C421" s="126"/>
      <c r="D421" s="125"/>
      <c r="E421" s="125"/>
    </row>
    <row r="422" spans="2:5">
      <c r="B422" s="125"/>
      <c r="C422" s="126"/>
      <c r="D422" s="125"/>
      <c r="E422" s="125"/>
    </row>
    <row r="423" spans="2:5">
      <c r="B423" s="125"/>
      <c r="C423" s="126"/>
      <c r="D423" s="125"/>
      <c r="E423" s="125"/>
    </row>
    <row r="424" spans="2:5">
      <c r="B424" s="125"/>
      <c r="C424" s="126"/>
      <c r="D424" s="125"/>
      <c r="E424" s="125"/>
    </row>
    <row r="425" spans="2:5">
      <c r="B425" s="125"/>
      <c r="C425" s="126"/>
      <c r="D425" s="125"/>
      <c r="E425" s="125"/>
    </row>
    <row r="426" spans="2:5">
      <c r="B426" s="125"/>
      <c r="C426" s="126"/>
      <c r="D426" s="125"/>
      <c r="E426" s="125"/>
    </row>
    <row r="427" spans="2:5">
      <c r="B427" s="125"/>
      <c r="C427" s="126"/>
      <c r="D427" s="125"/>
      <c r="E427" s="125"/>
    </row>
    <row r="428" spans="2:5">
      <c r="B428" s="125"/>
      <c r="C428" s="126"/>
      <c r="D428" s="125"/>
      <c r="E428" s="125"/>
    </row>
    <row r="429" spans="2:5">
      <c r="B429" s="125"/>
      <c r="C429" s="126"/>
      <c r="D429" s="125"/>
      <c r="E429" s="125"/>
    </row>
    <row r="430" spans="2:5">
      <c r="B430" s="125"/>
      <c r="C430" s="126"/>
      <c r="D430" s="125"/>
      <c r="E430" s="125"/>
    </row>
    <row r="431" spans="2:5">
      <c r="B431" s="125"/>
      <c r="C431" s="126"/>
      <c r="D431" s="125"/>
      <c r="E431" s="125"/>
    </row>
    <row r="432" spans="2:5">
      <c r="B432" s="125"/>
      <c r="C432" s="126"/>
      <c r="D432" s="125"/>
      <c r="E432" s="125"/>
    </row>
    <row r="433" spans="2:5">
      <c r="B433" s="125"/>
      <c r="C433" s="126"/>
      <c r="D433" s="125"/>
      <c r="E433" s="125"/>
    </row>
    <row r="434" spans="2:5">
      <c r="B434" s="125"/>
      <c r="C434" s="126"/>
      <c r="D434" s="125"/>
      <c r="E434" s="125"/>
    </row>
    <row r="435" spans="2:5">
      <c r="B435" s="125"/>
      <c r="C435" s="126"/>
      <c r="D435" s="125"/>
      <c r="E435" s="125"/>
    </row>
    <row r="436" spans="2:5">
      <c r="B436" s="125"/>
      <c r="C436" s="126"/>
      <c r="D436" s="125"/>
      <c r="E436" s="125"/>
    </row>
    <row r="437" spans="2:5">
      <c r="B437" s="125"/>
      <c r="C437" s="126"/>
      <c r="D437" s="125"/>
      <c r="E437" s="125"/>
    </row>
  </sheetData>
  <mergeCells count="398">
    <mergeCell ref="A142:A143"/>
    <mergeCell ref="B142:B143"/>
    <mergeCell ref="A189:A190"/>
    <mergeCell ref="A243:A244"/>
    <mergeCell ref="B243:B244"/>
    <mergeCell ref="A241:A242"/>
    <mergeCell ref="B241:B242"/>
    <mergeCell ref="A237:A238"/>
    <mergeCell ref="B237:B238"/>
    <mergeCell ref="A239:A240"/>
    <mergeCell ref="B239:B240"/>
    <mergeCell ref="B189:B190"/>
    <mergeCell ref="A205:A206"/>
    <mergeCell ref="B205:B206"/>
    <mergeCell ref="A194:A195"/>
    <mergeCell ref="B194:B195"/>
    <mergeCell ref="A196:A197"/>
    <mergeCell ref="B196:B197"/>
    <mergeCell ref="A198:A199"/>
    <mergeCell ref="B198:B199"/>
    <mergeCell ref="B192:B193"/>
    <mergeCell ref="A214:A215"/>
    <mergeCell ref="B214:B215"/>
    <mergeCell ref="A200:A201"/>
    <mergeCell ref="A135:A136"/>
    <mergeCell ref="B135:B136"/>
    <mergeCell ref="A137:A138"/>
    <mergeCell ref="B137:B138"/>
    <mergeCell ref="A139:A140"/>
    <mergeCell ref="B139:B140"/>
    <mergeCell ref="A130:A131"/>
    <mergeCell ref="B130:B131"/>
    <mergeCell ref="A133:A134"/>
    <mergeCell ref="B133:B134"/>
    <mergeCell ref="A235:A236"/>
    <mergeCell ref="B235:B236"/>
    <mergeCell ref="A172:A173"/>
    <mergeCell ref="B172:B173"/>
    <mergeCell ref="A174:A175"/>
    <mergeCell ref="B174:B175"/>
    <mergeCell ref="A192:A193"/>
    <mergeCell ref="A147:A148"/>
    <mergeCell ref="B147:B148"/>
    <mergeCell ref="B200:B201"/>
    <mergeCell ref="A203:A204"/>
    <mergeCell ref="A177:A178"/>
    <mergeCell ref="B177:B178"/>
    <mergeCell ref="A165:A166"/>
    <mergeCell ref="B165:B166"/>
    <mergeCell ref="A167:A168"/>
    <mergeCell ref="B167:B168"/>
    <mergeCell ref="A170:A171"/>
    <mergeCell ref="B170:B171"/>
    <mergeCell ref="A187:A188"/>
    <mergeCell ref="B187:B188"/>
    <mergeCell ref="A179:A180"/>
    <mergeCell ref="B179:B180"/>
    <mergeCell ref="A182:A183"/>
    <mergeCell ref="A22:A23"/>
    <mergeCell ref="B22:B23"/>
    <mergeCell ref="A17:A18"/>
    <mergeCell ref="B17:B18"/>
    <mergeCell ref="A20:A21"/>
    <mergeCell ref="B20:B21"/>
    <mergeCell ref="B19:E19"/>
    <mergeCell ref="A15:A16"/>
    <mergeCell ref="B15:B16"/>
    <mergeCell ref="B8:E8"/>
    <mergeCell ref="B9:E9"/>
    <mergeCell ref="B10:E10"/>
    <mergeCell ref="A13:A14"/>
    <mergeCell ref="B13:B14"/>
    <mergeCell ref="A11:A12"/>
    <mergeCell ref="B11:B12"/>
    <mergeCell ref="D1:E1"/>
    <mergeCell ref="A2:E2"/>
    <mergeCell ref="A4:A6"/>
    <mergeCell ref="B4:B6"/>
    <mergeCell ref="C4:C6"/>
    <mergeCell ref="D4:E5"/>
    <mergeCell ref="A24:A25"/>
    <mergeCell ref="B24:B25"/>
    <mergeCell ref="A26:A27"/>
    <mergeCell ref="B26:B27"/>
    <mergeCell ref="A32:A33"/>
    <mergeCell ref="B32:B33"/>
    <mergeCell ref="A34:A35"/>
    <mergeCell ref="B34:B35"/>
    <mergeCell ref="A36:A37"/>
    <mergeCell ref="B36:B37"/>
    <mergeCell ref="B28:E28"/>
    <mergeCell ref="A29:A30"/>
    <mergeCell ref="B29:B30"/>
    <mergeCell ref="B31:E31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50:A51"/>
    <mergeCell ref="B50:B51"/>
    <mergeCell ref="A52:A53"/>
    <mergeCell ref="B52:B53"/>
    <mergeCell ref="A68:A69"/>
    <mergeCell ref="B68:B69"/>
    <mergeCell ref="A54:A55"/>
    <mergeCell ref="B54:B55"/>
    <mergeCell ref="A60:A61"/>
    <mergeCell ref="B60:B61"/>
    <mergeCell ref="A66:A67"/>
    <mergeCell ref="B66:B67"/>
    <mergeCell ref="A62:A63"/>
    <mergeCell ref="B62:B63"/>
    <mergeCell ref="A64:A65"/>
    <mergeCell ref="B64:B65"/>
    <mergeCell ref="A58:A59"/>
    <mergeCell ref="B58:B59"/>
    <mergeCell ref="A56:A57"/>
    <mergeCell ref="B56:B57"/>
    <mergeCell ref="A94:A95"/>
    <mergeCell ref="B94:B95"/>
    <mergeCell ref="A84:A85"/>
    <mergeCell ref="B84:B85"/>
    <mergeCell ref="A86:A87"/>
    <mergeCell ref="A70:A71"/>
    <mergeCell ref="B70:B71"/>
    <mergeCell ref="A72:A73"/>
    <mergeCell ref="B72:B73"/>
    <mergeCell ref="A75:A76"/>
    <mergeCell ref="B75:B76"/>
    <mergeCell ref="A77:A78"/>
    <mergeCell ref="B77:B78"/>
    <mergeCell ref="A81:A82"/>
    <mergeCell ref="B81:B82"/>
    <mergeCell ref="A88:A89"/>
    <mergeCell ref="B88:B89"/>
    <mergeCell ref="B86:B87"/>
    <mergeCell ref="A90:A91"/>
    <mergeCell ref="B90:B91"/>
    <mergeCell ref="A92:A93"/>
    <mergeCell ref="B92:B93"/>
    <mergeCell ref="A106:A107"/>
    <mergeCell ref="B106:B107"/>
    <mergeCell ref="A96:A97"/>
    <mergeCell ref="B96:B97"/>
    <mergeCell ref="A98:A99"/>
    <mergeCell ref="B98:B99"/>
    <mergeCell ref="A104:A105"/>
    <mergeCell ref="B104:B105"/>
    <mergeCell ref="A100:A101"/>
    <mergeCell ref="B100:B101"/>
    <mergeCell ref="A102:A103"/>
    <mergeCell ref="B102:B103"/>
    <mergeCell ref="A119:A120"/>
    <mergeCell ref="B119:B120"/>
    <mergeCell ref="A108:A109"/>
    <mergeCell ref="B108:B109"/>
    <mergeCell ref="A110:A111"/>
    <mergeCell ref="B110:B111"/>
    <mergeCell ref="A112:A113"/>
    <mergeCell ref="A128:A129"/>
    <mergeCell ref="B128:B129"/>
    <mergeCell ref="B112:B113"/>
    <mergeCell ref="A114:A115"/>
    <mergeCell ref="B114:B115"/>
    <mergeCell ref="A116:A117"/>
    <mergeCell ref="B116:B117"/>
    <mergeCell ref="A121:A122"/>
    <mergeCell ref="B121:B122"/>
    <mergeCell ref="A123:A124"/>
    <mergeCell ref="A125:A126"/>
    <mergeCell ref="B125:B126"/>
    <mergeCell ref="B123:B124"/>
    <mergeCell ref="A145:A146"/>
    <mergeCell ref="B145:B146"/>
    <mergeCell ref="A162:A163"/>
    <mergeCell ref="B162:B163"/>
    <mergeCell ref="A150:A151"/>
    <mergeCell ref="B150:B151"/>
    <mergeCell ref="A152:A153"/>
    <mergeCell ref="B152:B153"/>
    <mergeCell ref="A155:A156"/>
    <mergeCell ref="B155:B156"/>
    <mergeCell ref="A157:A158"/>
    <mergeCell ref="B157:B158"/>
    <mergeCell ref="A160:A161"/>
    <mergeCell ref="B160:B161"/>
    <mergeCell ref="B182:B183"/>
    <mergeCell ref="A184:A185"/>
    <mergeCell ref="B184:B185"/>
    <mergeCell ref="A227:A228"/>
    <mergeCell ref="B227:B228"/>
    <mergeCell ref="B210:B211"/>
    <mergeCell ref="A212:A213"/>
    <mergeCell ref="B212:B213"/>
    <mergeCell ref="B225:B226"/>
    <mergeCell ref="A230:A231"/>
    <mergeCell ref="B230:B231"/>
    <mergeCell ref="A216:A217"/>
    <mergeCell ref="B216:B217"/>
    <mergeCell ref="A218:A219"/>
    <mergeCell ref="B49:E49"/>
    <mergeCell ref="B48:E48"/>
    <mergeCell ref="B74:E74"/>
    <mergeCell ref="B79:E79"/>
    <mergeCell ref="B80:E80"/>
    <mergeCell ref="B83:E83"/>
    <mergeCell ref="B118:E118"/>
    <mergeCell ref="B127:E127"/>
    <mergeCell ref="B132:E132"/>
    <mergeCell ref="B141:E141"/>
    <mergeCell ref="B144:E144"/>
    <mergeCell ref="B149:E149"/>
    <mergeCell ref="B154:E154"/>
    <mergeCell ref="B159:E159"/>
    <mergeCell ref="B169:E169"/>
    <mergeCell ref="B176:E176"/>
    <mergeCell ref="B181:E181"/>
    <mergeCell ref="B186:E186"/>
    <mergeCell ref="B164:E164"/>
    <mergeCell ref="A264:A265"/>
    <mergeCell ref="B264:B265"/>
    <mergeCell ref="B191:E191"/>
    <mergeCell ref="B202:E202"/>
    <mergeCell ref="B207:E207"/>
    <mergeCell ref="B224:E224"/>
    <mergeCell ref="B229:E229"/>
    <mergeCell ref="B234:E234"/>
    <mergeCell ref="A245:A246"/>
    <mergeCell ref="B245:B246"/>
    <mergeCell ref="A247:A248"/>
    <mergeCell ref="B247:B248"/>
    <mergeCell ref="B203:B204"/>
    <mergeCell ref="A208:A209"/>
    <mergeCell ref="B208:B209"/>
    <mergeCell ref="A210:A211"/>
    <mergeCell ref="A232:A233"/>
    <mergeCell ref="B232:B233"/>
    <mergeCell ref="A220:A221"/>
    <mergeCell ref="B220:B221"/>
    <mergeCell ref="A222:A223"/>
    <mergeCell ref="B222:B223"/>
    <mergeCell ref="A225:A226"/>
    <mergeCell ref="B218:B219"/>
    <mergeCell ref="A266:A267"/>
    <mergeCell ref="B266:B267"/>
    <mergeCell ref="A269:A270"/>
    <mergeCell ref="B269:B270"/>
    <mergeCell ref="A273:A274"/>
    <mergeCell ref="B273:B274"/>
    <mergeCell ref="A276:A277"/>
    <mergeCell ref="B276:B277"/>
    <mergeCell ref="B249:E249"/>
    <mergeCell ref="B254:E254"/>
    <mergeCell ref="B255:E255"/>
    <mergeCell ref="B256:E256"/>
    <mergeCell ref="B259:E259"/>
    <mergeCell ref="B263:E263"/>
    <mergeCell ref="B262:E262"/>
    <mergeCell ref="B268:E268"/>
    <mergeCell ref="A250:A251"/>
    <mergeCell ref="B250:B251"/>
    <mergeCell ref="A252:A253"/>
    <mergeCell ref="B252:B253"/>
    <mergeCell ref="A257:A258"/>
    <mergeCell ref="B257:B258"/>
    <mergeCell ref="A260:A261"/>
    <mergeCell ref="B260:B261"/>
    <mergeCell ref="A279:A280"/>
    <mergeCell ref="B279:B280"/>
    <mergeCell ref="A285:A286"/>
    <mergeCell ref="B285:B286"/>
    <mergeCell ref="A288:A289"/>
    <mergeCell ref="B288:B289"/>
    <mergeCell ref="A291:A292"/>
    <mergeCell ref="B291:B292"/>
    <mergeCell ref="A294:A295"/>
    <mergeCell ref="B294:B295"/>
    <mergeCell ref="A282:A283"/>
    <mergeCell ref="B282:B283"/>
    <mergeCell ref="B281:E281"/>
    <mergeCell ref="B271:E271"/>
    <mergeCell ref="B272:E272"/>
    <mergeCell ref="B275:E275"/>
    <mergeCell ref="B278:E278"/>
    <mergeCell ref="B284:E284"/>
    <mergeCell ref="B287:E287"/>
    <mergeCell ref="B290:E290"/>
    <mergeCell ref="B293:E293"/>
    <mergeCell ref="B296:E296"/>
    <mergeCell ref="B306:B307"/>
    <mergeCell ref="A309:A310"/>
    <mergeCell ref="B309:B310"/>
    <mergeCell ref="A312:A313"/>
    <mergeCell ref="B312:B313"/>
    <mergeCell ref="A315:A316"/>
    <mergeCell ref="B315:B316"/>
    <mergeCell ref="A297:A298"/>
    <mergeCell ref="B297:B298"/>
    <mergeCell ref="A300:A301"/>
    <mergeCell ref="B300:B301"/>
    <mergeCell ref="B299:E299"/>
    <mergeCell ref="B302:E302"/>
    <mergeCell ref="B305:E305"/>
    <mergeCell ref="B308:E308"/>
    <mergeCell ref="B311:E311"/>
    <mergeCell ref="B314:E314"/>
    <mergeCell ref="A303:A304"/>
    <mergeCell ref="B303:B304"/>
    <mergeCell ref="A306:A307"/>
    <mergeCell ref="B317:E317"/>
    <mergeCell ref="B320:E320"/>
    <mergeCell ref="B323:E323"/>
    <mergeCell ref="A331:A332"/>
    <mergeCell ref="B331:B332"/>
    <mergeCell ref="B326:E326"/>
    <mergeCell ref="A318:A319"/>
    <mergeCell ref="B318:B319"/>
    <mergeCell ref="A321:A322"/>
    <mergeCell ref="B321:B322"/>
    <mergeCell ref="A324:A325"/>
    <mergeCell ref="B324:B325"/>
    <mergeCell ref="A327:A328"/>
    <mergeCell ref="B327:B328"/>
    <mergeCell ref="A329:A330"/>
    <mergeCell ref="B329:B330"/>
    <mergeCell ref="B333:E333"/>
    <mergeCell ref="A346:A347"/>
    <mergeCell ref="B346:B347"/>
    <mergeCell ref="A348:A349"/>
    <mergeCell ref="B348:B349"/>
    <mergeCell ref="A350:A351"/>
    <mergeCell ref="B350:B351"/>
    <mergeCell ref="A352:A353"/>
    <mergeCell ref="B352:B353"/>
    <mergeCell ref="A334:A335"/>
    <mergeCell ref="B334:B335"/>
    <mergeCell ref="A336:A337"/>
    <mergeCell ref="B336:B337"/>
    <mergeCell ref="A338:A339"/>
    <mergeCell ref="B338:B339"/>
    <mergeCell ref="A341:A342"/>
    <mergeCell ref="B341:B342"/>
    <mergeCell ref="A343:A344"/>
    <mergeCell ref="B343:B344"/>
    <mergeCell ref="A354:A355"/>
    <mergeCell ref="B354:B355"/>
    <mergeCell ref="A356:A357"/>
    <mergeCell ref="B356:B357"/>
    <mergeCell ref="A358:A359"/>
    <mergeCell ref="B358:B359"/>
    <mergeCell ref="B340:E340"/>
    <mergeCell ref="B345:E345"/>
    <mergeCell ref="A361:A362"/>
    <mergeCell ref="B361:B362"/>
    <mergeCell ref="A374:A375"/>
    <mergeCell ref="B374:B375"/>
    <mergeCell ref="A376:A377"/>
    <mergeCell ref="B376:B377"/>
    <mergeCell ref="A378:A379"/>
    <mergeCell ref="B378:B379"/>
    <mergeCell ref="B360:E360"/>
    <mergeCell ref="B363:E363"/>
    <mergeCell ref="A364:A365"/>
    <mergeCell ref="B364:B365"/>
    <mergeCell ref="A366:A367"/>
    <mergeCell ref="B366:B367"/>
    <mergeCell ref="A368:A369"/>
    <mergeCell ref="B368:B369"/>
    <mergeCell ref="A370:A371"/>
    <mergeCell ref="B370:B371"/>
    <mergeCell ref="A372:A373"/>
    <mergeCell ref="B372:B373"/>
    <mergeCell ref="A396:A397"/>
    <mergeCell ref="B396:B397"/>
    <mergeCell ref="A398:A399"/>
    <mergeCell ref="B398:B399"/>
    <mergeCell ref="B380:E380"/>
    <mergeCell ref="B383:E383"/>
    <mergeCell ref="B386:E386"/>
    <mergeCell ref="B389:E389"/>
    <mergeCell ref="B392:E392"/>
    <mergeCell ref="B393:E393"/>
    <mergeCell ref="A381:A382"/>
    <mergeCell ref="B381:B382"/>
    <mergeCell ref="A384:A385"/>
    <mergeCell ref="B384:B385"/>
    <mergeCell ref="A387:A388"/>
    <mergeCell ref="B387:B388"/>
    <mergeCell ref="A390:A391"/>
    <mergeCell ref="B390:B391"/>
    <mergeCell ref="A394:A395"/>
    <mergeCell ref="B394:B395"/>
  </mergeCells>
  <phoneticPr fontId="11" type="noConversion"/>
  <pageMargins left="0.59055118110236227" right="0.23622047244094491" top="0.23622047244094491" bottom="0.19685039370078741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W1166"/>
  <sheetViews>
    <sheetView tabSelected="1" topLeftCell="A122" workbookViewId="0">
      <selection activeCell="A242" sqref="A1:W242"/>
    </sheetView>
  </sheetViews>
  <sheetFormatPr defaultColWidth="9.140625" defaultRowHeight="12.75"/>
  <cols>
    <col min="1" max="1" width="14" style="79" customWidth="1"/>
    <col min="2" max="2" width="44.5703125" style="80" customWidth="1"/>
    <col min="3" max="3" width="4.85546875" style="86" hidden="1" customWidth="1"/>
    <col min="4" max="4" width="6.85546875" style="80" hidden="1" customWidth="1"/>
    <col min="5" max="5" width="6.5703125" style="80" hidden="1" customWidth="1"/>
    <col min="6" max="6" width="6.85546875" style="80" hidden="1" customWidth="1"/>
    <col min="7" max="7" width="7.5703125" style="80" hidden="1" customWidth="1"/>
    <col min="8" max="8" width="3.7109375" style="76" customWidth="1"/>
    <col min="9" max="9" width="11" style="76" hidden="1" customWidth="1"/>
    <col min="10" max="10" width="10.85546875" style="76" hidden="1" customWidth="1"/>
    <col min="11" max="11" width="9.85546875" style="76" hidden="1" customWidth="1"/>
    <col min="12" max="12" width="12.140625" style="76" hidden="1" customWidth="1"/>
    <col min="13" max="13" width="8.42578125" style="76" hidden="1" customWidth="1"/>
    <col min="14" max="14" width="7.7109375" style="76" hidden="1" customWidth="1"/>
    <col min="15" max="15" width="10.85546875" style="76" hidden="1" customWidth="1"/>
    <col min="16" max="16" width="5.42578125" style="76" hidden="1" customWidth="1"/>
    <col min="17" max="19" width="0" style="76" hidden="1" customWidth="1"/>
    <col min="20" max="16384" width="9.140625" style="76"/>
  </cols>
  <sheetData>
    <row r="1" spans="1:23" ht="71.25" customHeight="1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172"/>
      <c r="P1" s="172"/>
      <c r="T1" s="527" t="s">
        <v>781</v>
      </c>
      <c r="U1" s="528"/>
      <c r="V1" s="528"/>
      <c r="W1" s="528"/>
    </row>
    <row r="2" spans="1:23" ht="30" customHeight="1">
      <c r="A2" s="529" t="s">
        <v>776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</row>
    <row r="3" spans="1:23" ht="23.25" customHeight="1">
      <c r="A3" s="478" t="s">
        <v>777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1"/>
      <c r="N3" s="531"/>
      <c r="O3" s="531"/>
      <c r="P3" s="531"/>
      <c r="Q3" s="531"/>
      <c r="R3" s="531"/>
      <c r="S3" s="531"/>
      <c r="T3" s="531"/>
      <c r="U3" s="531"/>
      <c r="V3" s="531"/>
      <c r="W3" s="531"/>
    </row>
    <row r="4" spans="1:23" ht="17.25" customHeight="1">
      <c r="A4" s="533" t="s">
        <v>1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3" t="s">
        <v>774</v>
      </c>
      <c r="N4" s="523" t="s">
        <v>775</v>
      </c>
      <c r="O4" s="232"/>
      <c r="P4" s="526"/>
      <c r="Q4" s="333"/>
      <c r="R4" s="333"/>
      <c r="S4" s="334"/>
      <c r="T4" s="526"/>
      <c r="U4" s="333"/>
      <c r="V4" s="333"/>
      <c r="W4" s="334"/>
    </row>
    <row r="5" spans="1:23" ht="18" customHeight="1">
      <c r="A5" s="533"/>
      <c r="B5" s="456" t="s">
        <v>770</v>
      </c>
      <c r="C5" s="506" t="s">
        <v>13</v>
      </c>
      <c r="D5" s="525" t="s">
        <v>65</v>
      </c>
      <c r="E5" s="525"/>
      <c r="F5" s="525"/>
      <c r="G5" s="525"/>
      <c r="H5" s="506" t="s">
        <v>13</v>
      </c>
      <c r="I5" s="507" t="s">
        <v>778</v>
      </c>
      <c r="J5" s="525"/>
      <c r="K5" s="525"/>
      <c r="L5" s="525"/>
      <c r="M5" s="524"/>
      <c r="N5" s="524"/>
      <c r="O5" s="506" t="s">
        <v>13</v>
      </c>
      <c r="P5" s="507" t="s">
        <v>779</v>
      </c>
      <c r="Q5" s="525"/>
      <c r="R5" s="525"/>
      <c r="S5" s="525"/>
      <c r="T5" s="507" t="s">
        <v>780</v>
      </c>
      <c r="U5" s="525"/>
      <c r="V5" s="525"/>
      <c r="W5" s="525"/>
    </row>
    <row r="6" spans="1:23" ht="45" customHeight="1">
      <c r="A6" s="533"/>
      <c r="B6" s="456"/>
      <c r="C6" s="506"/>
      <c r="D6" s="525" t="s">
        <v>61</v>
      </c>
      <c r="E6" s="525"/>
      <c r="F6" s="512" t="s">
        <v>62</v>
      </c>
      <c r="G6" s="512"/>
      <c r="H6" s="506"/>
      <c r="I6" s="525" t="s">
        <v>61</v>
      </c>
      <c r="J6" s="525"/>
      <c r="K6" s="512" t="s">
        <v>62</v>
      </c>
      <c r="L6" s="512"/>
      <c r="M6" s="524"/>
      <c r="N6" s="524"/>
      <c r="O6" s="506"/>
      <c r="P6" s="525" t="s">
        <v>61</v>
      </c>
      <c r="Q6" s="525"/>
      <c r="R6" s="512" t="s">
        <v>62</v>
      </c>
      <c r="S6" s="512"/>
      <c r="T6" s="525" t="s">
        <v>61</v>
      </c>
      <c r="U6" s="525"/>
      <c r="V6" s="512" t="s">
        <v>62</v>
      </c>
      <c r="W6" s="512"/>
    </row>
    <row r="7" spans="1:23" s="40" customFormat="1" ht="53.25" customHeight="1">
      <c r="A7" s="533"/>
      <c r="B7" s="456"/>
      <c r="C7" s="506"/>
      <c r="D7" s="225" t="s">
        <v>63</v>
      </c>
      <c r="E7" s="225" t="s">
        <v>64</v>
      </c>
      <c r="F7" s="225" t="s">
        <v>63</v>
      </c>
      <c r="G7" s="225" t="s">
        <v>64</v>
      </c>
      <c r="H7" s="506"/>
      <c r="I7" s="225" t="s">
        <v>63</v>
      </c>
      <c r="J7" s="225" t="s">
        <v>64</v>
      </c>
      <c r="K7" s="225" t="s">
        <v>63</v>
      </c>
      <c r="L7" s="225" t="s">
        <v>64</v>
      </c>
      <c r="M7" s="524"/>
      <c r="N7" s="524"/>
      <c r="O7" s="506"/>
      <c r="P7" s="230" t="s">
        <v>63</v>
      </c>
      <c r="Q7" s="230" t="s">
        <v>64</v>
      </c>
      <c r="R7" s="230" t="s">
        <v>63</v>
      </c>
      <c r="S7" s="230" t="s">
        <v>64</v>
      </c>
      <c r="T7" s="235" t="s">
        <v>63</v>
      </c>
      <c r="U7" s="235" t="s">
        <v>64</v>
      </c>
      <c r="V7" s="235" t="s">
        <v>63</v>
      </c>
      <c r="W7" s="235" t="s">
        <v>64</v>
      </c>
    </row>
    <row r="8" spans="1:23" s="82" customFormat="1" ht="15">
      <c r="A8" s="87">
        <v>1</v>
      </c>
      <c r="B8" s="87">
        <v>2</v>
      </c>
      <c r="C8" s="88">
        <v>3</v>
      </c>
      <c r="D8" s="224">
        <v>4</v>
      </c>
      <c r="E8" s="224">
        <v>5</v>
      </c>
      <c r="F8" s="224">
        <v>6</v>
      </c>
      <c r="G8" s="224">
        <v>7</v>
      </c>
      <c r="H8" s="153">
        <v>9</v>
      </c>
      <c r="I8" s="153">
        <v>10</v>
      </c>
      <c r="J8" s="153">
        <v>11</v>
      </c>
      <c r="K8" s="153">
        <v>12</v>
      </c>
      <c r="L8" s="153">
        <v>13</v>
      </c>
      <c r="M8" s="153"/>
      <c r="N8" s="153"/>
      <c r="O8" s="87"/>
      <c r="P8" s="87"/>
      <c r="Q8" s="231"/>
      <c r="R8" s="231"/>
      <c r="S8" s="231"/>
      <c r="T8" s="87"/>
      <c r="U8" s="231"/>
      <c r="V8" s="231"/>
      <c r="W8" s="231"/>
    </row>
    <row r="9" spans="1:23" s="84" customFormat="1" ht="20.25" customHeight="1">
      <c r="A9" s="222" t="s">
        <v>86</v>
      </c>
      <c r="B9" s="513" t="s">
        <v>89</v>
      </c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4"/>
    </row>
    <row r="10" spans="1:23" s="84" customFormat="1" ht="18.75" customHeight="1">
      <c r="A10" s="222" t="s">
        <v>87</v>
      </c>
      <c r="B10" s="513" t="s">
        <v>90</v>
      </c>
      <c r="C10" s="514"/>
      <c r="D10" s="514"/>
      <c r="E10" s="514"/>
      <c r="F10" s="514"/>
      <c r="G10" s="514"/>
      <c r="H10" s="514"/>
      <c r="I10" s="514"/>
      <c r="J10" s="514"/>
      <c r="K10" s="514"/>
      <c r="L10" s="514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4"/>
    </row>
    <row r="11" spans="1:23" s="84" customFormat="1" ht="20.25" customHeight="1">
      <c r="A11" s="222" t="s">
        <v>88</v>
      </c>
      <c r="B11" s="513" t="s">
        <v>91</v>
      </c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4"/>
    </row>
    <row r="12" spans="1:23" s="84" customFormat="1" ht="66" customHeight="1">
      <c r="A12" s="223" t="s">
        <v>92</v>
      </c>
      <c r="B12" s="236" t="s">
        <v>94</v>
      </c>
      <c r="C12" s="137" t="s">
        <v>67</v>
      </c>
      <c r="D12" s="214">
        <f>'рассчет(4)'!D11</f>
        <v>0.46</v>
      </c>
      <c r="E12" s="214">
        <f>'рассчет(4)'!E11</f>
        <v>0.55000000000000004</v>
      </c>
      <c r="F12" s="214">
        <f>'рассчет(4)'!D12</f>
        <v>0.46</v>
      </c>
      <c r="G12" s="214">
        <f>'рассчет(4)'!E12</f>
        <v>0.55000000000000004</v>
      </c>
      <c r="H12" s="137" t="s">
        <v>67</v>
      </c>
      <c r="I12" s="198">
        <v>0.46</v>
      </c>
      <c r="J12" s="198">
        <v>0.55000000000000004</v>
      </c>
      <c r="K12" s="198">
        <v>0.46</v>
      </c>
      <c r="L12" s="198">
        <v>0.55000000000000004</v>
      </c>
      <c r="M12" s="198">
        <f>D12/I12*100-100</f>
        <v>0</v>
      </c>
      <c r="N12" s="198">
        <f>F12/K12*100-100</f>
        <v>0</v>
      </c>
      <c r="O12" s="232"/>
      <c r="P12" s="233">
        <f>I12+I12*5/100</f>
        <v>0.48</v>
      </c>
      <c r="Q12" s="234">
        <f>P12+P12*20/100</f>
        <v>0.57999999999999996</v>
      </c>
      <c r="R12" s="234">
        <f>K12+K12*5/100</f>
        <v>0.48</v>
      </c>
      <c r="S12" s="234">
        <f>R12+R12*20/100</f>
        <v>0.57999999999999996</v>
      </c>
      <c r="T12" s="233">
        <f>P12+P12*7/100</f>
        <v>0.51</v>
      </c>
      <c r="U12" s="234">
        <f>T12+T12*20/100</f>
        <v>0.61</v>
      </c>
      <c r="V12" s="234">
        <f>R12+R12*7/100</f>
        <v>0.51</v>
      </c>
      <c r="W12" s="234">
        <f>V12+V12*20/100</f>
        <v>0.61</v>
      </c>
    </row>
    <row r="13" spans="1:23" s="84" customFormat="1" ht="73.5" customHeight="1">
      <c r="A13" s="223" t="s">
        <v>701</v>
      </c>
      <c r="B13" s="236" t="s">
        <v>99</v>
      </c>
      <c r="C13" s="137" t="s">
        <v>67</v>
      </c>
      <c r="D13" s="214">
        <f>'рассчет(4)'!D13</f>
        <v>2.16</v>
      </c>
      <c r="E13" s="214">
        <f>'рассчет(4)'!E13</f>
        <v>2.59</v>
      </c>
      <c r="F13" s="214">
        <f>'рассчет(4)'!D14</f>
        <v>1.08</v>
      </c>
      <c r="G13" s="214">
        <f>'рассчет(4)'!E14</f>
        <v>1.3</v>
      </c>
      <c r="H13" s="137" t="s">
        <v>67</v>
      </c>
      <c r="I13" s="198">
        <v>2.16</v>
      </c>
      <c r="J13" s="198">
        <v>2.59</v>
      </c>
      <c r="K13" s="198"/>
      <c r="L13" s="198"/>
      <c r="M13" s="198">
        <f>D13/I13*100-100</f>
        <v>0</v>
      </c>
      <c r="N13" s="198"/>
      <c r="O13" s="232"/>
      <c r="P13" s="233">
        <f t="shared" ref="P13:P75" si="0">I13+I13*5/100</f>
        <v>2.27</v>
      </c>
      <c r="Q13" s="234">
        <f t="shared" ref="Q13:Q75" si="1">P13+P13*20/100</f>
        <v>2.72</v>
      </c>
      <c r="R13" s="234">
        <f t="shared" ref="R13:R75" si="2">K13+K13*5/100</f>
        <v>0</v>
      </c>
      <c r="S13" s="234">
        <f t="shared" ref="S13:S75" si="3">R13+R13*20/100</f>
        <v>0</v>
      </c>
      <c r="T13" s="233">
        <f t="shared" ref="T13:T75" si="4">P13+P13*7/100</f>
        <v>2.4300000000000002</v>
      </c>
      <c r="U13" s="234">
        <f t="shared" ref="U13:U16" si="5">T13+T13*20/100</f>
        <v>2.92</v>
      </c>
      <c r="V13" s="234">
        <f t="shared" ref="V13:V75" si="6">R13+R13*7/100</f>
        <v>0</v>
      </c>
      <c r="W13" s="234">
        <f t="shared" ref="W13:W16" si="7">V13+V13*20/100</f>
        <v>0</v>
      </c>
    </row>
    <row r="14" spans="1:23" s="84" customFormat="1" ht="74.25" customHeight="1">
      <c r="A14" s="223" t="s">
        <v>102</v>
      </c>
      <c r="B14" s="236" t="s">
        <v>103</v>
      </c>
      <c r="C14" s="137" t="s">
        <v>67</v>
      </c>
      <c r="D14" s="214">
        <f>'рассчет(4)'!D15</f>
        <v>0.34</v>
      </c>
      <c r="E14" s="214">
        <f>'рассчет(4)'!E15</f>
        <v>0.41</v>
      </c>
      <c r="F14" s="214">
        <f>'рассчет(4)'!D16</f>
        <v>0.34</v>
      </c>
      <c r="G14" s="214">
        <f>'рассчет(4)'!E16</f>
        <v>0.41</v>
      </c>
      <c r="H14" s="137" t="s">
        <v>67</v>
      </c>
      <c r="I14" s="198">
        <v>0.34</v>
      </c>
      <c r="J14" s="198">
        <v>0.41</v>
      </c>
      <c r="K14" s="198">
        <v>0.34</v>
      </c>
      <c r="L14" s="198">
        <v>0.41</v>
      </c>
      <c r="M14" s="198">
        <f>D14/I14*100-100</f>
        <v>0</v>
      </c>
      <c r="N14" s="198">
        <f>F14/K14*100-100</f>
        <v>0</v>
      </c>
      <c r="O14" s="232"/>
      <c r="P14" s="233">
        <f t="shared" si="0"/>
        <v>0.36</v>
      </c>
      <c r="Q14" s="234">
        <f t="shared" si="1"/>
        <v>0.43</v>
      </c>
      <c r="R14" s="234">
        <f t="shared" si="2"/>
        <v>0.36</v>
      </c>
      <c r="S14" s="234">
        <f t="shared" si="3"/>
        <v>0.43</v>
      </c>
      <c r="T14" s="233">
        <f t="shared" si="4"/>
        <v>0.39</v>
      </c>
      <c r="U14" s="234">
        <f t="shared" si="5"/>
        <v>0.47</v>
      </c>
      <c r="V14" s="234">
        <f t="shared" si="6"/>
        <v>0.39</v>
      </c>
      <c r="W14" s="234">
        <f t="shared" si="7"/>
        <v>0.47</v>
      </c>
    </row>
    <row r="15" spans="1:23" ht="70.5" hidden="1" customHeight="1">
      <c r="A15" s="153"/>
      <c r="B15" s="228"/>
      <c r="C15" s="226"/>
      <c r="D15" s="214">
        <f>'рассчет(4)'!D14</f>
        <v>1.08</v>
      </c>
      <c r="E15" s="214">
        <f>'рассчет(4)'!E14</f>
        <v>1.3</v>
      </c>
      <c r="F15" s="214">
        <f>'рассчет(4)'!D15</f>
        <v>0.34</v>
      </c>
      <c r="G15" s="214">
        <f>'рассчет(4)'!E15</f>
        <v>0.41</v>
      </c>
      <c r="H15" s="228"/>
      <c r="I15" s="198" t="s">
        <v>68</v>
      </c>
      <c r="J15" s="198" t="s">
        <v>68</v>
      </c>
      <c r="K15" s="228"/>
      <c r="L15" s="228"/>
      <c r="M15" s="198" t="e">
        <f>D15/I15*100-100</f>
        <v>#VALUE!</v>
      </c>
      <c r="N15" s="198" t="e">
        <f>F15/K15*100-100</f>
        <v>#DIV/0!</v>
      </c>
      <c r="O15" s="232"/>
      <c r="P15" s="233" t="e">
        <f t="shared" si="0"/>
        <v>#VALUE!</v>
      </c>
      <c r="Q15" s="234" t="e">
        <f t="shared" si="1"/>
        <v>#VALUE!</v>
      </c>
      <c r="R15" s="234">
        <f t="shared" si="2"/>
        <v>0</v>
      </c>
      <c r="S15" s="234">
        <f t="shared" si="3"/>
        <v>0</v>
      </c>
      <c r="T15" s="233" t="e">
        <f t="shared" si="4"/>
        <v>#VALUE!</v>
      </c>
      <c r="U15" s="234" t="e">
        <f t="shared" si="5"/>
        <v>#VALUE!</v>
      </c>
      <c r="V15" s="234">
        <f t="shared" si="6"/>
        <v>0</v>
      </c>
      <c r="W15" s="234">
        <f t="shared" si="7"/>
        <v>0</v>
      </c>
    </row>
    <row r="16" spans="1:23" s="84" customFormat="1" ht="67.5" customHeight="1">
      <c r="A16" s="223" t="s">
        <v>702</v>
      </c>
      <c r="B16" s="236" t="s">
        <v>106</v>
      </c>
      <c r="C16" s="137" t="s">
        <v>67</v>
      </c>
      <c r="D16" s="214">
        <f>'рассчет(4)'!D17</f>
        <v>4.63</v>
      </c>
      <c r="E16" s="214">
        <f>'рассчет(4)'!E17</f>
        <v>5.56</v>
      </c>
      <c r="F16" s="214">
        <f>'рассчет(4)'!D18</f>
        <v>1.17</v>
      </c>
      <c r="G16" s="214">
        <f>'рассчет(4)'!E18</f>
        <v>1.4</v>
      </c>
      <c r="H16" s="137" t="s">
        <v>67</v>
      </c>
      <c r="I16" s="198">
        <v>4.63</v>
      </c>
      <c r="J16" s="198">
        <v>5.56</v>
      </c>
      <c r="K16" s="198">
        <v>1.17</v>
      </c>
      <c r="L16" s="198">
        <v>1.4</v>
      </c>
      <c r="M16" s="198">
        <f>D16/I16*100-100</f>
        <v>0</v>
      </c>
      <c r="N16" s="198">
        <f>F16/K16*100-100</f>
        <v>0</v>
      </c>
      <c r="O16" s="232"/>
      <c r="P16" s="233">
        <f t="shared" si="0"/>
        <v>4.8600000000000003</v>
      </c>
      <c r="Q16" s="234">
        <f t="shared" si="1"/>
        <v>5.83</v>
      </c>
      <c r="R16" s="234">
        <f t="shared" si="2"/>
        <v>1.23</v>
      </c>
      <c r="S16" s="234">
        <f t="shared" si="3"/>
        <v>1.48</v>
      </c>
      <c r="T16" s="233">
        <f t="shared" si="4"/>
        <v>5.2</v>
      </c>
      <c r="U16" s="234">
        <f t="shared" si="5"/>
        <v>6.24</v>
      </c>
      <c r="V16" s="234">
        <f t="shared" si="6"/>
        <v>1.32</v>
      </c>
      <c r="W16" s="234">
        <f t="shared" si="7"/>
        <v>1.58</v>
      </c>
    </row>
    <row r="17" spans="1:23" s="84" customFormat="1" ht="25.5" customHeight="1">
      <c r="A17" s="222" t="s">
        <v>108</v>
      </c>
      <c r="B17" s="519" t="s">
        <v>109</v>
      </c>
      <c r="C17" s="519"/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232"/>
      <c r="P17" s="233"/>
      <c r="Q17" s="234"/>
      <c r="R17" s="234"/>
      <c r="S17" s="234"/>
      <c r="T17" s="233"/>
      <c r="U17" s="234"/>
      <c r="V17" s="234"/>
      <c r="W17" s="234"/>
    </row>
    <row r="18" spans="1:23" s="84" customFormat="1" ht="90" customHeight="1">
      <c r="A18" s="223" t="s">
        <v>110</v>
      </c>
      <c r="B18" s="236" t="s">
        <v>111</v>
      </c>
      <c r="C18" s="137" t="s">
        <v>67</v>
      </c>
      <c r="D18" s="160">
        <f>'рассчет(4)'!D20</f>
        <v>6.96</v>
      </c>
      <c r="E18" s="160">
        <f>'рассчет(4)'!E20</f>
        <v>8.35</v>
      </c>
      <c r="F18" s="213">
        <f>'рассчет(4)'!D21</f>
        <v>6.96</v>
      </c>
      <c r="G18" s="213">
        <f>'рассчет(4)'!E21</f>
        <v>8.35</v>
      </c>
      <c r="H18" s="137" t="s">
        <v>67</v>
      </c>
      <c r="I18" s="198">
        <v>1.89</v>
      </c>
      <c r="J18" s="198">
        <v>2.27</v>
      </c>
      <c r="K18" s="198">
        <v>1.89</v>
      </c>
      <c r="L18" s="198">
        <v>2.27</v>
      </c>
      <c r="M18" s="198">
        <f>D18/I18*100-100</f>
        <v>268.25</v>
      </c>
      <c r="N18" s="198">
        <f>F18/K18*100-100</f>
        <v>268.25</v>
      </c>
      <c r="O18" s="232"/>
      <c r="P18" s="233">
        <f t="shared" si="0"/>
        <v>1.98</v>
      </c>
      <c r="Q18" s="234">
        <f t="shared" si="1"/>
        <v>2.38</v>
      </c>
      <c r="R18" s="234">
        <f t="shared" si="2"/>
        <v>1.98</v>
      </c>
      <c r="S18" s="234">
        <f t="shared" si="3"/>
        <v>2.38</v>
      </c>
      <c r="T18" s="233">
        <f t="shared" si="4"/>
        <v>2.12</v>
      </c>
      <c r="U18" s="234">
        <f t="shared" ref="U18:U21" si="8">T18+T18*20/100</f>
        <v>2.54</v>
      </c>
      <c r="V18" s="234">
        <f t="shared" si="6"/>
        <v>2.12</v>
      </c>
      <c r="W18" s="234">
        <f t="shared" ref="W18:W21" si="9">V18+V18*20/100</f>
        <v>2.54</v>
      </c>
    </row>
    <row r="19" spans="1:23" s="84" customFormat="1" ht="78.75" customHeight="1">
      <c r="A19" s="223" t="s">
        <v>114</v>
      </c>
      <c r="B19" s="236" t="s">
        <v>115</v>
      </c>
      <c r="C19" s="137" t="s">
        <v>67</v>
      </c>
      <c r="D19" s="214">
        <f>'рассчет(4)'!D22</f>
        <v>2.2400000000000002</v>
      </c>
      <c r="E19" s="214">
        <f>'рассчет(4)'!E22</f>
        <v>2.69</v>
      </c>
      <c r="F19" s="214">
        <f>'рассчет(4)'!D23</f>
        <v>2.2400000000000002</v>
      </c>
      <c r="G19" s="214">
        <f>'рассчет(4)'!E23</f>
        <v>2.69</v>
      </c>
      <c r="H19" s="137" t="s">
        <v>67</v>
      </c>
      <c r="I19" s="198">
        <v>0.81</v>
      </c>
      <c r="J19" s="198">
        <v>0.97</v>
      </c>
      <c r="K19" s="198">
        <v>0.81</v>
      </c>
      <c r="L19" s="198">
        <v>0.97</v>
      </c>
      <c r="M19" s="198">
        <f>D19/I19*100-100</f>
        <v>176.54</v>
      </c>
      <c r="N19" s="198">
        <f>F19/K19*100-100</f>
        <v>176.54</v>
      </c>
      <c r="O19" s="232"/>
      <c r="P19" s="233">
        <f t="shared" si="0"/>
        <v>0.85</v>
      </c>
      <c r="Q19" s="234">
        <f t="shared" si="1"/>
        <v>1.02</v>
      </c>
      <c r="R19" s="234">
        <f t="shared" si="2"/>
        <v>0.85</v>
      </c>
      <c r="S19" s="234">
        <f t="shared" si="3"/>
        <v>1.02</v>
      </c>
      <c r="T19" s="233">
        <f t="shared" si="4"/>
        <v>0.91</v>
      </c>
      <c r="U19" s="234">
        <f t="shared" si="8"/>
        <v>1.0900000000000001</v>
      </c>
      <c r="V19" s="234">
        <f t="shared" si="6"/>
        <v>0.91</v>
      </c>
      <c r="W19" s="234">
        <f t="shared" si="9"/>
        <v>1.0900000000000001</v>
      </c>
    </row>
    <row r="20" spans="1:23" s="84" customFormat="1" ht="67.5" customHeight="1">
      <c r="A20" s="223" t="s">
        <v>117</v>
      </c>
      <c r="B20" s="236" t="s">
        <v>119</v>
      </c>
      <c r="C20" s="137" t="s">
        <v>67</v>
      </c>
      <c r="D20" s="215">
        <f>'рассчет(4)'!D24</f>
        <v>2.2400000000000002</v>
      </c>
      <c r="E20" s="215">
        <f>'рассчет(4)'!E24</f>
        <v>2.69</v>
      </c>
      <c r="F20" s="214">
        <f>'рассчет(4)'!D25</f>
        <v>2.2400000000000002</v>
      </c>
      <c r="G20" s="214">
        <f>'рассчет(4)'!E25</f>
        <v>2.69</v>
      </c>
      <c r="H20" s="137" t="s">
        <v>67</v>
      </c>
      <c r="I20" s="198">
        <v>2.2400000000000002</v>
      </c>
      <c r="J20" s="198">
        <v>2.69</v>
      </c>
      <c r="K20" s="198">
        <v>2.2400000000000002</v>
      </c>
      <c r="L20" s="198">
        <v>2.69</v>
      </c>
      <c r="M20" s="198">
        <f>D20/I20*100-100</f>
        <v>0</v>
      </c>
      <c r="N20" s="198">
        <f>F20/K20*100-100</f>
        <v>0</v>
      </c>
      <c r="O20" s="232"/>
      <c r="P20" s="233">
        <f t="shared" si="0"/>
        <v>2.35</v>
      </c>
      <c r="Q20" s="234">
        <f t="shared" si="1"/>
        <v>2.82</v>
      </c>
      <c r="R20" s="234">
        <f t="shared" si="2"/>
        <v>2.35</v>
      </c>
      <c r="S20" s="234">
        <f t="shared" si="3"/>
        <v>2.82</v>
      </c>
      <c r="T20" s="233">
        <f t="shared" si="4"/>
        <v>2.5099999999999998</v>
      </c>
      <c r="U20" s="234">
        <f t="shared" si="8"/>
        <v>3.01</v>
      </c>
      <c r="V20" s="234">
        <f t="shared" si="6"/>
        <v>2.5099999999999998</v>
      </c>
      <c r="W20" s="234">
        <f t="shared" si="9"/>
        <v>3.01</v>
      </c>
    </row>
    <row r="21" spans="1:23" s="84" customFormat="1" ht="78" customHeight="1">
      <c r="A21" s="223" t="s">
        <v>640</v>
      </c>
      <c r="B21" s="236" t="s">
        <v>121</v>
      </c>
      <c r="C21" s="137" t="s">
        <v>67</v>
      </c>
      <c r="D21" s="215">
        <f>'рассчет(4)'!D26</f>
        <v>3.47</v>
      </c>
      <c r="E21" s="215">
        <f>'рассчет(4)'!E26</f>
        <v>4.16</v>
      </c>
      <c r="F21" s="214">
        <f>'рассчет(4)'!D27</f>
        <v>3.47</v>
      </c>
      <c r="G21" s="214">
        <f>'рассчет(4)'!E27</f>
        <v>4.16</v>
      </c>
      <c r="H21" s="137" t="s">
        <v>67</v>
      </c>
      <c r="I21" s="198">
        <v>1.3</v>
      </c>
      <c r="J21" s="198">
        <v>1.56</v>
      </c>
      <c r="K21" s="198">
        <v>1.3</v>
      </c>
      <c r="L21" s="198">
        <v>1.56</v>
      </c>
      <c r="M21" s="198">
        <f>D21/I21*100-100</f>
        <v>166.92</v>
      </c>
      <c r="N21" s="198">
        <f>F21/K21*100-100</f>
        <v>166.92</v>
      </c>
      <c r="O21" s="232"/>
      <c r="P21" s="233">
        <f t="shared" si="0"/>
        <v>1.37</v>
      </c>
      <c r="Q21" s="234">
        <f t="shared" si="1"/>
        <v>1.64</v>
      </c>
      <c r="R21" s="234">
        <f t="shared" si="2"/>
        <v>1.37</v>
      </c>
      <c r="S21" s="234">
        <f t="shared" si="3"/>
        <v>1.64</v>
      </c>
      <c r="T21" s="233">
        <f t="shared" si="4"/>
        <v>1.47</v>
      </c>
      <c r="U21" s="234">
        <f t="shared" si="8"/>
        <v>1.76</v>
      </c>
      <c r="V21" s="234">
        <f t="shared" si="6"/>
        <v>1.47</v>
      </c>
      <c r="W21" s="234">
        <f t="shared" si="9"/>
        <v>1.76</v>
      </c>
    </row>
    <row r="22" spans="1:23" s="84" customFormat="1" ht="32.25" customHeight="1">
      <c r="A22" s="223" t="s">
        <v>124</v>
      </c>
      <c r="B22" s="519" t="s">
        <v>123</v>
      </c>
      <c r="C22" s="520"/>
      <c r="D22" s="520"/>
      <c r="E22" s="520"/>
      <c r="F22" s="520"/>
      <c r="G22" s="520"/>
      <c r="H22" s="520"/>
      <c r="I22" s="520"/>
      <c r="J22" s="520"/>
      <c r="K22" s="520"/>
      <c r="L22" s="520"/>
      <c r="M22" s="520"/>
      <c r="N22" s="520"/>
      <c r="O22" s="232"/>
      <c r="P22" s="233"/>
      <c r="Q22" s="234"/>
      <c r="R22" s="234"/>
      <c r="S22" s="234"/>
      <c r="T22" s="233"/>
      <c r="U22" s="234"/>
      <c r="V22" s="234"/>
      <c r="W22" s="234"/>
    </row>
    <row r="23" spans="1:23" s="84" customFormat="1" ht="88.5" customHeight="1">
      <c r="A23" s="223" t="s">
        <v>703</v>
      </c>
      <c r="B23" s="227" t="s">
        <v>132</v>
      </c>
      <c r="C23" s="137" t="s">
        <v>67</v>
      </c>
      <c r="D23" s="160">
        <f>'рассчет(4)'!D29</f>
        <v>3.11</v>
      </c>
      <c r="E23" s="160">
        <f>'рассчет(4)'!E29</f>
        <v>3.73</v>
      </c>
      <c r="F23" s="213">
        <f>'рассчет(4)'!D30</f>
        <v>2.4700000000000002</v>
      </c>
      <c r="G23" s="213">
        <f>'рассчет(4)'!E30</f>
        <v>2.96</v>
      </c>
      <c r="H23" s="137" t="s">
        <v>67</v>
      </c>
      <c r="I23" s="198">
        <v>2.99</v>
      </c>
      <c r="J23" s="198">
        <v>3.59</v>
      </c>
      <c r="K23" s="198">
        <v>2.39</v>
      </c>
      <c r="L23" s="198">
        <v>2.87</v>
      </c>
      <c r="M23" s="198">
        <f>D23/I23*100-100</f>
        <v>4.01</v>
      </c>
      <c r="N23" s="198">
        <f>F23/K23*100-100</f>
        <v>3.35</v>
      </c>
      <c r="O23" s="232"/>
      <c r="P23" s="233">
        <f t="shared" si="0"/>
        <v>3.14</v>
      </c>
      <c r="Q23" s="234">
        <f t="shared" si="1"/>
        <v>3.77</v>
      </c>
      <c r="R23" s="234">
        <f t="shared" si="2"/>
        <v>2.5099999999999998</v>
      </c>
      <c r="S23" s="234">
        <f t="shared" si="3"/>
        <v>3.01</v>
      </c>
      <c r="T23" s="233">
        <f t="shared" si="4"/>
        <v>3.36</v>
      </c>
      <c r="U23" s="234">
        <f t="shared" ref="U23" si="10">T23+T23*20/100</f>
        <v>4.03</v>
      </c>
      <c r="V23" s="234">
        <f t="shared" si="6"/>
        <v>2.69</v>
      </c>
      <c r="W23" s="234">
        <f t="shared" ref="W23" si="11">V23+V23*20/100</f>
        <v>3.23</v>
      </c>
    </row>
    <row r="24" spans="1:23" s="84" customFormat="1" ht="30" customHeight="1">
      <c r="A24" s="223" t="s">
        <v>129</v>
      </c>
      <c r="B24" s="508" t="s">
        <v>130</v>
      </c>
      <c r="C24" s="515"/>
      <c r="D24" s="515"/>
      <c r="E24" s="515"/>
      <c r="F24" s="515"/>
      <c r="G24" s="515"/>
      <c r="H24" s="515"/>
      <c r="I24" s="515"/>
      <c r="J24" s="515"/>
      <c r="K24" s="515"/>
      <c r="L24" s="515"/>
      <c r="M24" s="515"/>
      <c r="N24" s="515"/>
      <c r="O24" s="333"/>
      <c r="P24" s="333"/>
      <c r="Q24" s="333"/>
      <c r="R24" s="333"/>
      <c r="S24" s="333"/>
      <c r="T24" s="333"/>
      <c r="U24" s="333"/>
      <c r="V24" s="333"/>
      <c r="W24" s="334"/>
    </row>
    <row r="25" spans="1:23" s="84" customFormat="1" ht="80.25" customHeight="1">
      <c r="A25" s="223" t="s">
        <v>131</v>
      </c>
      <c r="B25" s="236" t="s">
        <v>132</v>
      </c>
      <c r="C25" s="137" t="s">
        <v>67</v>
      </c>
      <c r="D25" s="214">
        <f>'рассчет(4)'!D32</f>
        <v>8.49</v>
      </c>
      <c r="E25" s="214">
        <f>'рассчет(4)'!E32</f>
        <v>10.19</v>
      </c>
      <c r="F25" s="214">
        <f>'рассчет(4)'!D33</f>
        <v>8.49</v>
      </c>
      <c r="G25" s="214">
        <f>'рассчет(4)'!E33</f>
        <v>10.19</v>
      </c>
      <c r="H25" s="137" t="s">
        <v>67</v>
      </c>
      <c r="I25" s="198">
        <v>8.4600000000000009</v>
      </c>
      <c r="J25" s="198">
        <v>10.15</v>
      </c>
      <c r="K25" s="198">
        <v>8.4600000000000009</v>
      </c>
      <c r="L25" s="198">
        <v>10.15</v>
      </c>
      <c r="M25" s="198">
        <f t="shared" ref="M25:M32" si="12">D25/I25*100-100</f>
        <v>0.35</v>
      </c>
      <c r="N25" s="198">
        <f t="shared" ref="N25:N32" si="13">F25/K25*100-100</f>
        <v>0.35</v>
      </c>
      <c r="O25" s="232"/>
      <c r="P25" s="233">
        <f t="shared" si="0"/>
        <v>8.8800000000000008</v>
      </c>
      <c r="Q25" s="234">
        <f t="shared" si="1"/>
        <v>10.66</v>
      </c>
      <c r="R25" s="234">
        <f t="shared" si="2"/>
        <v>8.8800000000000008</v>
      </c>
      <c r="S25" s="234">
        <f t="shared" si="3"/>
        <v>10.66</v>
      </c>
      <c r="T25" s="233">
        <f t="shared" si="4"/>
        <v>9.5</v>
      </c>
      <c r="U25" s="234">
        <f t="shared" ref="U25:U32" si="14">T25+T25*20/100</f>
        <v>11.4</v>
      </c>
      <c r="V25" s="234">
        <f t="shared" si="6"/>
        <v>9.5</v>
      </c>
      <c r="W25" s="234">
        <f t="shared" ref="W25:W32" si="15">V25+V25*20/100</f>
        <v>11.4</v>
      </c>
    </row>
    <row r="26" spans="1:23" s="84" customFormat="1" ht="92.25" customHeight="1">
      <c r="A26" s="223" t="s">
        <v>134</v>
      </c>
      <c r="B26" s="236" t="s">
        <v>135</v>
      </c>
      <c r="C26" s="137" t="s">
        <v>67</v>
      </c>
      <c r="D26" s="214">
        <f>'рассчет(4)'!D34</f>
        <v>12.75</v>
      </c>
      <c r="E26" s="214">
        <f>'рассчет(4)'!E34</f>
        <v>15.3</v>
      </c>
      <c r="F26" s="214">
        <f>'рассчет(4)'!D35</f>
        <v>8.49</v>
      </c>
      <c r="G26" s="214">
        <f>'рассчет(4)'!E35</f>
        <v>10.19</v>
      </c>
      <c r="H26" s="137" t="s">
        <v>67</v>
      </c>
      <c r="I26" s="198">
        <v>12.68</v>
      </c>
      <c r="J26" s="198">
        <v>15.22</v>
      </c>
      <c r="K26" s="198">
        <v>8.4600000000000009</v>
      </c>
      <c r="L26" s="198">
        <v>10.15</v>
      </c>
      <c r="M26" s="198">
        <f t="shared" si="12"/>
        <v>0.55000000000000004</v>
      </c>
      <c r="N26" s="198">
        <f t="shared" si="13"/>
        <v>0.35</v>
      </c>
      <c r="O26" s="232"/>
      <c r="P26" s="233">
        <f t="shared" si="0"/>
        <v>13.31</v>
      </c>
      <c r="Q26" s="234">
        <f t="shared" si="1"/>
        <v>15.97</v>
      </c>
      <c r="R26" s="234">
        <f t="shared" si="2"/>
        <v>8.8800000000000008</v>
      </c>
      <c r="S26" s="234">
        <f t="shared" si="3"/>
        <v>10.66</v>
      </c>
      <c r="T26" s="233">
        <f t="shared" si="4"/>
        <v>14.24</v>
      </c>
      <c r="U26" s="234">
        <f t="shared" si="14"/>
        <v>17.09</v>
      </c>
      <c r="V26" s="234">
        <f t="shared" si="6"/>
        <v>9.5</v>
      </c>
      <c r="W26" s="234">
        <f t="shared" si="15"/>
        <v>11.4</v>
      </c>
    </row>
    <row r="27" spans="1:23" s="84" customFormat="1" ht="84" customHeight="1">
      <c r="A27" s="223" t="s">
        <v>641</v>
      </c>
      <c r="B27" s="236" t="s">
        <v>705</v>
      </c>
      <c r="C27" s="137" t="s">
        <v>67</v>
      </c>
      <c r="D27" s="214">
        <f t="shared" ref="D27:D32" si="16">E27/1.2</f>
        <v>8.49</v>
      </c>
      <c r="E27" s="214">
        <f>'рассчет(4)'!E36</f>
        <v>10.19</v>
      </c>
      <c r="F27" s="214">
        <f t="shared" ref="F27:F32" si="17">G27/1.2</f>
        <v>8.49</v>
      </c>
      <c r="G27" s="214">
        <f>'рассчет(4)'!E37</f>
        <v>10.19</v>
      </c>
      <c r="H27" s="137" t="s">
        <v>67</v>
      </c>
      <c r="I27" s="198">
        <v>8.4600000000000009</v>
      </c>
      <c r="J27" s="198">
        <v>10.15</v>
      </c>
      <c r="K27" s="198">
        <v>8.4600000000000009</v>
      </c>
      <c r="L27" s="198">
        <v>10.15</v>
      </c>
      <c r="M27" s="198">
        <f t="shared" si="12"/>
        <v>0.35</v>
      </c>
      <c r="N27" s="198">
        <f t="shared" si="13"/>
        <v>0.35</v>
      </c>
      <c r="O27" s="232"/>
      <c r="P27" s="233">
        <f t="shared" si="0"/>
        <v>8.8800000000000008</v>
      </c>
      <c r="Q27" s="234">
        <f t="shared" si="1"/>
        <v>10.66</v>
      </c>
      <c r="R27" s="234">
        <f t="shared" si="2"/>
        <v>8.8800000000000008</v>
      </c>
      <c r="S27" s="234">
        <f t="shared" si="3"/>
        <v>10.66</v>
      </c>
      <c r="T27" s="233">
        <f t="shared" si="4"/>
        <v>9.5</v>
      </c>
      <c r="U27" s="234">
        <f t="shared" si="14"/>
        <v>11.4</v>
      </c>
      <c r="V27" s="234">
        <f t="shared" si="6"/>
        <v>9.5</v>
      </c>
      <c r="W27" s="234">
        <f t="shared" si="15"/>
        <v>11.4</v>
      </c>
    </row>
    <row r="28" spans="1:23" s="84" customFormat="1" ht="82.5" customHeight="1">
      <c r="A28" s="223" t="s">
        <v>138</v>
      </c>
      <c r="B28" s="236" t="s">
        <v>143</v>
      </c>
      <c r="C28" s="137" t="s">
        <v>67</v>
      </c>
      <c r="D28" s="214">
        <f t="shared" si="16"/>
        <v>8.49</v>
      </c>
      <c r="E28" s="214">
        <f>'рассчет(4)'!E38</f>
        <v>10.19</v>
      </c>
      <c r="F28" s="214">
        <f t="shared" si="17"/>
        <v>8.49</v>
      </c>
      <c r="G28" s="214">
        <f>'рассчет(4)'!E39</f>
        <v>10.19</v>
      </c>
      <c r="H28" s="137" t="s">
        <v>67</v>
      </c>
      <c r="I28" s="198">
        <v>8.4600000000000009</v>
      </c>
      <c r="J28" s="198">
        <v>10.15</v>
      </c>
      <c r="K28" s="198">
        <v>8.4600000000000009</v>
      </c>
      <c r="L28" s="198">
        <v>10.15</v>
      </c>
      <c r="M28" s="198">
        <f t="shared" si="12"/>
        <v>0.35</v>
      </c>
      <c r="N28" s="198">
        <f t="shared" si="13"/>
        <v>0.35</v>
      </c>
      <c r="O28" s="232"/>
      <c r="P28" s="233">
        <f t="shared" si="0"/>
        <v>8.8800000000000008</v>
      </c>
      <c r="Q28" s="234">
        <f t="shared" si="1"/>
        <v>10.66</v>
      </c>
      <c r="R28" s="234">
        <f t="shared" si="2"/>
        <v>8.8800000000000008</v>
      </c>
      <c r="S28" s="234">
        <f t="shared" si="3"/>
        <v>10.66</v>
      </c>
      <c r="T28" s="233">
        <f t="shared" si="4"/>
        <v>9.5</v>
      </c>
      <c r="U28" s="234">
        <f t="shared" si="14"/>
        <v>11.4</v>
      </c>
      <c r="V28" s="234">
        <f t="shared" si="6"/>
        <v>9.5</v>
      </c>
      <c r="W28" s="234">
        <f t="shared" si="15"/>
        <v>11.4</v>
      </c>
    </row>
    <row r="29" spans="1:23" s="84" customFormat="1" ht="81" customHeight="1">
      <c r="A29" s="223" t="s">
        <v>139</v>
      </c>
      <c r="B29" s="236" t="s">
        <v>145</v>
      </c>
      <c r="C29" s="137" t="s">
        <v>67</v>
      </c>
      <c r="D29" s="214">
        <f t="shared" si="16"/>
        <v>8.49</v>
      </c>
      <c r="E29" s="214">
        <f>'рассчет(4)'!E40</f>
        <v>10.19</v>
      </c>
      <c r="F29" s="214">
        <f t="shared" si="17"/>
        <v>8.49</v>
      </c>
      <c r="G29" s="214">
        <f>'рассчет(4)'!E41</f>
        <v>10.19</v>
      </c>
      <c r="H29" s="137" t="s">
        <v>67</v>
      </c>
      <c r="I29" s="198">
        <v>8.4600000000000009</v>
      </c>
      <c r="J29" s="198">
        <v>10.15</v>
      </c>
      <c r="K29" s="198">
        <v>8.4600000000000009</v>
      </c>
      <c r="L29" s="198">
        <v>10.15</v>
      </c>
      <c r="M29" s="198">
        <f t="shared" si="12"/>
        <v>0.35</v>
      </c>
      <c r="N29" s="198">
        <f t="shared" si="13"/>
        <v>0.35</v>
      </c>
      <c r="O29" s="232"/>
      <c r="P29" s="233">
        <f t="shared" si="0"/>
        <v>8.8800000000000008</v>
      </c>
      <c r="Q29" s="234">
        <f t="shared" si="1"/>
        <v>10.66</v>
      </c>
      <c r="R29" s="234">
        <f t="shared" si="2"/>
        <v>8.8800000000000008</v>
      </c>
      <c r="S29" s="234">
        <f t="shared" si="3"/>
        <v>10.66</v>
      </c>
      <c r="T29" s="233">
        <f t="shared" si="4"/>
        <v>9.5</v>
      </c>
      <c r="U29" s="234">
        <f t="shared" si="14"/>
        <v>11.4</v>
      </c>
      <c r="V29" s="234">
        <f t="shared" si="6"/>
        <v>9.5</v>
      </c>
      <c r="W29" s="234">
        <f t="shared" si="15"/>
        <v>11.4</v>
      </c>
    </row>
    <row r="30" spans="1:23" s="84" customFormat="1" ht="88.5" customHeight="1">
      <c r="A30" s="223" t="s">
        <v>140</v>
      </c>
      <c r="B30" s="236" t="s">
        <v>147</v>
      </c>
      <c r="C30" s="137" t="s">
        <v>67</v>
      </c>
      <c r="D30" s="214">
        <f>'рассчет(4)'!D42</f>
        <v>16.989999999999998</v>
      </c>
      <c r="E30" s="214">
        <f>'рассчет(4)'!E42</f>
        <v>20.39</v>
      </c>
      <c r="F30" s="214">
        <f>'рассчет(4)'!D43</f>
        <v>16.989999999999998</v>
      </c>
      <c r="G30" s="214">
        <f>'рассчет(4)'!E43</f>
        <v>20.39</v>
      </c>
      <c r="H30" s="137" t="s">
        <v>67</v>
      </c>
      <c r="I30" s="198">
        <v>8.11</v>
      </c>
      <c r="J30" s="198">
        <v>9.73</v>
      </c>
      <c r="K30" s="198">
        <v>8.11</v>
      </c>
      <c r="L30" s="198">
        <v>9.73</v>
      </c>
      <c r="M30" s="198">
        <f t="shared" si="12"/>
        <v>109.49</v>
      </c>
      <c r="N30" s="198">
        <f t="shared" si="13"/>
        <v>109.49</v>
      </c>
      <c r="O30" s="232"/>
      <c r="P30" s="233">
        <f t="shared" si="0"/>
        <v>8.52</v>
      </c>
      <c r="Q30" s="234">
        <f t="shared" si="1"/>
        <v>10.220000000000001</v>
      </c>
      <c r="R30" s="234">
        <f t="shared" si="2"/>
        <v>8.52</v>
      </c>
      <c r="S30" s="234">
        <f t="shared" si="3"/>
        <v>10.220000000000001</v>
      </c>
      <c r="T30" s="233">
        <f t="shared" si="4"/>
        <v>9.1199999999999992</v>
      </c>
      <c r="U30" s="234">
        <f t="shared" si="14"/>
        <v>10.94</v>
      </c>
      <c r="V30" s="234">
        <f t="shared" si="6"/>
        <v>9.1199999999999992</v>
      </c>
      <c r="W30" s="234">
        <f t="shared" si="15"/>
        <v>10.94</v>
      </c>
    </row>
    <row r="31" spans="1:23" s="84" customFormat="1" ht="80.25" customHeight="1">
      <c r="A31" s="223" t="s">
        <v>141</v>
      </c>
      <c r="B31" s="236" t="s">
        <v>149</v>
      </c>
      <c r="C31" s="137" t="s">
        <v>67</v>
      </c>
      <c r="D31" s="214">
        <f>'рассчет(4)'!D44</f>
        <v>16.989999999999998</v>
      </c>
      <c r="E31" s="214">
        <f>'рассчет(4)'!E44</f>
        <v>20.39</v>
      </c>
      <c r="F31" s="214">
        <f>'рассчет(4)'!D45</f>
        <v>16.989999999999998</v>
      </c>
      <c r="G31" s="214">
        <f>'рассчет(4)'!E45</f>
        <v>20.39</v>
      </c>
      <c r="H31" s="137" t="s">
        <v>67</v>
      </c>
      <c r="I31" s="198">
        <v>4.46</v>
      </c>
      <c r="J31" s="198">
        <v>5.35</v>
      </c>
      <c r="K31" s="198">
        <v>4.46</v>
      </c>
      <c r="L31" s="198">
        <v>5.35</v>
      </c>
      <c r="M31" s="198">
        <f t="shared" si="12"/>
        <v>280.94</v>
      </c>
      <c r="N31" s="198">
        <f t="shared" si="13"/>
        <v>280.94</v>
      </c>
      <c r="O31" s="232"/>
      <c r="P31" s="233">
        <f t="shared" si="0"/>
        <v>4.68</v>
      </c>
      <c r="Q31" s="234">
        <f t="shared" si="1"/>
        <v>5.62</v>
      </c>
      <c r="R31" s="234">
        <f t="shared" si="2"/>
        <v>4.68</v>
      </c>
      <c r="S31" s="234">
        <f t="shared" si="3"/>
        <v>5.62</v>
      </c>
      <c r="T31" s="233">
        <f t="shared" si="4"/>
        <v>5.01</v>
      </c>
      <c r="U31" s="234">
        <f t="shared" si="14"/>
        <v>6.01</v>
      </c>
      <c r="V31" s="234">
        <f t="shared" si="6"/>
        <v>5.01</v>
      </c>
      <c r="W31" s="234">
        <f t="shared" si="15"/>
        <v>6.01</v>
      </c>
    </row>
    <row r="32" spans="1:23" s="84" customFormat="1" ht="84" customHeight="1">
      <c r="A32" s="223" t="s">
        <v>142</v>
      </c>
      <c r="B32" s="136" t="s">
        <v>151</v>
      </c>
      <c r="C32" s="137" t="s">
        <v>67</v>
      </c>
      <c r="D32" s="214">
        <f t="shared" si="16"/>
        <v>16.989999999999998</v>
      </c>
      <c r="E32" s="214">
        <f>'рассчет(4)'!E46</f>
        <v>20.39</v>
      </c>
      <c r="F32" s="214">
        <f t="shared" si="17"/>
        <v>16.989999999999998</v>
      </c>
      <c r="G32" s="214">
        <f>'рассчет(4)'!E47</f>
        <v>20.39</v>
      </c>
      <c r="H32" s="137" t="s">
        <v>67</v>
      </c>
      <c r="I32" s="198">
        <v>16.989999999999998</v>
      </c>
      <c r="J32" s="198">
        <v>20.39</v>
      </c>
      <c r="K32" s="198">
        <v>16.989999999999998</v>
      </c>
      <c r="L32" s="198">
        <v>20.39</v>
      </c>
      <c r="M32" s="198">
        <f t="shared" si="12"/>
        <v>0</v>
      </c>
      <c r="N32" s="198">
        <f t="shared" si="13"/>
        <v>0</v>
      </c>
      <c r="O32" s="232"/>
      <c r="P32" s="233">
        <f t="shared" si="0"/>
        <v>17.84</v>
      </c>
      <c r="Q32" s="234">
        <f t="shared" si="1"/>
        <v>21.41</v>
      </c>
      <c r="R32" s="234">
        <f t="shared" si="2"/>
        <v>17.84</v>
      </c>
      <c r="S32" s="234">
        <f t="shared" si="3"/>
        <v>21.41</v>
      </c>
      <c r="T32" s="233">
        <f t="shared" si="4"/>
        <v>19.09</v>
      </c>
      <c r="U32" s="234">
        <f t="shared" si="14"/>
        <v>22.91</v>
      </c>
      <c r="V32" s="234">
        <f t="shared" si="6"/>
        <v>19.09</v>
      </c>
      <c r="W32" s="234">
        <f t="shared" si="15"/>
        <v>22.91</v>
      </c>
    </row>
    <row r="33" spans="1:23" s="84" customFormat="1" ht="33" customHeight="1">
      <c r="A33" s="223" t="s">
        <v>591</v>
      </c>
      <c r="B33" s="508" t="s">
        <v>593</v>
      </c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333"/>
      <c r="P33" s="333"/>
      <c r="Q33" s="333"/>
      <c r="R33" s="333"/>
      <c r="S33" s="333"/>
      <c r="T33" s="333"/>
      <c r="U33" s="333"/>
      <c r="V33" s="333"/>
      <c r="W33" s="334"/>
    </row>
    <row r="34" spans="1:23" s="84" customFormat="1" ht="24.75" customHeight="1">
      <c r="A34" s="223" t="s">
        <v>592</v>
      </c>
      <c r="B34" s="508" t="s">
        <v>594</v>
      </c>
      <c r="C34" s="509"/>
      <c r="D34" s="509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333"/>
      <c r="P34" s="333"/>
      <c r="Q34" s="333"/>
      <c r="R34" s="333"/>
      <c r="S34" s="333"/>
      <c r="T34" s="333"/>
      <c r="U34" s="333"/>
      <c r="V34" s="333"/>
      <c r="W34" s="334"/>
    </row>
    <row r="35" spans="1:23" s="84" customFormat="1" ht="86.25" customHeight="1">
      <c r="A35" s="223" t="s">
        <v>595</v>
      </c>
      <c r="B35" s="236" t="s">
        <v>596</v>
      </c>
      <c r="C35" s="137" t="s">
        <v>67</v>
      </c>
      <c r="D35" s="212">
        <f>'рассчет(4)'!D50</f>
        <v>29.34</v>
      </c>
      <c r="E35" s="212">
        <f>'рассчет(4)'!E50</f>
        <v>35.21</v>
      </c>
      <c r="F35" s="213">
        <f>'рассчет(4)'!D51</f>
        <v>29.34</v>
      </c>
      <c r="G35" s="213">
        <f>'рассчет(4)'!E51</f>
        <v>35.21</v>
      </c>
      <c r="H35" s="137" t="s">
        <v>67</v>
      </c>
      <c r="I35" s="198">
        <v>14.66</v>
      </c>
      <c r="J35" s="198">
        <v>17.59</v>
      </c>
      <c r="K35" s="198">
        <v>13.33</v>
      </c>
      <c r="L35" s="198">
        <v>16</v>
      </c>
      <c r="M35" s="198">
        <f t="shared" ref="M35:M46" si="18">D35/I35*100-100</f>
        <v>100.14</v>
      </c>
      <c r="N35" s="198">
        <f t="shared" ref="N35:N46" si="19">F35/K35*100-100</f>
        <v>120.11</v>
      </c>
      <c r="O35" s="232"/>
      <c r="P35" s="233">
        <f t="shared" si="0"/>
        <v>15.39</v>
      </c>
      <c r="Q35" s="234">
        <f t="shared" si="1"/>
        <v>18.47</v>
      </c>
      <c r="R35" s="234">
        <f t="shared" si="2"/>
        <v>14</v>
      </c>
      <c r="S35" s="234">
        <f t="shared" si="3"/>
        <v>16.8</v>
      </c>
      <c r="T35" s="233">
        <f t="shared" si="4"/>
        <v>16.47</v>
      </c>
      <c r="U35" s="234">
        <f t="shared" ref="U35:U46" si="20">T35+T35*20/100</f>
        <v>19.760000000000002</v>
      </c>
      <c r="V35" s="234">
        <f t="shared" si="6"/>
        <v>14.98</v>
      </c>
      <c r="W35" s="234">
        <f t="shared" ref="W35:W46" si="21">V35+V35*20/100</f>
        <v>17.98</v>
      </c>
    </row>
    <row r="36" spans="1:23" s="84" customFormat="1" ht="74.25" customHeight="1">
      <c r="A36" s="223" t="s">
        <v>598</v>
      </c>
      <c r="B36" s="236" t="s">
        <v>599</v>
      </c>
      <c r="C36" s="137" t="s">
        <v>67</v>
      </c>
      <c r="D36" s="214">
        <f>'рассчет(4)'!D52</f>
        <v>8.1</v>
      </c>
      <c r="E36" s="214">
        <f>'рассчет(4)'!E52</f>
        <v>9.7200000000000006</v>
      </c>
      <c r="F36" s="214">
        <f>'рассчет(4)'!D53</f>
        <v>8.1</v>
      </c>
      <c r="G36" s="214">
        <f>'рассчет(4)'!E53</f>
        <v>9.7200000000000006</v>
      </c>
      <c r="H36" s="137" t="s">
        <v>67</v>
      </c>
      <c r="I36" s="198">
        <v>3.93</v>
      </c>
      <c r="J36" s="198">
        <v>4.72</v>
      </c>
      <c r="K36" s="198">
        <v>3.75</v>
      </c>
      <c r="L36" s="198">
        <v>4.5</v>
      </c>
      <c r="M36" s="198">
        <f t="shared" si="18"/>
        <v>106.11</v>
      </c>
      <c r="N36" s="198">
        <f t="shared" si="19"/>
        <v>116</v>
      </c>
      <c r="O36" s="232"/>
      <c r="P36" s="233">
        <f t="shared" si="0"/>
        <v>4.13</v>
      </c>
      <c r="Q36" s="234">
        <f t="shared" si="1"/>
        <v>4.96</v>
      </c>
      <c r="R36" s="234">
        <f t="shared" si="2"/>
        <v>3.94</v>
      </c>
      <c r="S36" s="234">
        <f t="shared" si="3"/>
        <v>4.7300000000000004</v>
      </c>
      <c r="T36" s="233">
        <f t="shared" si="4"/>
        <v>4.42</v>
      </c>
      <c r="U36" s="234">
        <f t="shared" si="20"/>
        <v>5.3</v>
      </c>
      <c r="V36" s="234">
        <f t="shared" si="6"/>
        <v>4.22</v>
      </c>
      <c r="W36" s="234">
        <f t="shared" si="21"/>
        <v>5.0599999999999996</v>
      </c>
    </row>
    <row r="37" spans="1:23" s="102" customFormat="1" ht="93" customHeight="1">
      <c r="A37" s="223" t="s">
        <v>706</v>
      </c>
      <c r="B37" s="236" t="s">
        <v>602</v>
      </c>
      <c r="C37" s="137" t="s">
        <v>67</v>
      </c>
      <c r="D37" s="214">
        <f>'рассчет(4)'!D54</f>
        <v>18.93</v>
      </c>
      <c r="E37" s="214">
        <f>'рассчет(4)'!E54</f>
        <v>22.72</v>
      </c>
      <c r="F37" s="214">
        <f>'рассчет(4)'!D55</f>
        <v>18.93</v>
      </c>
      <c r="G37" s="214">
        <f>'рассчет(4)'!E55</f>
        <v>22.72</v>
      </c>
      <c r="H37" s="137" t="s">
        <v>67</v>
      </c>
      <c r="I37" s="198">
        <v>9.84</v>
      </c>
      <c r="J37" s="198">
        <v>11.81</v>
      </c>
      <c r="K37" s="198">
        <v>9.24</v>
      </c>
      <c r="L37" s="198">
        <v>11.09</v>
      </c>
      <c r="M37" s="198">
        <f t="shared" si="18"/>
        <v>92.38</v>
      </c>
      <c r="N37" s="198">
        <f t="shared" si="19"/>
        <v>104.87</v>
      </c>
      <c r="O37" s="232"/>
      <c r="P37" s="233">
        <f t="shared" si="0"/>
        <v>10.33</v>
      </c>
      <c r="Q37" s="234">
        <f t="shared" si="1"/>
        <v>12.4</v>
      </c>
      <c r="R37" s="234">
        <f t="shared" si="2"/>
        <v>9.6999999999999993</v>
      </c>
      <c r="S37" s="234">
        <f t="shared" si="3"/>
        <v>11.64</v>
      </c>
      <c r="T37" s="233">
        <f t="shared" si="4"/>
        <v>11.05</v>
      </c>
      <c r="U37" s="234">
        <f t="shared" si="20"/>
        <v>13.26</v>
      </c>
      <c r="V37" s="234">
        <f t="shared" si="6"/>
        <v>10.38</v>
      </c>
      <c r="W37" s="234">
        <f t="shared" si="21"/>
        <v>12.46</v>
      </c>
    </row>
    <row r="38" spans="1:23" s="102" customFormat="1" ht="81.75" customHeight="1">
      <c r="A38" s="223" t="s">
        <v>643</v>
      </c>
      <c r="B38" s="236" t="s">
        <v>605</v>
      </c>
      <c r="C38" s="137" t="s">
        <v>67</v>
      </c>
      <c r="D38" s="214">
        <f>'рассчет(4)'!D56</f>
        <v>7.1</v>
      </c>
      <c r="E38" s="214">
        <f>'рассчет(4)'!E56</f>
        <v>8.52</v>
      </c>
      <c r="F38" s="214">
        <f>'рассчет(4)'!D57</f>
        <v>7.1</v>
      </c>
      <c r="G38" s="214">
        <f>'рассчет(4)'!E57</f>
        <v>8.52</v>
      </c>
      <c r="H38" s="137" t="s">
        <v>67</v>
      </c>
      <c r="I38" s="198">
        <v>3.31</v>
      </c>
      <c r="J38" s="198">
        <v>3.97</v>
      </c>
      <c r="K38" s="198">
        <v>2.95</v>
      </c>
      <c r="L38" s="198">
        <v>3.54</v>
      </c>
      <c r="M38" s="198">
        <f t="shared" si="18"/>
        <v>114.5</v>
      </c>
      <c r="N38" s="198">
        <f t="shared" si="19"/>
        <v>140.68</v>
      </c>
      <c r="O38" s="232"/>
      <c r="P38" s="233">
        <f t="shared" si="0"/>
        <v>3.48</v>
      </c>
      <c r="Q38" s="234">
        <f t="shared" si="1"/>
        <v>4.18</v>
      </c>
      <c r="R38" s="234">
        <f t="shared" si="2"/>
        <v>3.1</v>
      </c>
      <c r="S38" s="234">
        <f t="shared" si="3"/>
        <v>3.72</v>
      </c>
      <c r="T38" s="233">
        <f t="shared" si="4"/>
        <v>3.72</v>
      </c>
      <c r="U38" s="234">
        <f t="shared" si="20"/>
        <v>4.46</v>
      </c>
      <c r="V38" s="234">
        <f t="shared" si="6"/>
        <v>3.32</v>
      </c>
      <c r="W38" s="234">
        <f t="shared" si="21"/>
        <v>3.98</v>
      </c>
    </row>
    <row r="39" spans="1:23" s="84" customFormat="1" ht="71.25" customHeight="1">
      <c r="A39" s="223" t="s">
        <v>607</v>
      </c>
      <c r="B39" s="236" t="s">
        <v>608</v>
      </c>
      <c r="C39" s="137" t="s">
        <v>67</v>
      </c>
      <c r="D39" s="214">
        <f>'рассчет(4)'!D58</f>
        <v>3.78</v>
      </c>
      <c r="E39" s="214">
        <f>'рассчет(4)'!E58</f>
        <v>4.54</v>
      </c>
      <c r="F39" s="214">
        <f>'рассчет(4)'!D59</f>
        <v>3.78</v>
      </c>
      <c r="G39" s="214">
        <f>'рассчет(4)'!E59</f>
        <v>4.54</v>
      </c>
      <c r="H39" s="137" t="s">
        <v>67</v>
      </c>
      <c r="I39" s="198">
        <v>1.97</v>
      </c>
      <c r="J39" s="198">
        <v>2.36</v>
      </c>
      <c r="K39" s="198">
        <v>1.78</v>
      </c>
      <c r="L39" s="198">
        <v>2.14</v>
      </c>
      <c r="M39" s="198">
        <f t="shared" si="18"/>
        <v>91.88</v>
      </c>
      <c r="N39" s="198">
        <f t="shared" si="19"/>
        <v>112.36</v>
      </c>
      <c r="O39" s="232"/>
      <c r="P39" s="233">
        <f t="shared" si="0"/>
        <v>2.0699999999999998</v>
      </c>
      <c r="Q39" s="234">
        <f t="shared" si="1"/>
        <v>2.48</v>
      </c>
      <c r="R39" s="234">
        <f t="shared" si="2"/>
        <v>1.87</v>
      </c>
      <c r="S39" s="234">
        <f t="shared" si="3"/>
        <v>2.2400000000000002</v>
      </c>
      <c r="T39" s="233">
        <f t="shared" si="4"/>
        <v>2.21</v>
      </c>
      <c r="U39" s="234">
        <f t="shared" si="20"/>
        <v>2.65</v>
      </c>
      <c r="V39" s="234">
        <f t="shared" si="6"/>
        <v>2</v>
      </c>
      <c r="W39" s="234">
        <f t="shared" si="21"/>
        <v>2.4</v>
      </c>
    </row>
    <row r="40" spans="1:23" s="84" customFormat="1" ht="139.5" customHeight="1">
      <c r="A40" s="223" t="s">
        <v>610</v>
      </c>
      <c r="B40" s="236" t="s">
        <v>611</v>
      </c>
      <c r="C40" s="137" t="s">
        <v>67</v>
      </c>
      <c r="D40" s="212">
        <f>'рассчет(4)'!D60</f>
        <v>13.9</v>
      </c>
      <c r="E40" s="212">
        <f>'рассчет(4)'!E60</f>
        <v>16.68</v>
      </c>
      <c r="F40" s="213">
        <f>'рассчет(4)'!D61</f>
        <v>13.9</v>
      </c>
      <c r="G40" s="213">
        <f>'рассчет(4)'!E61</f>
        <v>16.68</v>
      </c>
      <c r="H40" s="137" t="s">
        <v>67</v>
      </c>
      <c r="I40" s="198">
        <v>7.59</v>
      </c>
      <c r="J40" s="198">
        <v>9.11</v>
      </c>
      <c r="K40" s="198">
        <v>6.7</v>
      </c>
      <c r="L40" s="198">
        <v>8.0399999999999991</v>
      </c>
      <c r="M40" s="198">
        <f t="shared" si="18"/>
        <v>83.14</v>
      </c>
      <c r="N40" s="198">
        <f t="shared" si="19"/>
        <v>107.46</v>
      </c>
      <c r="O40" s="232"/>
      <c r="P40" s="233">
        <f t="shared" si="0"/>
        <v>7.97</v>
      </c>
      <c r="Q40" s="234">
        <f t="shared" si="1"/>
        <v>9.56</v>
      </c>
      <c r="R40" s="234">
        <f t="shared" si="2"/>
        <v>7.04</v>
      </c>
      <c r="S40" s="234">
        <f t="shared" si="3"/>
        <v>8.4499999999999993</v>
      </c>
      <c r="T40" s="233">
        <f t="shared" si="4"/>
        <v>8.5299999999999994</v>
      </c>
      <c r="U40" s="234">
        <f t="shared" si="20"/>
        <v>10.24</v>
      </c>
      <c r="V40" s="234">
        <f t="shared" si="6"/>
        <v>7.53</v>
      </c>
      <c r="W40" s="234">
        <f t="shared" si="21"/>
        <v>9.0399999999999991</v>
      </c>
    </row>
    <row r="41" spans="1:23" s="84" customFormat="1" ht="147.75" customHeight="1">
      <c r="A41" s="223" t="s">
        <v>613</v>
      </c>
      <c r="B41" s="236" t="s">
        <v>615</v>
      </c>
      <c r="C41" s="137" t="s">
        <v>67</v>
      </c>
      <c r="D41" s="212">
        <f>'рассчет(4)'!D62</f>
        <v>13.9</v>
      </c>
      <c r="E41" s="212">
        <f>'рассчет(4)'!E62</f>
        <v>16.68</v>
      </c>
      <c r="F41" s="213">
        <f>'рассчет(4)'!D63</f>
        <v>13.9</v>
      </c>
      <c r="G41" s="213">
        <f>'рассчет(4)'!E63</f>
        <v>16.68</v>
      </c>
      <c r="H41" s="137" t="s">
        <v>67</v>
      </c>
      <c r="I41" s="198">
        <v>7.59</v>
      </c>
      <c r="J41" s="198">
        <v>9.11</v>
      </c>
      <c r="K41" s="198">
        <v>6.7</v>
      </c>
      <c r="L41" s="198">
        <v>8.0399999999999991</v>
      </c>
      <c r="M41" s="198">
        <f t="shared" si="18"/>
        <v>83.14</v>
      </c>
      <c r="N41" s="198">
        <f t="shared" si="19"/>
        <v>107.46</v>
      </c>
      <c r="O41" s="232"/>
      <c r="P41" s="233">
        <f t="shared" si="0"/>
        <v>7.97</v>
      </c>
      <c r="Q41" s="234">
        <f t="shared" si="1"/>
        <v>9.56</v>
      </c>
      <c r="R41" s="234">
        <f t="shared" si="2"/>
        <v>7.04</v>
      </c>
      <c r="S41" s="234">
        <f t="shared" si="3"/>
        <v>8.4499999999999993</v>
      </c>
      <c r="T41" s="233">
        <f t="shared" si="4"/>
        <v>8.5299999999999994</v>
      </c>
      <c r="U41" s="234">
        <f t="shared" si="20"/>
        <v>10.24</v>
      </c>
      <c r="V41" s="234">
        <f t="shared" si="6"/>
        <v>7.53</v>
      </c>
      <c r="W41" s="234">
        <f t="shared" si="21"/>
        <v>9.0399999999999991</v>
      </c>
    </row>
    <row r="42" spans="1:23" s="84" customFormat="1" ht="126" customHeight="1">
      <c r="A42" s="223" t="s">
        <v>644</v>
      </c>
      <c r="B42" s="236" t="s">
        <v>617</v>
      </c>
      <c r="C42" s="137" t="s">
        <v>67</v>
      </c>
      <c r="D42" s="212">
        <f>'рассчет(4)'!D64</f>
        <v>15.07</v>
      </c>
      <c r="E42" s="212">
        <f>'рассчет(4)'!E64</f>
        <v>18.079999999999998</v>
      </c>
      <c r="F42" s="213">
        <f>'рассчет(4)'!D65</f>
        <v>15.07</v>
      </c>
      <c r="G42" s="213">
        <f>'рассчет(4)'!E65</f>
        <v>18.079999999999998</v>
      </c>
      <c r="H42" s="137" t="s">
        <v>67</v>
      </c>
      <c r="I42" s="198">
        <v>8.0299999999999994</v>
      </c>
      <c r="J42" s="198">
        <v>9.64</v>
      </c>
      <c r="K42" s="198">
        <v>7.14</v>
      </c>
      <c r="L42" s="198">
        <v>8.57</v>
      </c>
      <c r="M42" s="198">
        <f t="shared" si="18"/>
        <v>87.67</v>
      </c>
      <c r="N42" s="198">
        <f t="shared" si="19"/>
        <v>111.06</v>
      </c>
      <c r="O42" s="232"/>
      <c r="P42" s="233">
        <f t="shared" si="0"/>
        <v>8.43</v>
      </c>
      <c r="Q42" s="234">
        <f t="shared" si="1"/>
        <v>10.119999999999999</v>
      </c>
      <c r="R42" s="234">
        <f t="shared" si="2"/>
        <v>7.5</v>
      </c>
      <c r="S42" s="234">
        <f t="shared" si="3"/>
        <v>9</v>
      </c>
      <c r="T42" s="233">
        <f t="shared" si="4"/>
        <v>9.02</v>
      </c>
      <c r="U42" s="234">
        <f t="shared" si="20"/>
        <v>10.82</v>
      </c>
      <c r="V42" s="234">
        <f t="shared" si="6"/>
        <v>8.0299999999999994</v>
      </c>
      <c r="W42" s="234">
        <f t="shared" si="21"/>
        <v>9.64</v>
      </c>
    </row>
    <row r="43" spans="1:23" ht="144" customHeight="1">
      <c r="A43" s="223" t="s">
        <v>645</v>
      </c>
      <c r="B43" s="236" t="s">
        <v>626</v>
      </c>
      <c r="C43" s="137" t="s">
        <v>67</v>
      </c>
      <c r="D43" s="212">
        <f>'рассчет(4)'!D66</f>
        <v>13.9</v>
      </c>
      <c r="E43" s="212">
        <f>'рассчет(4)'!E66</f>
        <v>16.68</v>
      </c>
      <c r="F43" s="213">
        <f>'рассчет(4)'!D67</f>
        <v>13.9</v>
      </c>
      <c r="G43" s="213">
        <f>'рассчет(4)'!E67</f>
        <v>16.68</v>
      </c>
      <c r="H43" s="137" t="s">
        <v>67</v>
      </c>
      <c r="I43" s="198">
        <v>7.59</v>
      </c>
      <c r="J43" s="198">
        <v>9.11</v>
      </c>
      <c r="K43" s="198">
        <v>6.7</v>
      </c>
      <c r="L43" s="198">
        <v>8.0399999999999991</v>
      </c>
      <c r="M43" s="198">
        <f t="shared" si="18"/>
        <v>83.14</v>
      </c>
      <c r="N43" s="198">
        <f t="shared" si="19"/>
        <v>107.46</v>
      </c>
      <c r="O43" s="232"/>
      <c r="P43" s="233">
        <f t="shared" si="0"/>
        <v>7.97</v>
      </c>
      <c r="Q43" s="234">
        <f t="shared" si="1"/>
        <v>9.56</v>
      </c>
      <c r="R43" s="234">
        <f t="shared" si="2"/>
        <v>7.04</v>
      </c>
      <c r="S43" s="234">
        <f t="shared" si="3"/>
        <v>8.4499999999999993</v>
      </c>
      <c r="T43" s="233">
        <f t="shared" si="4"/>
        <v>8.5299999999999994</v>
      </c>
      <c r="U43" s="234">
        <f t="shared" si="20"/>
        <v>10.24</v>
      </c>
      <c r="V43" s="234">
        <f t="shared" si="6"/>
        <v>7.53</v>
      </c>
      <c r="W43" s="234">
        <f t="shared" si="21"/>
        <v>9.0399999999999991</v>
      </c>
    </row>
    <row r="44" spans="1:23" ht="98.25" customHeight="1">
      <c r="A44" s="223" t="s">
        <v>620</v>
      </c>
      <c r="B44" s="236" t="s">
        <v>628</v>
      </c>
      <c r="C44" s="137" t="s">
        <v>67</v>
      </c>
      <c r="D44" s="212">
        <f>'рассчет(4)'!D68</f>
        <v>10.43</v>
      </c>
      <c r="E44" s="212">
        <f>'рассчет(4)'!E68</f>
        <v>12.52</v>
      </c>
      <c r="F44" s="213">
        <f>'рассчет(4)'!D69</f>
        <v>10.43</v>
      </c>
      <c r="G44" s="213">
        <f>'рассчет(4)'!E69</f>
        <v>12.52</v>
      </c>
      <c r="H44" s="137" t="s">
        <v>67</v>
      </c>
      <c r="I44" s="198">
        <v>5.28</v>
      </c>
      <c r="J44" s="198">
        <v>6.34</v>
      </c>
      <c r="K44" s="198">
        <v>4.82</v>
      </c>
      <c r="L44" s="198">
        <v>5.78</v>
      </c>
      <c r="M44" s="198">
        <f t="shared" si="18"/>
        <v>97.54</v>
      </c>
      <c r="N44" s="198">
        <f t="shared" si="19"/>
        <v>116.39</v>
      </c>
      <c r="O44" s="232"/>
      <c r="P44" s="233">
        <f t="shared" si="0"/>
        <v>5.54</v>
      </c>
      <c r="Q44" s="234">
        <f t="shared" si="1"/>
        <v>6.65</v>
      </c>
      <c r="R44" s="234">
        <f t="shared" si="2"/>
        <v>5.0599999999999996</v>
      </c>
      <c r="S44" s="234">
        <f t="shared" si="3"/>
        <v>6.07</v>
      </c>
      <c r="T44" s="233">
        <f t="shared" si="4"/>
        <v>5.93</v>
      </c>
      <c r="U44" s="234">
        <f t="shared" si="20"/>
        <v>7.12</v>
      </c>
      <c r="V44" s="234">
        <f t="shared" si="6"/>
        <v>5.41</v>
      </c>
      <c r="W44" s="234">
        <f t="shared" si="21"/>
        <v>6.49</v>
      </c>
    </row>
    <row r="45" spans="1:23" ht="72" customHeight="1">
      <c r="A45" s="223" t="s">
        <v>707</v>
      </c>
      <c r="B45" s="236" t="s">
        <v>630</v>
      </c>
      <c r="C45" s="137" t="s">
        <v>67</v>
      </c>
      <c r="D45" s="212">
        <f>'рассчет(4)'!D70</f>
        <v>15.44</v>
      </c>
      <c r="E45" s="212">
        <f>'рассчет(4)'!E70</f>
        <v>18.53</v>
      </c>
      <c r="F45" s="213">
        <f>'рассчет(4)'!D71</f>
        <v>15.44</v>
      </c>
      <c r="G45" s="213">
        <f>'рассчет(4)'!E71</f>
        <v>18.53</v>
      </c>
      <c r="H45" s="137" t="s">
        <v>67</v>
      </c>
      <c r="I45" s="198">
        <v>7.69</v>
      </c>
      <c r="J45" s="198">
        <v>9.23</v>
      </c>
      <c r="K45" s="198">
        <v>4.28</v>
      </c>
      <c r="L45" s="198">
        <v>5.14</v>
      </c>
      <c r="M45" s="198">
        <f t="shared" si="18"/>
        <v>100.78</v>
      </c>
      <c r="N45" s="198">
        <f t="shared" si="19"/>
        <v>260.75</v>
      </c>
      <c r="O45" s="232"/>
      <c r="P45" s="233">
        <f t="shared" si="0"/>
        <v>8.07</v>
      </c>
      <c r="Q45" s="234">
        <f t="shared" si="1"/>
        <v>9.68</v>
      </c>
      <c r="R45" s="234">
        <f t="shared" si="2"/>
        <v>4.49</v>
      </c>
      <c r="S45" s="234">
        <f t="shared" si="3"/>
        <v>5.39</v>
      </c>
      <c r="T45" s="233">
        <f t="shared" si="4"/>
        <v>8.6300000000000008</v>
      </c>
      <c r="U45" s="234">
        <f t="shared" si="20"/>
        <v>10.36</v>
      </c>
      <c r="V45" s="234">
        <f t="shared" si="6"/>
        <v>4.8</v>
      </c>
      <c r="W45" s="234">
        <f t="shared" si="21"/>
        <v>5.76</v>
      </c>
    </row>
    <row r="46" spans="1:23" ht="84.75" customHeight="1">
      <c r="A46" s="223" t="s">
        <v>622</v>
      </c>
      <c r="B46" s="236" t="s">
        <v>632</v>
      </c>
      <c r="C46" s="137" t="s">
        <v>67</v>
      </c>
      <c r="D46" s="212">
        <f t="shared" ref="D46" si="22">E46/1.2</f>
        <v>3.86</v>
      </c>
      <c r="E46" s="212">
        <f>'рассчет(4)'!E72</f>
        <v>4.63</v>
      </c>
      <c r="F46" s="213">
        <f t="shared" ref="F46" si="23">G46/1.2</f>
        <v>3.86</v>
      </c>
      <c r="G46" s="213">
        <f>'рассчет(4)'!E73</f>
        <v>4.63</v>
      </c>
      <c r="H46" s="137" t="s">
        <v>67</v>
      </c>
      <c r="I46" s="198">
        <v>3.86</v>
      </c>
      <c r="J46" s="198">
        <v>4.63</v>
      </c>
      <c r="K46" s="198">
        <v>3.86</v>
      </c>
      <c r="L46" s="198">
        <v>4.63</v>
      </c>
      <c r="M46" s="198">
        <f t="shared" si="18"/>
        <v>0</v>
      </c>
      <c r="N46" s="198">
        <f t="shared" si="19"/>
        <v>0</v>
      </c>
      <c r="O46" s="232"/>
      <c r="P46" s="233">
        <f t="shared" si="0"/>
        <v>4.05</v>
      </c>
      <c r="Q46" s="234">
        <f t="shared" si="1"/>
        <v>4.8600000000000003</v>
      </c>
      <c r="R46" s="234">
        <f t="shared" si="2"/>
        <v>4.05</v>
      </c>
      <c r="S46" s="234">
        <f t="shared" si="3"/>
        <v>4.8600000000000003</v>
      </c>
      <c r="T46" s="233">
        <f t="shared" si="4"/>
        <v>4.33</v>
      </c>
      <c r="U46" s="234">
        <f t="shared" si="20"/>
        <v>5.2</v>
      </c>
      <c r="V46" s="234">
        <f t="shared" si="6"/>
        <v>4.33</v>
      </c>
      <c r="W46" s="234">
        <f t="shared" si="21"/>
        <v>5.2</v>
      </c>
    </row>
    <row r="47" spans="1:23" ht="26.25" customHeight="1">
      <c r="A47" s="223" t="s">
        <v>623</v>
      </c>
      <c r="B47" s="519" t="s">
        <v>634</v>
      </c>
      <c r="C47" s="520"/>
      <c r="D47" s="520"/>
      <c r="E47" s="520"/>
      <c r="F47" s="520"/>
      <c r="G47" s="520"/>
      <c r="H47" s="520"/>
      <c r="I47" s="520"/>
      <c r="J47" s="520"/>
      <c r="K47" s="520"/>
      <c r="L47" s="520"/>
      <c r="M47" s="520"/>
      <c r="N47" s="520"/>
      <c r="O47" s="232"/>
      <c r="P47" s="233"/>
      <c r="Q47" s="234"/>
      <c r="R47" s="234"/>
      <c r="S47" s="234"/>
      <c r="T47" s="233">
        <f t="shared" si="4"/>
        <v>0</v>
      </c>
      <c r="U47" s="234"/>
      <c r="V47" s="234">
        <f t="shared" si="6"/>
        <v>0</v>
      </c>
      <c r="W47" s="234"/>
    </row>
    <row r="48" spans="1:23" ht="93.75" customHeight="1">
      <c r="A48" s="223" t="s">
        <v>708</v>
      </c>
      <c r="B48" s="236" t="s">
        <v>635</v>
      </c>
      <c r="C48" s="137" t="s">
        <v>67</v>
      </c>
      <c r="D48" s="212">
        <f>'рассчет(4)'!D75</f>
        <v>9.65</v>
      </c>
      <c r="E48" s="212">
        <f>'рассчет(4)'!E75</f>
        <v>11.58</v>
      </c>
      <c r="F48" s="213">
        <f>'рассчет(4)'!D76</f>
        <v>9.65</v>
      </c>
      <c r="G48" s="213">
        <f>'рассчет(4)'!E76</f>
        <v>11.58</v>
      </c>
      <c r="H48" s="137" t="s">
        <v>67</v>
      </c>
      <c r="I48" s="198">
        <v>4.4800000000000004</v>
      </c>
      <c r="J48" s="198">
        <v>5.38</v>
      </c>
      <c r="K48" s="198">
        <v>3.58</v>
      </c>
      <c r="L48" s="198">
        <v>4.3</v>
      </c>
      <c r="M48" s="198">
        <f>D48/I48*100-100</f>
        <v>115.4</v>
      </c>
      <c r="N48" s="198">
        <f>F48/K48*100-100</f>
        <v>169.55</v>
      </c>
      <c r="O48" s="232"/>
      <c r="P48" s="233">
        <f t="shared" si="0"/>
        <v>4.7</v>
      </c>
      <c r="Q48" s="234">
        <f t="shared" si="1"/>
        <v>5.64</v>
      </c>
      <c r="R48" s="234">
        <f t="shared" si="2"/>
        <v>3.76</v>
      </c>
      <c r="S48" s="234">
        <f t="shared" si="3"/>
        <v>4.51</v>
      </c>
      <c r="T48" s="233">
        <f t="shared" si="4"/>
        <v>5.03</v>
      </c>
      <c r="U48" s="234">
        <f t="shared" ref="U48:U49" si="24">T48+T48*20/100</f>
        <v>6.04</v>
      </c>
      <c r="V48" s="234">
        <f t="shared" si="6"/>
        <v>4.0199999999999996</v>
      </c>
      <c r="W48" s="234">
        <f t="shared" ref="W48:W49" si="25">V48+V48*20/100</f>
        <v>4.82</v>
      </c>
    </row>
    <row r="49" spans="1:23" ht="102.75" customHeight="1">
      <c r="A49" s="223" t="s">
        <v>625</v>
      </c>
      <c r="B49" s="236" t="s">
        <v>637</v>
      </c>
      <c r="C49" s="137" t="s">
        <v>67</v>
      </c>
      <c r="D49" s="212">
        <f>'рассчет(4)'!D77</f>
        <v>12.75</v>
      </c>
      <c r="E49" s="212">
        <f>'рассчет(4)'!E77</f>
        <v>15.3</v>
      </c>
      <c r="F49" s="213">
        <f>'рассчет(4)'!D78</f>
        <v>12.75</v>
      </c>
      <c r="G49" s="213">
        <f>'рассчет(4)'!E78</f>
        <v>15.3</v>
      </c>
      <c r="H49" s="137" t="s">
        <v>67</v>
      </c>
      <c r="I49" s="198">
        <v>8.31</v>
      </c>
      <c r="J49" s="198">
        <v>9.9700000000000006</v>
      </c>
      <c r="K49" s="198">
        <v>6.99</v>
      </c>
      <c r="L49" s="198">
        <v>8.39</v>
      </c>
      <c r="M49" s="198">
        <f>D49/I49*100-100</f>
        <v>53.43</v>
      </c>
      <c r="N49" s="198">
        <f>F49/K49*100-100</f>
        <v>82.4</v>
      </c>
      <c r="O49" s="232"/>
      <c r="P49" s="233">
        <f t="shared" si="0"/>
        <v>8.73</v>
      </c>
      <c r="Q49" s="234">
        <f t="shared" si="1"/>
        <v>10.48</v>
      </c>
      <c r="R49" s="234">
        <f t="shared" si="2"/>
        <v>7.34</v>
      </c>
      <c r="S49" s="234">
        <f t="shared" si="3"/>
        <v>8.81</v>
      </c>
      <c r="T49" s="233">
        <f t="shared" si="4"/>
        <v>9.34</v>
      </c>
      <c r="U49" s="234">
        <f t="shared" si="24"/>
        <v>11.21</v>
      </c>
      <c r="V49" s="234">
        <f t="shared" si="6"/>
        <v>7.85</v>
      </c>
      <c r="W49" s="234">
        <f t="shared" si="25"/>
        <v>9.42</v>
      </c>
    </row>
    <row r="50" spans="1:23" ht="16.5" customHeight="1">
      <c r="A50" s="223" t="s">
        <v>154</v>
      </c>
      <c r="B50" s="508" t="s">
        <v>153</v>
      </c>
      <c r="C50" s="510"/>
      <c r="D50" s="510"/>
      <c r="E50" s="510"/>
      <c r="F50" s="510"/>
      <c r="G50" s="510"/>
      <c r="H50" s="510"/>
      <c r="I50" s="510"/>
      <c r="J50" s="510"/>
      <c r="K50" s="510"/>
      <c r="L50" s="510"/>
      <c r="M50" s="510"/>
      <c r="N50" s="510"/>
      <c r="O50" s="333"/>
      <c r="P50" s="333"/>
      <c r="Q50" s="333"/>
      <c r="R50" s="333"/>
      <c r="S50" s="333"/>
      <c r="T50" s="333"/>
      <c r="U50" s="333"/>
      <c r="V50" s="333"/>
      <c r="W50" s="334"/>
    </row>
    <row r="51" spans="1:23" ht="18.75" customHeight="1">
      <c r="A51" s="223" t="s">
        <v>155</v>
      </c>
      <c r="B51" s="508" t="s">
        <v>156</v>
      </c>
      <c r="C51" s="511"/>
      <c r="D51" s="511"/>
      <c r="E51" s="511"/>
      <c r="F51" s="511"/>
      <c r="G51" s="511"/>
      <c r="H51" s="511"/>
      <c r="I51" s="511"/>
      <c r="J51" s="511"/>
      <c r="K51" s="511"/>
      <c r="L51" s="511"/>
      <c r="M51" s="511"/>
      <c r="N51" s="511"/>
      <c r="O51" s="333"/>
      <c r="P51" s="333"/>
      <c r="Q51" s="333"/>
      <c r="R51" s="333"/>
      <c r="S51" s="333"/>
      <c r="T51" s="333"/>
      <c r="U51" s="333"/>
      <c r="V51" s="333"/>
      <c r="W51" s="334"/>
    </row>
    <row r="52" spans="1:23" ht="102.75" customHeight="1">
      <c r="A52" s="223" t="s">
        <v>157</v>
      </c>
      <c r="B52" s="236" t="s">
        <v>158</v>
      </c>
      <c r="C52" s="137" t="s">
        <v>67</v>
      </c>
      <c r="D52" s="212">
        <f>'рассчет(4)'!D81</f>
        <v>6.57</v>
      </c>
      <c r="E52" s="212">
        <f>'рассчет(4)'!E81</f>
        <v>7.88</v>
      </c>
      <c r="F52" s="213">
        <f>'рассчет(4)'!D82</f>
        <v>3.94</v>
      </c>
      <c r="G52" s="213">
        <f>'рассчет(4)'!E82</f>
        <v>4.7300000000000004</v>
      </c>
      <c r="H52" s="137" t="s">
        <v>67</v>
      </c>
      <c r="I52" s="198">
        <v>6.57</v>
      </c>
      <c r="J52" s="198">
        <v>7.88</v>
      </c>
      <c r="K52" s="198">
        <v>3.94</v>
      </c>
      <c r="L52" s="198">
        <v>4.7300000000000004</v>
      </c>
      <c r="M52" s="198">
        <f>D52/I52*100-100</f>
        <v>0</v>
      </c>
      <c r="N52" s="198">
        <f>F52/K52*100-100</f>
        <v>0</v>
      </c>
      <c r="O52" s="232"/>
      <c r="P52" s="233">
        <f t="shared" si="0"/>
        <v>6.9</v>
      </c>
      <c r="Q52" s="234">
        <f t="shared" si="1"/>
        <v>8.2799999999999994</v>
      </c>
      <c r="R52" s="234">
        <f t="shared" si="2"/>
        <v>4.1399999999999997</v>
      </c>
      <c r="S52" s="234">
        <f t="shared" si="3"/>
        <v>4.97</v>
      </c>
      <c r="T52" s="233">
        <f t="shared" si="4"/>
        <v>7.38</v>
      </c>
      <c r="U52" s="234">
        <f t="shared" ref="U52" si="26">T52+T52*20/100</f>
        <v>8.86</v>
      </c>
      <c r="V52" s="234">
        <f t="shared" si="6"/>
        <v>4.43</v>
      </c>
      <c r="W52" s="234">
        <f t="shared" ref="W52" si="27">V52+V52*20/100</f>
        <v>5.32</v>
      </c>
    </row>
    <row r="53" spans="1:23" ht="35.25" customHeight="1">
      <c r="A53" s="223" t="s">
        <v>160</v>
      </c>
      <c r="B53" s="519" t="s">
        <v>161</v>
      </c>
      <c r="C53" s="520"/>
      <c r="D53" s="520"/>
      <c r="E53" s="520"/>
      <c r="F53" s="520"/>
      <c r="G53" s="520"/>
      <c r="H53" s="520"/>
      <c r="I53" s="520"/>
      <c r="J53" s="520"/>
      <c r="K53" s="520"/>
      <c r="L53" s="520"/>
      <c r="M53" s="520"/>
      <c r="N53" s="520"/>
      <c r="O53" s="232"/>
      <c r="P53" s="233"/>
      <c r="Q53" s="234"/>
      <c r="R53" s="234"/>
      <c r="S53" s="234"/>
      <c r="T53" s="233">
        <f t="shared" si="4"/>
        <v>0</v>
      </c>
      <c r="U53" s="234"/>
      <c r="V53" s="234">
        <f t="shared" si="6"/>
        <v>0</v>
      </c>
      <c r="W53" s="234"/>
    </row>
    <row r="54" spans="1:23" ht="63.75" customHeight="1">
      <c r="A54" s="223" t="s">
        <v>162</v>
      </c>
      <c r="B54" s="236" t="s">
        <v>163</v>
      </c>
      <c r="C54" s="137" t="s">
        <v>67</v>
      </c>
      <c r="D54" s="212">
        <f>'рассчет(4)'!D84</f>
        <v>9.27</v>
      </c>
      <c r="E54" s="212">
        <f>'рассчет(4)'!E84</f>
        <v>11.12</v>
      </c>
      <c r="F54" s="213">
        <f>'рассчет(4)'!D85</f>
        <v>5.56</v>
      </c>
      <c r="G54" s="213">
        <f>'рассчет(4)'!E85</f>
        <v>6.67</v>
      </c>
      <c r="H54" s="137" t="s">
        <v>67</v>
      </c>
      <c r="I54" s="198">
        <v>5.91</v>
      </c>
      <c r="J54" s="198">
        <v>7.09</v>
      </c>
      <c r="K54" s="198">
        <v>4.74</v>
      </c>
      <c r="L54" s="198">
        <v>5.69</v>
      </c>
      <c r="M54" s="198">
        <f t="shared" ref="M54:M70" si="28">D54/I54*100-100</f>
        <v>56.85</v>
      </c>
      <c r="N54" s="198">
        <f t="shared" ref="N54:N70" si="29">F54/K54*100-100</f>
        <v>17.3</v>
      </c>
      <c r="O54" s="232"/>
      <c r="P54" s="233">
        <f t="shared" si="0"/>
        <v>6.21</v>
      </c>
      <c r="Q54" s="234">
        <f t="shared" si="1"/>
        <v>7.45</v>
      </c>
      <c r="R54" s="234">
        <f t="shared" si="2"/>
        <v>4.9800000000000004</v>
      </c>
      <c r="S54" s="234">
        <f t="shared" si="3"/>
        <v>5.98</v>
      </c>
      <c r="T54" s="233">
        <f t="shared" si="4"/>
        <v>6.64</v>
      </c>
      <c r="U54" s="234">
        <f t="shared" ref="U54:U70" si="30">T54+T54*20/100</f>
        <v>7.97</v>
      </c>
      <c r="V54" s="234">
        <f t="shared" si="6"/>
        <v>5.33</v>
      </c>
      <c r="W54" s="234">
        <f t="shared" ref="W54:W70" si="31">V54+V54*20/100</f>
        <v>6.4</v>
      </c>
    </row>
    <row r="55" spans="1:23" ht="84.75" customHeight="1">
      <c r="A55" s="223" t="s">
        <v>166</v>
      </c>
      <c r="B55" s="236" t="s">
        <v>167</v>
      </c>
      <c r="C55" s="137" t="s">
        <v>67</v>
      </c>
      <c r="D55" s="212">
        <f t="shared" ref="D55:D60" si="32">E55/1.2</f>
        <v>11.96</v>
      </c>
      <c r="E55" s="212">
        <f>'рассчет(4)'!E86</f>
        <v>14.35</v>
      </c>
      <c r="F55" s="213">
        <f t="shared" ref="F55:F60" si="33">G55/1.2</f>
        <v>7.18</v>
      </c>
      <c r="G55" s="213">
        <f>'рассчет(4)'!E87</f>
        <v>8.6199999999999992</v>
      </c>
      <c r="H55" s="137" t="s">
        <v>67</v>
      </c>
      <c r="I55" s="198">
        <v>11.96</v>
      </c>
      <c r="J55" s="198">
        <v>14.35</v>
      </c>
      <c r="K55" s="198">
        <v>7.18</v>
      </c>
      <c r="L55" s="198">
        <v>8.6199999999999992</v>
      </c>
      <c r="M55" s="198">
        <f t="shared" si="28"/>
        <v>0</v>
      </c>
      <c r="N55" s="198">
        <f t="shared" si="29"/>
        <v>0</v>
      </c>
      <c r="O55" s="232"/>
      <c r="P55" s="233">
        <f t="shared" si="0"/>
        <v>12.56</v>
      </c>
      <c r="Q55" s="234">
        <f t="shared" si="1"/>
        <v>15.07</v>
      </c>
      <c r="R55" s="234">
        <f t="shared" si="2"/>
        <v>7.54</v>
      </c>
      <c r="S55" s="234">
        <f t="shared" si="3"/>
        <v>9.0500000000000007</v>
      </c>
      <c r="T55" s="233">
        <f t="shared" si="4"/>
        <v>13.44</v>
      </c>
      <c r="U55" s="234">
        <f t="shared" si="30"/>
        <v>16.13</v>
      </c>
      <c r="V55" s="234">
        <f t="shared" si="6"/>
        <v>8.07</v>
      </c>
      <c r="W55" s="234">
        <f t="shared" si="31"/>
        <v>9.68</v>
      </c>
    </row>
    <row r="56" spans="1:23" ht="79.5" customHeight="1">
      <c r="A56" s="223" t="s">
        <v>169</v>
      </c>
      <c r="B56" s="236" t="s">
        <v>168</v>
      </c>
      <c r="C56" s="137" t="s">
        <v>67</v>
      </c>
      <c r="D56" s="212">
        <f>'рассчет(4)'!D88</f>
        <v>9.27</v>
      </c>
      <c r="E56" s="212">
        <f>'рассчет(4)'!E88</f>
        <v>11.12</v>
      </c>
      <c r="F56" s="213">
        <f>'рассчет(4)'!D89</f>
        <v>5.56</v>
      </c>
      <c r="G56" s="213">
        <f>'рассчет(4)'!E89</f>
        <v>6.67</v>
      </c>
      <c r="H56" s="137" t="s">
        <v>67</v>
      </c>
      <c r="I56" s="198">
        <v>9.27</v>
      </c>
      <c r="J56" s="198">
        <v>11.12</v>
      </c>
      <c r="K56" s="198">
        <v>5.56</v>
      </c>
      <c r="L56" s="198">
        <v>6.67</v>
      </c>
      <c r="M56" s="198">
        <f t="shared" si="28"/>
        <v>0</v>
      </c>
      <c r="N56" s="198">
        <f t="shared" si="29"/>
        <v>0</v>
      </c>
      <c r="O56" s="232"/>
      <c r="P56" s="233">
        <f t="shared" si="0"/>
        <v>9.73</v>
      </c>
      <c r="Q56" s="234">
        <f t="shared" si="1"/>
        <v>11.68</v>
      </c>
      <c r="R56" s="234">
        <f t="shared" si="2"/>
        <v>5.84</v>
      </c>
      <c r="S56" s="234">
        <f t="shared" si="3"/>
        <v>7.01</v>
      </c>
      <c r="T56" s="233">
        <f t="shared" si="4"/>
        <v>10.41</v>
      </c>
      <c r="U56" s="234">
        <f t="shared" si="30"/>
        <v>12.49</v>
      </c>
      <c r="V56" s="234">
        <f t="shared" si="6"/>
        <v>6.25</v>
      </c>
      <c r="W56" s="234">
        <f t="shared" si="31"/>
        <v>7.5</v>
      </c>
    </row>
    <row r="57" spans="1:23" ht="81" customHeight="1">
      <c r="A57" s="223" t="s">
        <v>709</v>
      </c>
      <c r="B57" s="236" t="s">
        <v>172</v>
      </c>
      <c r="C57" s="137" t="s">
        <v>67</v>
      </c>
      <c r="D57" s="212">
        <f>'рассчет(4)'!D90</f>
        <v>9.27</v>
      </c>
      <c r="E57" s="212">
        <f>'рассчет(4)'!E90</f>
        <v>11.12</v>
      </c>
      <c r="F57" s="213">
        <f>'рассчет(4)'!D91</f>
        <v>5.56</v>
      </c>
      <c r="G57" s="213">
        <f>'рассчет(4)'!E91</f>
        <v>6.67</v>
      </c>
      <c r="H57" s="137" t="s">
        <v>67</v>
      </c>
      <c r="I57" s="198">
        <v>9.27</v>
      </c>
      <c r="J57" s="198">
        <v>11.12</v>
      </c>
      <c r="K57" s="198">
        <v>5.56</v>
      </c>
      <c r="L57" s="198">
        <v>6.67</v>
      </c>
      <c r="M57" s="198">
        <f t="shared" si="28"/>
        <v>0</v>
      </c>
      <c r="N57" s="198">
        <f t="shared" si="29"/>
        <v>0</v>
      </c>
      <c r="O57" s="232"/>
      <c r="P57" s="233">
        <f t="shared" si="0"/>
        <v>9.73</v>
      </c>
      <c r="Q57" s="234">
        <f t="shared" si="1"/>
        <v>11.68</v>
      </c>
      <c r="R57" s="234">
        <f t="shared" si="2"/>
        <v>5.84</v>
      </c>
      <c r="S57" s="234">
        <f t="shared" si="3"/>
        <v>7.01</v>
      </c>
      <c r="T57" s="233">
        <f t="shared" si="4"/>
        <v>10.41</v>
      </c>
      <c r="U57" s="234">
        <f t="shared" si="30"/>
        <v>12.49</v>
      </c>
      <c r="V57" s="234">
        <f t="shared" si="6"/>
        <v>6.25</v>
      </c>
      <c r="W57" s="234">
        <f t="shared" si="31"/>
        <v>7.5</v>
      </c>
    </row>
    <row r="58" spans="1:23" ht="78" customHeight="1">
      <c r="A58" s="223" t="s">
        <v>174</v>
      </c>
      <c r="B58" s="236" t="s">
        <v>175</v>
      </c>
      <c r="C58" s="137" t="s">
        <v>67</v>
      </c>
      <c r="D58" s="212">
        <f>'рассчет(4)'!D92</f>
        <v>9.27</v>
      </c>
      <c r="E58" s="212">
        <f>'рассчет(4)'!E92</f>
        <v>11.12</v>
      </c>
      <c r="F58" s="213">
        <f>'рассчет(4)'!D93</f>
        <v>5.56</v>
      </c>
      <c r="G58" s="213">
        <f>'рассчет(4)'!E93</f>
        <v>6.67</v>
      </c>
      <c r="H58" s="137" t="s">
        <v>67</v>
      </c>
      <c r="I58" s="198">
        <v>5.15</v>
      </c>
      <c r="J58" s="198">
        <v>6.18</v>
      </c>
      <c r="K58" s="198">
        <v>4.43</v>
      </c>
      <c r="L58" s="198">
        <v>5.32</v>
      </c>
      <c r="M58" s="198">
        <f t="shared" si="28"/>
        <v>80</v>
      </c>
      <c r="N58" s="198">
        <f t="shared" si="29"/>
        <v>25.51</v>
      </c>
      <c r="O58" s="232"/>
      <c r="P58" s="233">
        <f t="shared" si="0"/>
        <v>5.41</v>
      </c>
      <c r="Q58" s="234">
        <f t="shared" si="1"/>
        <v>6.49</v>
      </c>
      <c r="R58" s="234">
        <f t="shared" si="2"/>
        <v>4.6500000000000004</v>
      </c>
      <c r="S58" s="234">
        <f t="shared" si="3"/>
        <v>5.58</v>
      </c>
      <c r="T58" s="233">
        <f t="shared" si="4"/>
        <v>5.79</v>
      </c>
      <c r="U58" s="234">
        <f t="shared" si="30"/>
        <v>6.95</v>
      </c>
      <c r="V58" s="234">
        <f t="shared" si="6"/>
        <v>4.9800000000000004</v>
      </c>
      <c r="W58" s="234">
        <f t="shared" si="31"/>
        <v>5.98</v>
      </c>
    </row>
    <row r="59" spans="1:23" ht="83.25" customHeight="1">
      <c r="A59" s="223" t="s">
        <v>177</v>
      </c>
      <c r="B59" s="236" t="s">
        <v>178</v>
      </c>
      <c r="C59" s="137" t="s">
        <v>67</v>
      </c>
      <c r="D59" s="212">
        <f>'рассчет(4)'!D94</f>
        <v>9.27</v>
      </c>
      <c r="E59" s="212">
        <f>'рассчет(4)'!E94</f>
        <v>11.12</v>
      </c>
      <c r="F59" s="213">
        <f>'рассчет(4)'!D95</f>
        <v>5.56</v>
      </c>
      <c r="G59" s="213">
        <f>'рассчет(4)'!E95</f>
        <v>6.67</v>
      </c>
      <c r="H59" s="137" t="s">
        <v>67</v>
      </c>
      <c r="I59" s="198">
        <v>4.28</v>
      </c>
      <c r="J59" s="198">
        <v>5.14</v>
      </c>
      <c r="K59" s="198">
        <v>3.58</v>
      </c>
      <c r="L59" s="198">
        <v>4.3</v>
      </c>
      <c r="M59" s="198">
        <f t="shared" si="28"/>
        <v>116.59</v>
      </c>
      <c r="N59" s="198">
        <f t="shared" si="29"/>
        <v>55.31</v>
      </c>
      <c r="O59" s="232"/>
      <c r="P59" s="233">
        <f t="shared" si="0"/>
        <v>4.49</v>
      </c>
      <c r="Q59" s="234">
        <f t="shared" si="1"/>
        <v>5.39</v>
      </c>
      <c r="R59" s="234">
        <f t="shared" si="2"/>
        <v>3.76</v>
      </c>
      <c r="S59" s="234">
        <f t="shared" si="3"/>
        <v>4.51</v>
      </c>
      <c r="T59" s="233">
        <f t="shared" si="4"/>
        <v>4.8</v>
      </c>
      <c r="U59" s="234">
        <f t="shared" si="30"/>
        <v>5.76</v>
      </c>
      <c r="V59" s="234">
        <f t="shared" si="6"/>
        <v>4.0199999999999996</v>
      </c>
      <c r="W59" s="234">
        <f t="shared" si="31"/>
        <v>4.82</v>
      </c>
    </row>
    <row r="60" spans="1:23" ht="83.25" customHeight="1">
      <c r="A60" s="223" t="s">
        <v>180</v>
      </c>
      <c r="B60" s="236" t="s">
        <v>181</v>
      </c>
      <c r="C60" s="137" t="s">
        <v>67</v>
      </c>
      <c r="D60" s="212">
        <f t="shared" si="32"/>
        <v>6.57</v>
      </c>
      <c r="E60" s="212">
        <f>'рассчет(4)'!E96</f>
        <v>7.88</v>
      </c>
      <c r="F60" s="213">
        <f t="shared" si="33"/>
        <v>3.94</v>
      </c>
      <c r="G60" s="213">
        <f>'рассчет(4)'!E97</f>
        <v>4.7300000000000004</v>
      </c>
      <c r="H60" s="137" t="s">
        <v>67</v>
      </c>
      <c r="I60" s="198">
        <v>6.57</v>
      </c>
      <c r="J60" s="198">
        <v>7.88</v>
      </c>
      <c r="K60" s="198">
        <v>3.94</v>
      </c>
      <c r="L60" s="198">
        <v>4.7300000000000004</v>
      </c>
      <c r="M60" s="198">
        <f t="shared" si="28"/>
        <v>0</v>
      </c>
      <c r="N60" s="198">
        <f t="shared" si="29"/>
        <v>0</v>
      </c>
      <c r="O60" s="232"/>
      <c r="P60" s="233">
        <f t="shared" si="0"/>
        <v>6.9</v>
      </c>
      <c r="Q60" s="234">
        <f t="shared" si="1"/>
        <v>8.2799999999999994</v>
      </c>
      <c r="R60" s="234">
        <f t="shared" si="2"/>
        <v>4.1399999999999997</v>
      </c>
      <c r="S60" s="234">
        <f t="shared" si="3"/>
        <v>4.97</v>
      </c>
      <c r="T60" s="233">
        <f t="shared" si="4"/>
        <v>7.38</v>
      </c>
      <c r="U60" s="234">
        <f t="shared" si="30"/>
        <v>8.86</v>
      </c>
      <c r="V60" s="234">
        <f t="shared" si="6"/>
        <v>4.43</v>
      </c>
      <c r="W60" s="234">
        <f t="shared" si="31"/>
        <v>5.32</v>
      </c>
    </row>
    <row r="61" spans="1:23" ht="72" customHeight="1">
      <c r="A61" s="223" t="s">
        <v>183</v>
      </c>
      <c r="B61" s="236" t="s">
        <v>184</v>
      </c>
      <c r="C61" s="137" t="s">
        <v>67</v>
      </c>
      <c r="D61" s="212">
        <f>'рассчет(4)'!D98</f>
        <v>10.43</v>
      </c>
      <c r="E61" s="212">
        <f>'рассчет(4)'!E98</f>
        <v>12.52</v>
      </c>
      <c r="F61" s="213">
        <f>'рассчет(4)'!D99</f>
        <v>6.25</v>
      </c>
      <c r="G61" s="213">
        <f>'рассчет(4)'!E99</f>
        <v>7.5</v>
      </c>
      <c r="H61" s="137" t="s">
        <v>67</v>
      </c>
      <c r="I61" s="198">
        <v>10.43</v>
      </c>
      <c r="J61" s="198">
        <v>12.52</v>
      </c>
      <c r="K61" s="198">
        <v>6.25</v>
      </c>
      <c r="L61" s="198">
        <v>7.5</v>
      </c>
      <c r="M61" s="198">
        <f t="shared" si="28"/>
        <v>0</v>
      </c>
      <c r="N61" s="198">
        <f t="shared" si="29"/>
        <v>0</v>
      </c>
      <c r="O61" s="232"/>
      <c r="P61" s="233">
        <f t="shared" si="0"/>
        <v>10.95</v>
      </c>
      <c r="Q61" s="234">
        <f t="shared" si="1"/>
        <v>13.14</v>
      </c>
      <c r="R61" s="234">
        <f t="shared" si="2"/>
        <v>6.56</v>
      </c>
      <c r="S61" s="234">
        <f t="shared" si="3"/>
        <v>7.87</v>
      </c>
      <c r="T61" s="233">
        <f t="shared" si="4"/>
        <v>11.72</v>
      </c>
      <c r="U61" s="234">
        <f t="shared" si="30"/>
        <v>14.06</v>
      </c>
      <c r="V61" s="234">
        <f t="shared" si="6"/>
        <v>7.02</v>
      </c>
      <c r="W61" s="234">
        <f t="shared" si="31"/>
        <v>8.42</v>
      </c>
    </row>
    <row r="62" spans="1:23" ht="66.75" customHeight="1">
      <c r="A62" s="223" t="s">
        <v>186</v>
      </c>
      <c r="B62" s="236" t="s">
        <v>187</v>
      </c>
      <c r="C62" s="137" t="s">
        <v>67</v>
      </c>
      <c r="D62" s="212">
        <f>'рассчет(4)'!D100</f>
        <v>2.31</v>
      </c>
      <c r="E62" s="212">
        <f>'рассчет(4)'!E100</f>
        <v>2.77</v>
      </c>
      <c r="F62" s="213">
        <f>'рассчет(4)'!D101</f>
        <v>1.39</v>
      </c>
      <c r="G62" s="213">
        <f>'рассчет(4)'!E101</f>
        <v>1.67</v>
      </c>
      <c r="H62" s="137" t="s">
        <v>67</v>
      </c>
      <c r="I62" s="198">
        <v>2.31</v>
      </c>
      <c r="J62" s="198">
        <v>2.77</v>
      </c>
      <c r="K62" s="198">
        <v>1.39</v>
      </c>
      <c r="L62" s="198">
        <v>1.67</v>
      </c>
      <c r="M62" s="198">
        <f t="shared" si="28"/>
        <v>0</v>
      </c>
      <c r="N62" s="198">
        <f t="shared" si="29"/>
        <v>0</v>
      </c>
      <c r="O62" s="232"/>
      <c r="P62" s="233">
        <f t="shared" si="0"/>
        <v>2.4300000000000002</v>
      </c>
      <c r="Q62" s="234">
        <f t="shared" si="1"/>
        <v>2.92</v>
      </c>
      <c r="R62" s="234">
        <f t="shared" si="2"/>
        <v>1.46</v>
      </c>
      <c r="S62" s="234">
        <f t="shared" si="3"/>
        <v>1.75</v>
      </c>
      <c r="T62" s="233">
        <f t="shared" si="4"/>
        <v>2.6</v>
      </c>
      <c r="U62" s="234">
        <f t="shared" si="30"/>
        <v>3.12</v>
      </c>
      <c r="V62" s="234">
        <f t="shared" si="6"/>
        <v>1.56</v>
      </c>
      <c r="W62" s="234">
        <f t="shared" si="31"/>
        <v>1.87</v>
      </c>
    </row>
    <row r="63" spans="1:23" ht="130.5" customHeight="1">
      <c r="A63" s="223" t="s">
        <v>189</v>
      </c>
      <c r="B63" s="236" t="s">
        <v>190</v>
      </c>
      <c r="C63" s="137" t="s">
        <v>67</v>
      </c>
      <c r="D63" s="212">
        <f>'рассчет(4)'!D102</f>
        <v>16.61</v>
      </c>
      <c r="E63" s="212">
        <f>'рассчет(4)'!E102</f>
        <v>19.93</v>
      </c>
      <c r="F63" s="213">
        <f>'рассчет(4)'!D103</f>
        <v>9.9600000000000009</v>
      </c>
      <c r="G63" s="213">
        <f>'рассчет(4)'!E103</f>
        <v>11.95</v>
      </c>
      <c r="H63" s="137" t="s">
        <v>67</v>
      </c>
      <c r="I63" s="198">
        <v>10.57</v>
      </c>
      <c r="J63" s="198">
        <v>12.68</v>
      </c>
      <c r="K63" s="198">
        <v>9.14</v>
      </c>
      <c r="L63" s="198">
        <v>10.97</v>
      </c>
      <c r="M63" s="198">
        <f t="shared" si="28"/>
        <v>57.14</v>
      </c>
      <c r="N63" s="198">
        <f t="shared" si="29"/>
        <v>8.9700000000000006</v>
      </c>
      <c r="O63" s="232"/>
      <c r="P63" s="233">
        <f t="shared" si="0"/>
        <v>11.1</v>
      </c>
      <c r="Q63" s="234">
        <f t="shared" si="1"/>
        <v>13.32</v>
      </c>
      <c r="R63" s="234">
        <f t="shared" si="2"/>
        <v>9.6</v>
      </c>
      <c r="S63" s="234">
        <f t="shared" si="3"/>
        <v>11.52</v>
      </c>
      <c r="T63" s="233">
        <f t="shared" si="4"/>
        <v>11.88</v>
      </c>
      <c r="U63" s="234">
        <f t="shared" si="30"/>
        <v>14.26</v>
      </c>
      <c r="V63" s="234">
        <f t="shared" si="6"/>
        <v>10.27</v>
      </c>
      <c r="W63" s="234">
        <f t="shared" si="31"/>
        <v>12.32</v>
      </c>
    </row>
    <row r="64" spans="1:23" ht="64.5" customHeight="1">
      <c r="A64" s="223" t="s">
        <v>192</v>
      </c>
      <c r="B64" s="236" t="s">
        <v>193</v>
      </c>
      <c r="C64" s="137" t="s">
        <v>67</v>
      </c>
      <c r="D64" s="212">
        <f>'рассчет(4)'!D104</f>
        <v>4.47</v>
      </c>
      <c r="E64" s="212">
        <f>'рассчет(4)'!E104</f>
        <v>5.36</v>
      </c>
      <c r="F64" s="213">
        <f>'рассчет(4)'!D105</f>
        <v>2.63</v>
      </c>
      <c r="G64" s="213">
        <f>'рассчет(4)'!E105</f>
        <v>3.16</v>
      </c>
      <c r="H64" s="137" t="s">
        <v>67</v>
      </c>
      <c r="I64" s="198">
        <v>4.47</v>
      </c>
      <c r="J64" s="198">
        <v>5.36</v>
      </c>
      <c r="K64" s="198">
        <v>2.63</v>
      </c>
      <c r="L64" s="198">
        <v>3.16</v>
      </c>
      <c r="M64" s="198">
        <f t="shared" si="28"/>
        <v>0</v>
      </c>
      <c r="N64" s="198">
        <f t="shared" si="29"/>
        <v>0</v>
      </c>
      <c r="O64" s="232"/>
      <c r="P64" s="233">
        <f t="shared" si="0"/>
        <v>4.6900000000000004</v>
      </c>
      <c r="Q64" s="234">
        <f t="shared" si="1"/>
        <v>5.63</v>
      </c>
      <c r="R64" s="234">
        <f t="shared" si="2"/>
        <v>2.76</v>
      </c>
      <c r="S64" s="234">
        <f t="shared" si="3"/>
        <v>3.31</v>
      </c>
      <c r="T64" s="233">
        <f t="shared" si="4"/>
        <v>5.0199999999999996</v>
      </c>
      <c r="U64" s="234">
        <f t="shared" si="30"/>
        <v>6.02</v>
      </c>
      <c r="V64" s="234">
        <f t="shared" si="6"/>
        <v>2.95</v>
      </c>
      <c r="W64" s="234">
        <f t="shared" si="31"/>
        <v>3.54</v>
      </c>
    </row>
    <row r="65" spans="1:23" ht="68.25" customHeight="1">
      <c r="A65" s="223" t="s">
        <v>195</v>
      </c>
      <c r="B65" s="236" t="s">
        <v>196</v>
      </c>
      <c r="C65" s="137" t="s">
        <v>67</v>
      </c>
      <c r="D65" s="212">
        <f>'рассчет(4)'!D106</f>
        <v>7.72</v>
      </c>
      <c r="E65" s="212">
        <f>'рассчет(4)'!E106</f>
        <v>9.26</v>
      </c>
      <c r="F65" s="213">
        <f>'рассчет(4)'!D107</f>
        <v>4.63</v>
      </c>
      <c r="G65" s="213">
        <f>'рассчет(4)'!E107</f>
        <v>5.56</v>
      </c>
      <c r="H65" s="137" t="s">
        <v>67</v>
      </c>
      <c r="I65" s="198">
        <v>5.33</v>
      </c>
      <c r="J65" s="198">
        <v>6.4</v>
      </c>
      <c r="K65" s="198">
        <v>4.5599999999999996</v>
      </c>
      <c r="L65" s="198">
        <v>5.47</v>
      </c>
      <c r="M65" s="198">
        <f t="shared" si="28"/>
        <v>44.84</v>
      </c>
      <c r="N65" s="198">
        <f t="shared" si="29"/>
        <v>1.54</v>
      </c>
      <c r="O65" s="232"/>
      <c r="P65" s="233">
        <f t="shared" si="0"/>
        <v>5.6</v>
      </c>
      <c r="Q65" s="234">
        <f t="shared" si="1"/>
        <v>6.72</v>
      </c>
      <c r="R65" s="234">
        <f t="shared" si="2"/>
        <v>4.79</v>
      </c>
      <c r="S65" s="234">
        <f t="shared" si="3"/>
        <v>5.75</v>
      </c>
      <c r="T65" s="233">
        <f t="shared" si="4"/>
        <v>5.99</v>
      </c>
      <c r="U65" s="234">
        <f t="shared" si="30"/>
        <v>7.19</v>
      </c>
      <c r="V65" s="234">
        <f t="shared" si="6"/>
        <v>5.13</v>
      </c>
      <c r="W65" s="234">
        <f t="shared" si="31"/>
        <v>6.16</v>
      </c>
    </row>
    <row r="66" spans="1:23" ht="65.25" customHeight="1">
      <c r="A66" s="223" t="s">
        <v>198</v>
      </c>
      <c r="B66" s="236" t="s">
        <v>199</v>
      </c>
      <c r="C66" s="137" t="s">
        <v>67</v>
      </c>
      <c r="D66" s="212">
        <f>'рассчет(4)'!D108</f>
        <v>10.43</v>
      </c>
      <c r="E66" s="212">
        <f>'рассчет(4)'!E108</f>
        <v>12.52</v>
      </c>
      <c r="F66" s="213">
        <f>'рассчет(4)'!D109</f>
        <v>6.25</v>
      </c>
      <c r="G66" s="213">
        <f>'рассчет(4)'!E109</f>
        <v>7.5</v>
      </c>
      <c r="H66" s="137" t="s">
        <v>67</v>
      </c>
      <c r="I66" s="198">
        <v>10.43</v>
      </c>
      <c r="J66" s="198">
        <v>12.52</v>
      </c>
      <c r="K66" s="198">
        <v>6.25</v>
      </c>
      <c r="L66" s="198">
        <v>7.5</v>
      </c>
      <c r="M66" s="198">
        <f t="shared" si="28"/>
        <v>0</v>
      </c>
      <c r="N66" s="198">
        <f t="shared" si="29"/>
        <v>0</v>
      </c>
      <c r="O66" s="232"/>
      <c r="P66" s="233">
        <f t="shared" si="0"/>
        <v>10.95</v>
      </c>
      <c r="Q66" s="234">
        <f t="shared" si="1"/>
        <v>13.14</v>
      </c>
      <c r="R66" s="234">
        <f t="shared" si="2"/>
        <v>6.56</v>
      </c>
      <c r="S66" s="234">
        <f t="shared" si="3"/>
        <v>7.87</v>
      </c>
      <c r="T66" s="233">
        <f t="shared" si="4"/>
        <v>11.72</v>
      </c>
      <c r="U66" s="234">
        <f t="shared" si="30"/>
        <v>14.06</v>
      </c>
      <c r="V66" s="234">
        <f t="shared" si="6"/>
        <v>7.02</v>
      </c>
      <c r="W66" s="234">
        <f t="shared" si="31"/>
        <v>8.42</v>
      </c>
    </row>
    <row r="67" spans="1:23" ht="66" customHeight="1">
      <c r="A67" s="223" t="s">
        <v>201</v>
      </c>
      <c r="B67" s="236" t="s">
        <v>202</v>
      </c>
      <c r="C67" s="137" t="s">
        <v>67</v>
      </c>
      <c r="D67" s="212">
        <f>'рассчет(4)'!D110</f>
        <v>10.43</v>
      </c>
      <c r="E67" s="212">
        <f>'рассчет(4)'!E110</f>
        <v>12.52</v>
      </c>
      <c r="F67" s="213">
        <f>'рассчет(4)'!D111</f>
        <v>6.25</v>
      </c>
      <c r="G67" s="213">
        <f>'рассчет(4)'!E111</f>
        <v>7.5</v>
      </c>
      <c r="H67" s="137" t="s">
        <v>67</v>
      </c>
      <c r="I67" s="198">
        <v>3.66</v>
      </c>
      <c r="J67" s="198">
        <v>4.3899999999999997</v>
      </c>
      <c r="K67" s="198">
        <v>3.31</v>
      </c>
      <c r="L67" s="198">
        <v>3.97</v>
      </c>
      <c r="M67" s="198">
        <f t="shared" si="28"/>
        <v>184.97</v>
      </c>
      <c r="N67" s="198">
        <f t="shared" si="29"/>
        <v>88.82</v>
      </c>
      <c r="O67" s="232"/>
      <c r="P67" s="233">
        <f t="shared" si="0"/>
        <v>3.84</v>
      </c>
      <c r="Q67" s="234">
        <f t="shared" si="1"/>
        <v>4.6100000000000003</v>
      </c>
      <c r="R67" s="234">
        <f t="shared" si="2"/>
        <v>3.48</v>
      </c>
      <c r="S67" s="234">
        <f t="shared" si="3"/>
        <v>4.18</v>
      </c>
      <c r="T67" s="233">
        <f t="shared" si="4"/>
        <v>4.1100000000000003</v>
      </c>
      <c r="U67" s="234">
        <f t="shared" si="30"/>
        <v>4.93</v>
      </c>
      <c r="V67" s="234">
        <f t="shared" si="6"/>
        <v>3.72</v>
      </c>
      <c r="W67" s="234">
        <f t="shared" si="31"/>
        <v>4.46</v>
      </c>
    </row>
    <row r="68" spans="1:23" ht="93" customHeight="1">
      <c r="A68" s="223" t="s">
        <v>204</v>
      </c>
      <c r="B68" s="236" t="s">
        <v>205</v>
      </c>
      <c r="C68" s="137" t="s">
        <v>67</v>
      </c>
      <c r="D68" s="212">
        <f>'рассчет(4)'!D112</f>
        <v>10.43</v>
      </c>
      <c r="E68" s="212">
        <f>'рассчет(4)'!E112</f>
        <v>12.52</v>
      </c>
      <c r="F68" s="213">
        <f>'рассчет(4)'!D113</f>
        <v>6.25</v>
      </c>
      <c r="G68" s="213">
        <f>'рассчет(4)'!E113</f>
        <v>7.5</v>
      </c>
      <c r="H68" s="137" t="s">
        <v>67</v>
      </c>
      <c r="I68" s="198">
        <v>10.43</v>
      </c>
      <c r="J68" s="198">
        <v>12.52</v>
      </c>
      <c r="K68" s="198">
        <v>6.25</v>
      </c>
      <c r="L68" s="198">
        <v>7.5</v>
      </c>
      <c r="M68" s="198">
        <f t="shared" si="28"/>
        <v>0</v>
      </c>
      <c r="N68" s="198">
        <f t="shared" si="29"/>
        <v>0</v>
      </c>
      <c r="O68" s="232"/>
      <c r="P68" s="233">
        <f t="shared" si="0"/>
        <v>10.95</v>
      </c>
      <c r="Q68" s="234">
        <f t="shared" si="1"/>
        <v>13.14</v>
      </c>
      <c r="R68" s="234">
        <f t="shared" si="2"/>
        <v>6.56</v>
      </c>
      <c r="S68" s="234">
        <f t="shared" si="3"/>
        <v>7.87</v>
      </c>
      <c r="T68" s="233">
        <f t="shared" si="4"/>
        <v>11.72</v>
      </c>
      <c r="U68" s="234">
        <f t="shared" si="30"/>
        <v>14.06</v>
      </c>
      <c r="V68" s="234">
        <f t="shared" si="6"/>
        <v>7.02</v>
      </c>
      <c r="W68" s="234">
        <f t="shared" si="31"/>
        <v>8.42</v>
      </c>
    </row>
    <row r="69" spans="1:23" ht="70.5" customHeight="1">
      <c r="A69" s="223" t="s">
        <v>710</v>
      </c>
      <c r="B69" s="236" t="s">
        <v>208</v>
      </c>
      <c r="C69" s="137" t="s">
        <v>67</v>
      </c>
      <c r="D69" s="212">
        <f>'рассчет(4)'!D114</f>
        <v>10.43</v>
      </c>
      <c r="E69" s="212">
        <f>'рассчет(4)'!E114</f>
        <v>12.52</v>
      </c>
      <c r="F69" s="213">
        <f>'рассчет(4)'!D115</f>
        <v>6.25</v>
      </c>
      <c r="G69" s="213">
        <f>'рассчет(4)'!E115</f>
        <v>7.5</v>
      </c>
      <c r="H69" s="137" t="s">
        <v>67</v>
      </c>
      <c r="I69" s="198">
        <v>10.43</v>
      </c>
      <c r="J69" s="198">
        <v>12.52</v>
      </c>
      <c r="K69" s="198">
        <v>6.25</v>
      </c>
      <c r="L69" s="198">
        <v>7.5</v>
      </c>
      <c r="M69" s="198">
        <f t="shared" si="28"/>
        <v>0</v>
      </c>
      <c r="N69" s="198">
        <f t="shared" si="29"/>
        <v>0</v>
      </c>
      <c r="O69" s="232"/>
      <c r="P69" s="233">
        <f t="shared" si="0"/>
        <v>10.95</v>
      </c>
      <c r="Q69" s="234">
        <f t="shared" si="1"/>
        <v>13.14</v>
      </c>
      <c r="R69" s="234">
        <f t="shared" si="2"/>
        <v>6.56</v>
      </c>
      <c r="S69" s="234">
        <f t="shared" si="3"/>
        <v>7.87</v>
      </c>
      <c r="T69" s="233">
        <f t="shared" si="4"/>
        <v>11.72</v>
      </c>
      <c r="U69" s="234">
        <f t="shared" si="30"/>
        <v>14.06</v>
      </c>
      <c r="V69" s="234">
        <f t="shared" si="6"/>
        <v>7.02</v>
      </c>
      <c r="W69" s="234">
        <f t="shared" si="31"/>
        <v>8.42</v>
      </c>
    </row>
    <row r="70" spans="1:23" ht="79.5" customHeight="1">
      <c r="A70" s="223" t="s">
        <v>210</v>
      </c>
      <c r="B70" s="236" t="s">
        <v>211</v>
      </c>
      <c r="C70" s="137" t="s">
        <v>67</v>
      </c>
      <c r="D70" s="212">
        <f>'рассчет(4)'!D116</f>
        <v>10.43</v>
      </c>
      <c r="E70" s="212">
        <f>'рассчет(4)'!E116</f>
        <v>12.52</v>
      </c>
      <c r="F70" s="213">
        <f>'рассчет(4)'!D117</f>
        <v>6.25</v>
      </c>
      <c r="G70" s="213">
        <f>'рассчет(4)'!E117</f>
        <v>7.5</v>
      </c>
      <c r="H70" s="137" t="s">
        <v>67</v>
      </c>
      <c r="I70" s="198">
        <v>10.43</v>
      </c>
      <c r="J70" s="198">
        <v>12.52</v>
      </c>
      <c r="K70" s="198">
        <v>6.25</v>
      </c>
      <c r="L70" s="198">
        <v>7.5</v>
      </c>
      <c r="M70" s="198">
        <f t="shared" si="28"/>
        <v>0</v>
      </c>
      <c r="N70" s="198">
        <f t="shared" si="29"/>
        <v>0</v>
      </c>
      <c r="O70" s="232"/>
      <c r="P70" s="233">
        <f t="shared" si="0"/>
        <v>10.95</v>
      </c>
      <c r="Q70" s="234">
        <f t="shared" si="1"/>
        <v>13.14</v>
      </c>
      <c r="R70" s="234">
        <f t="shared" si="2"/>
        <v>6.56</v>
      </c>
      <c r="S70" s="234">
        <f t="shared" si="3"/>
        <v>7.87</v>
      </c>
      <c r="T70" s="233">
        <f t="shared" si="4"/>
        <v>11.72</v>
      </c>
      <c r="U70" s="234">
        <f t="shared" si="30"/>
        <v>14.06</v>
      </c>
      <c r="V70" s="234">
        <f t="shared" si="6"/>
        <v>7.02</v>
      </c>
      <c r="W70" s="234">
        <f t="shared" si="31"/>
        <v>8.42</v>
      </c>
    </row>
    <row r="71" spans="1:23" ht="23.25" customHeight="1">
      <c r="A71" s="223" t="s">
        <v>213</v>
      </c>
      <c r="B71" s="508" t="s">
        <v>214</v>
      </c>
      <c r="C71" s="509"/>
      <c r="D71" s="509"/>
      <c r="E71" s="509"/>
      <c r="F71" s="509"/>
      <c r="G71" s="509"/>
      <c r="H71" s="509"/>
      <c r="I71" s="509"/>
      <c r="J71" s="509"/>
      <c r="K71" s="509"/>
      <c r="L71" s="509"/>
      <c r="M71" s="509"/>
      <c r="N71" s="509"/>
      <c r="O71" s="333"/>
      <c r="P71" s="333"/>
      <c r="Q71" s="333"/>
      <c r="R71" s="333"/>
      <c r="S71" s="333"/>
      <c r="T71" s="333"/>
      <c r="U71" s="333"/>
      <c r="V71" s="333"/>
      <c r="W71" s="334"/>
    </row>
    <row r="72" spans="1:23" ht="72" customHeight="1">
      <c r="A72" s="223" t="s">
        <v>648</v>
      </c>
      <c r="B72" s="236" t="s">
        <v>163</v>
      </c>
      <c r="C72" s="137" t="s">
        <v>67</v>
      </c>
      <c r="D72" s="212">
        <f t="shared" ref="D72:D73" si="34">E72/1.2</f>
        <v>7.72</v>
      </c>
      <c r="E72" s="212">
        <f>'рассчет(4)'!E119</f>
        <v>9.26</v>
      </c>
      <c r="F72" s="213">
        <f t="shared" ref="F72:F73" si="35">G72/1.2</f>
        <v>4.63</v>
      </c>
      <c r="G72" s="213">
        <f>'рассчет(4)'!E120</f>
        <v>5.56</v>
      </c>
      <c r="H72" s="137" t="s">
        <v>67</v>
      </c>
      <c r="I72" s="198">
        <v>7.72</v>
      </c>
      <c r="J72" s="198">
        <v>9.26</v>
      </c>
      <c r="K72" s="198">
        <v>4.63</v>
      </c>
      <c r="L72" s="198">
        <v>5.56</v>
      </c>
      <c r="M72" s="198">
        <f>D72/I72*100-100</f>
        <v>0</v>
      </c>
      <c r="N72" s="198">
        <f>F72/K72*100-100</f>
        <v>0</v>
      </c>
      <c r="O72" s="232"/>
      <c r="P72" s="233">
        <f t="shared" si="0"/>
        <v>8.11</v>
      </c>
      <c r="Q72" s="234">
        <f t="shared" si="1"/>
        <v>9.73</v>
      </c>
      <c r="R72" s="234">
        <f t="shared" si="2"/>
        <v>4.8600000000000003</v>
      </c>
      <c r="S72" s="234">
        <f t="shared" si="3"/>
        <v>5.83</v>
      </c>
      <c r="T72" s="233">
        <f t="shared" si="4"/>
        <v>8.68</v>
      </c>
      <c r="U72" s="234">
        <f t="shared" ref="U72:U75" si="36">T72+T72*20/100</f>
        <v>10.42</v>
      </c>
      <c r="V72" s="234">
        <f t="shared" si="6"/>
        <v>5.2</v>
      </c>
      <c r="W72" s="234">
        <f t="shared" ref="W72:W75" si="37">V72+V72*20/100</f>
        <v>6.24</v>
      </c>
    </row>
    <row r="73" spans="1:23" ht="75" customHeight="1">
      <c r="A73" s="223" t="s">
        <v>217</v>
      </c>
      <c r="B73" s="236" t="s">
        <v>167</v>
      </c>
      <c r="C73" s="137" t="s">
        <v>67</v>
      </c>
      <c r="D73" s="212">
        <f t="shared" si="34"/>
        <v>10.82</v>
      </c>
      <c r="E73" s="212">
        <f>'рассчет(4)'!E121</f>
        <v>12.98</v>
      </c>
      <c r="F73" s="213">
        <f t="shared" si="35"/>
        <v>7.58</v>
      </c>
      <c r="G73" s="213">
        <f>'рассчет(4)'!E122</f>
        <v>9.1</v>
      </c>
      <c r="H73" s="137" t="s">
        <v>67</v>
      </c>
      <c r="I73" s="198">
        <v>10.82</v>
      </c>
      <c r="J73" s="198">
        <v>12.98</v>
      </c>
      <c r="K73" s="198">
        <v>7.58</v>
      </c>
      <c r="L73" s="198">
        <v>9.1</v>
      </c>
      <c r="M73" s="198">
        <f>D73/I73*100-100</f>
        <v>0</v>
      </c>
      <c r="N73" s="198">
        <f>F73/K73*100-100</f>
        <v>0</v>
      </c>
      <c r="O73" s="232"/>
      <c r="P73" s="233">
        <f t="shared" si="0"/>
        <v>11.36</v>
      </c>
      <c r="Q73" s="234">
        <f t="shared" si="1"/>
        <v>13.63</v>
      </c>
      <c r="R73" s="234">
        <f t="shared" si="2"/>
        <v>7.96</v>
      </c>
      <c r="S73" s="234">
        <f t="shared" si="3"/>
        <v>9.5500000000000007</v>
      </c>
      <c r="T73" s="233">
        <f t="shared" si="4"/>
        <v>12.16</v>
      </c>
      <c r="U73" s="234">
        <f t="shared" si="36"/>
        <v>14.59</v>
      </c>
      <c r="V73" s="234">
        <f t="shared" si="6"/>
        <v>8.52</v>
      </c>
      <c r="W73" s="234">
        <f t="shared" si="37"/>
        <v>10.220000000000001</v>
      </c>
    </row>
    <row r="74" spans="1:23" ht="83.25" customHeight="1">
      <c r="A74" s="223" t="s">
        <v>711</v>
      </c>
      <c r="B74" s="236" t="s">
        <v>220</v>
      </c>
      <c r="C74" s="137" t="s">
        <v>67</v>
      </c>
      <c r="D74" s="212">
        <f>'рассчет(4)'!D123</f>
        <v>7.72</v>
      </c>
      <c r="E74" s="212">
        <f>'рассчет(4)'!E123</f>
        <v>9.26</v>
      </c>
      <c r="F74" s="213">
        <f>'рассчет(4)'!D124</f>
        <v>4.63</v>
      </c>
      <c r="G74" s="213">
        <v>5.66</v>
      </c>
      <c r="H74" s="137" t="s">
        <v>67</v>
      </c>
      <c r="I74" s="198">
        <v>7.72</v>
      </c>
      <c r="J74" s="198">
        <v>9.26</v>
      </c>
      <c r="K74" s="198">
        <v>4.63</v>
      </c>
      <c r="L74" s="198">
        <v>5.56</v>
      </c>
      <c r="M74" s="198">
        <f>D74/I74*100-100</f>
        <v>0</v>
      </c>
      <c r="N74" s="198">
        <f>F74/K74*100-100</f>
        <v>0</v>
      </c>
      <c r="O74" s="232"/>
      <c r="P74" s="233">
        <f t="shared" si="0"/>
        <v>8.11</v>
      </c>
      <c r="Q74" s="234">
        <f t="shared" si="1"/>
        <v>9.73</v>
      </c>
      <c r="R74" s="234">
        <f t="shared" si="2"/>
        <v>4.8600000000000003</v>
      </c>
      <c r="S74" s="234">
        <f t="shared" si="3"/>
        <v>5.83</v>
      </c>
      <c r="T74" s="233">
        <f t="shared" si="4"/>
        <v>8.68</v>
      </c>
      <c r="U74" s="234">
        <f t="shared" si="36"/>
        <v>10.42</v>
      </c>
      <c r="V74" s="234">
        <f t="shared" si="6"/>
        <v>5.2</v>
      </c>
      <c r="W74" s="234">
        <f t="shared" si="37"/>
        <v>6.24</v>
      </c>
    </row>
    <row r="75" spans="1:23" ht="66" customHeight="1">
      <c r="A75" s="223" t="s">
        <v>712</v>
      </c>
      <c r="B75" s="236" t="s">
        <v>223</v>
      </c>
      <c r="C75" s="137" t="s">
        <v>67</v>
      </c>
      <c r="D75" s="212">
        <f>'рассчет(4)'!D125</f>
        <v>7.72</v>
      </c>
      <c r="E75" s="212">
        <f>'рассчет(4)'!E125</f>
        <v>9.26</v>
      </c>
      <c r="F75" s="213">
        <f>'рассчет(4)'!D126</f>
        <v>4.63</v>
      </c>
      <c r="G75" s="213">
        <f>'рассчет(4)'!E126</f>
        <v>5.56</v>
      </c>
      <c r="H75" s="137" t="s">
        <v>67</v>
      </c>
      <c r="I75" s="198">
        <v>7.72</v>
      </c>
      <c r="J75" s="198">
        <v>9.26</v>
      </c>
      <c r="K75" s="198">
        <v>4.63</v>
      </c>
      <c r="L75" s="198">
        <v>5.56</v>
      </c>
      <c r="M75" s="198">
        <f>D75/I75*100-100</f>
        <v>0</v>
      </c>
      <c r="N75" s="198">
        <f>F75/K75*100-100</f>
        <v>0</v>
      </c>
      <c r="O75" s="232"/>
      <c r="P75" s="233">
        <f t="shared" si="0"/>
        <v>8.11</v>
      </c>
      <c r="Q75" s="234">
        <f t="shared" si="1"/>
        <v>9.73</v>
      </c>
      <c r="R75" s="234">
        <f t="shared" si="2"/>
        <v>4.8600000000000003</v>
      </c>
      <c r="S75" s="234">
        <f t="shared" si="3"/>
        <v>5.83</v>
      </c>
      <c r="T75" s="233">
        <f t="shared" si="4"/>
        <v>8.68</v>
      </c>
      <c r="U75" s="234">
        <f t="shared" si="36"/>
        <v>10.42</v>
      </c>
      <c r="V75" s="234">
        <f t="shared" si="6"/>
        <v>5.2</v>
      </c>
      <c r="W75" s="234">
        <f t="shared" si="37"/>
        <v>6.24</v>
      </c>
    </row>
    <row r="76" spans="1:23" ht="27" customHeight="1">
      <c r="A76" s="223" t="s">
        <v>225</v>
      </c>
      <c r="B76" s="508" t="s">
        <v>649</v>
      </c>
      <c r="C76" s="509"/>
      <c r="D76" s="509"/>
      <c r="E76" s="509"/>
      <c r="F76" s="509"/>
      <c r="G76" s="509"/>
      <c r="H76" s="509"/>
      <c r="I76" s="509"/>
      <c r="J76" s="509"/>
      <c r="K76" s="509"/>
      <c r="L76" s="509"/>
      <c r="M76" s="509"/>
      <c r="N76" s="509"/>
      <c r="O76" s="333"/>
      <c r="P76" s="333"/>
      <c r="Q76" s="333"/>
      <c r="R76" s="333"/>
      <c r="S76" s="333"/>
      <c r="T76" s="333"/>
      <c r="U76" s="333"/>
      <c r="V76" s="333"/>
      <c r="W76" s="334"/>
    </row>
    <row r="77" spans="1:23" ht="70.5" customHeight="1">
      <c r="A77" s="223" t="s">
        <v>713</v>
      </c>
      <c r="B77" s="236" t="s">
        <v>227</v>
      </c>
      <c r="C77" s="137" t="s">
        <v>67</v>
      </c>
      <c r="D77" s="212">
        <f t="shared" ref="D77:D78" si="38">E77/1.2</f>
        <v>3.41</v>
      </c>
      <c r="E77" s="212">
        <f>'рассчет(4)'!E128</f>
        <v>4.09</v>
      </c>
      <c r="F77" s="213">
        <f t="shared" ref="F77:F78" si="39">G77/1.2</f>
        <v>2.0699999999999998</v>
      </c>
      <c r="G77" s="213">
        <f>'рассчет(4)'!E129</f>
        <v>2.48</v>
      </c>
      <c r="H77" s="137" t="s">
        <v>67</v>
      </c>
      <c r="I77" s="198">
        <v>3.41</v>
      </c>
      <c r="J77" s="198">
        <v>4.09</v>
      </c>
      <c r="K77" s="198">
        <v>2.0699999999999998</v>
      </c>
      <c r="L77" s="198">
        <v>2.48</v>
      </c>
      <c r="M77" s="198">
        <f>D77/I77*100-100</f>
        <v>0</v>
      </c>
      <c r="N77" s="198">
        <f>F77/K77*100-100</f>
        <v>0</v>
      </c>
      <c r="O77" s="232"/>
      <c r="P77" s="233">
        <f t="shared" ref="P77:P140" si="40">I77+I77*5/100</f>
        <v>3.58</v>
      </c>
      <c r="Q77" s="234">
        <f t="shared" ref="Q77:Q140" si="41">P77+P77*20/100</f>
        <v>4.3</v>
      </c>
      <c r="R77" s="234">
        <f t="shared" ref="R77:R140" si="42">K77+K77*5/100</f>
        <v>2.17</v>
      </c>
      <c r="S77" s="234">
        <f t="shared" ref="S77:S140" si="43">R77+R77*20/100</f>
        <v>2.6</v>
      </c>
      <c r="T77" s="233">
        <f t="shared" ref="T77:T140" si="44">P77+P77*7/100</f>
        <v>3.83</v>
      </c>
      <c r="U77" s="234">
        <f t="shared" ref="U77:U78" si="45">T77+T77*20/100</f>
        <v>4.5999999999999996</v>
      </c>
      <c r="V77" s="234">
        <f t="shared" ref="V77:V140" si="46">R77+R77*7/100</f>
        <v>2.3199999999999998</v>
      </c>
      <c r="W77" s="234">
        <f t="shared" ref="W77:W78" si="47">V77+V77*20/100</f>
        <v>2.78</v>
      </c>
    </row>
    <row r="78" spans="1:23" ht="70.5" customHeight="1">
      <c r="A78" s="223" t="s">
        <v>228</v>
      </c>
      <c r="B78" s="236" t="s">
        <v>229</v>
      </c>
      <c r="C78" s="137" t="s">
        <v>67</v>
      </c>
      <c r="D78" s="212">
        <f t="shared" si="38"/>
        <v>5.17</v>
      </c>
      <c r="E78" s="212">
        <f>'рассчет(4)'!E130</f>
        <v>6.2</v>
      </c>
      <c r="F78" s="213">
        <f t="shared" si="39"/>
        <v>3.86</v>
      </c>
      <c r="G78" s="213">
        <f>'рассчет(4)'!E131</f>
        <v>4.63</v>
      </c>
      <c r="H78" s="137" t="s">
        <v>67</v>
      </c>
      <c r="I78" s="198">
        <v>5.17</v>
      </c>
      <c r="J78" s="198">
        <v>6.2</v>
      </c>
      <c r="K78" s="198">
        <v>3.86</v>
      </c>
      <c r="L78" s="198">
        <v>4.63</v>
      </c>
      <c r="M78" s="198">
        <f>D78/I78*100-100</f>
        <v>0</v>
      </c>
      <c r="N78" s="198">
        <f>F78/K78*100-100</f>
        <v>0</v>
      </c>
      <c r="O78" s="232"/>
      <c r="P78" s="233">
        <f t="shared" si="40"/>
        <v>5.43</v>
      </c>
      <c r="Q78" s="234">
        <f t="shared" si="41"/>
        <v>6.52</v>
      </c>
      <c r="R78" s="234">
        <f t="shared" si="42"/>
        <v>4.05</v>
      </c>
      <c r="S78" s="234">
        <f t="shared" si="43"/>
        <v>4.8600000000000003</v>
      </c>
      <c r="T78" s="233">
        <f t="shared" si="44"/>
        <v>5.81</v>
      </c>
      <c r="U78" s="234">
        <f t="shared" si="45"/>
        <v>6.97</v>
      </c>
      <c r="V78" s="234">
        <f t="shared" si="46"/>
        <v>4.33</v>
      </c>
      <c r="W78" s="234">
        <f t="shared" si="47"/>
        <v>5.2</v>
      </c>
    </row>
    <row r="79" spans="1:23" ht="24" customHeight="1">
      <c r="A79" s="223" t="s">
        <v>231</v>
      </c>
      <c r="B79" s="508" t="s">
        <v>233</v>
      </c>
      <c r="C79" s="509"/>
      <c r="D79" s="509"/>
      <c r="E79" s="509"/>
      <c r="F79" s="509"/>
      <c r="G79" s="509"/>
      <c r="H79" s="509"/>
      <c r="I79" s="509"/>
      <c r="J79" s="509"/>
      <c r="K79" s="509"/>
      <c r="L79" s="509"/>
      <c r="M79" s="509"/>
      <c r="N79" s="509"/>
      <c r="O79" s="333"/>
      <c r="P79" s="333"/>
      <c r="Q79" s="333"/>
      <c r="R79" s="333"/>
      <c r="S79" s="333"/>
      <c r="T79" s="333"/>
      <c r="U79" s="333"/>
      <c r="V79" s="333"/>
      <c r="W79" s="334"/>
    </row>
    <row r="80" spans="1:23" ht="70.5" customHeight="1">
      <c r="A80" s="223" t="s">
        <v>650</v>
      </c>
      <c r="B80" s="236" t="s">
        <v>233</v>
      </c>
      <c r="C80" s="137" t="s">
        <v>67</v>
      </c>
      <c r="D80" s="212">
        <f t="shared" ref="D80:D82" si="48">E80/1.2</f>
        <v>3.63</v>
      </c>
      <c r="E80" s="212">
        <f>'рассчет(4)'!E133</f>
        <v>4.3600000000000003</v>
      </c>
      <c r="F80" s="213">
        <f t="shared" ref="F80:F82" si="49">G80/1.2</f>
        <v>2.0699999999999998</v>
      </c>
      <c r="G80" s="216">
        <f>'рассчет(4)'!E134</f>
        <v>2.48</v>
      </c>
      <c r="H80" s="137" t="s">
        <v>67</v>
      </c>
      <c r="I80" s="198">
        <v>3.63</v>
      </c>
      <c r="J80" s="198">
        <v>4.3600000000000003</v>
      </c>
      <c r="K80" s="198">
        <v>2.0699999999999998</v>
      </c>
      <c r="L80" s="198">
        <v>2.48</v>
      </c>
      <c r="M80" s="198">
        <f>D80/I80*100-100</f>
        <v>0</v>
      </c>
      <c r="N80" s="198">
        <f>F80/K80*100-100</f>
        <v>0</v>
      </c>
      <c r="O80" s="232"/>
      <c r="P80" s="233">
        <f t="shared" si="40"/>
        <v>3.81</v>
      </c>
      <c r="Q80" s="234">
        <f t="shared" si="41"/>
        <v>4.57</v>
      </c>
      <c r="R80" s="234">
        <f t="shared" si="42"/>
        <v>2.17</v>
      </c>
      <c r="S80" s="234">
        <f t="shared" si="43"/>
        <v>2.6</v>
      </c>
      <c r="T80" s="233">
        <f t="shared" si="44"/>
        <v>4.08</v>
      </c>
      <c r="U80" s="234">
        <f t="shared" ref="U80:U83" si="50">T80+T80*20/100</f>
        <v>4.9000000000000004</v>
      </c>
      <c r="V80" s="234">
        <f t="shared" si="46"/>
        <v>2.3199999999999998</v>
      </c>
      <c r="W80" s="234">
        <f t="shared" ref="W80:W83" si="51">V80+V80*20/100</f>
        <v>2.78</v>
      </c>
    </row>
    <row r="81" spans="1:23" ht="60.75" customHeight="1">
      <c r="A81" s="223" t="s">
        <v>235</v>
      </c>
      <c r="B81" s="236" t="s">
        <v>229</v>
      </c>
      <c r="C81" s="137" t="s">
        <v>67</v>
      </c>
      <c r="D81" s="212">
        <f t="shared" si="48"/>
        <v>5.41</v>
      </c>
      <c r="E81" s="212">
        <f>'рассчет(4)'!E135</f>
        <v>6.49</v>
      </c>
      <c r="F81" s="213">
        <f t="shared" si="49"/>
        <v>3.86</v>
      </c>
      <c r="G81" s="213">
        <f>'рассчет(4)'!E136</f>
        <v>4.63</v>
      </c>
      <c r="H81" s="137" t="s">
        <v>67</v>
      </c>
      <c r="I81" s="198">
        <v>5.41</v>
      </c>
      <c r="J81" s="198">
        <v>6.49</v>
      </c>
      <c r="K81" s="198">
        <v>3.86</v>
      </c>
      <c r="L81" s="198">
        <v>4.63</v>
      </c>
      <c r="M81" s="198">
        <f>D81/I81*100-100</f>
        <v>0</v>
      </c>
      <c r="N81" s="198">
        <f>F81/K81*100-100</f>
        <v>0</v>
      </c>
      <c r="O81" s="232"/>
      <c r="P81" s="233">
        <f t="shared" si="40"/>
        <v>5.68</v>
      </c>
      <c r="Q81" s="234">
        <f t="shared" si="41"/>
        <v>6.82</v>
      </c>
      <c r="R81" s="234">
        <f t="shared" si="42"/>
        <v>4.05</v>
      </c>
      <c r="S81" s="234">
        <f t="shared" si="43"/>
        <v>4.8600000000000003</v>
      </c>
      <c r="T81" s="233">
        <f t="shared" si="44"/>
        <v>6.08</v>
      </c>
      <c r="U81" s="234">
        <f t="shared" si="50"/>
        <v>7.3</v>
      </c>
      <c r="V81" s="234">
        <f t="shared" si="46"/>
        <v>4.33</v>
      </c>
      <c r="W81" s="234">
        <f t="shared" si="51"/>
        <v>5.2</v>
      </c>
    </row>
    <row r="82" spans="1:23" ht="72" customHeight="1">
      <c r="A82" s="223" t="s">
        <v>714</v>
      </c>
      <c r="B82" s="236" t="s">
        <v>238</v>
      </c>
      <c r="C82" s="137" t="s">
        <v>67</v>
      </c>
      <c r="D82" s="212">
        <f t="shared" si="48"/>
        <v>3.16</v>
      </c>
      <c r="E82" s="212">
        <f>'рассчет(4)'!E137</f>
        <v>3.79</v>
      </c>
      <c r="F82" s="213">
        <f t="shared" si="49"/>
        <v>1.86</v>
      </c>
      <c r="G82" s="213">
        <f>'рассчет(4)'!E138</f>
        <v>2.23</v>
      </c>
      <c r="H82" s="137" t="s">
        <v>67</v>
      </c>
      <c r="I82" s="198">
        <v>3.16</v>
      </c>
      <c r="J82" s="198">
        <v>3.79</v>
      </c>
      <c r="K82" s="198">
        <v>1.86</v>
      </c>
      <c r="L82" s="198">
        <v>2.23</v>
      </c>
      <c r="M82" s="198">
        <f>D82/I82*100-100</f>
        <v>0</v>
      </c>
      <c r="N82" s="198">
        <f>F82/K82*100-100</f>
        <v>0</v>
      </c>
      <c r="O82" s="232"/>
      <c r="P82" s="233">
        <f t="shared" si="40"/>
        <v>3.32</v>
      </c>
      <c r="Q82" s="234">
        <f t="shared" si="41"/>
        <v>3.98</v>
      </c>
      <c r="R82" s="234">
        <f t="shared" si="42"/>
        <v>1.95</v>
      </c>
      <c r="S82" s="234">
        <f t="shared" si="43"/>
        <v>2.34</v>
      </c>
      <c r="T82" s="233">
        <f t="shared" si="44"/>
        <v>3.55</v>
      </c>
      <c r="U82" s="234">
        <f t="shared" si="50"/>
        <v>4.26</v>
      </c>
      <c r="V82" s="234">
        <f t="shared" si="46"/>
        <v>2.09</v>
      </c>
      <c r="W82" s="234">
        <f t="shared" si="51"/>
        <v>2.5099999999999998</v>
      </c>
    </row>
    <row r="83" spans="1:23" ht="76.5" customHeight="1">
      <c r="A83" s="223" t="s">
        <v>715</v>
      </c>
      <c r="B83" s="236" t="s">
        <v>241</v>
      </c>
      <c r="C83" s="137" t="s">
        <v>67</v>
      </c>
      <c r="D83" s="212">
        <f>'рассчет(4)'!D139</f>
        <v>9.11</v>
      </c>
      <c r="E83" s="212">
        <f>'рассчет(4)'!E139</f>
        <v>10.93</v>
      </c>
      <c r="F83" s="213">
        <f>'рассчет(4)'!D140</f>
        <v>5.41</v>
      </c>
      <c r="G83" s="213">
        <f>'рассчет(4)'!E140</f>
        <v>6.49</v>
      </c>
      <c r="H83" s="137" t="s">
        <v>67</v>
      </c>
      <c r="I83" s="198">
        <v>6.51</v>
      </c>
      <c r="J83" s="198">
        <v>7.81</v>
      </c>
      <c r="K83" s="198">
        <v>5.17</v>
      </c>
      <c r="L83" s="198">
        <v>6.2</v>
      </c>
      <c r="M83" s="198">
        <f>D83/I83*100-100</f>
        <v>39.94</v>
      </c>
      <c r="N83" s="198">
        <f>F83/K83*100-100</f>
        <v>4.6399999999999997</v>
      </c>
      <c r="O83" s="232"/>
      <c r="P83" s="233">
        <f t="shared" si="40"/>
        <v>6.84</v>
      </c>
      <c r="Q83" s="234">
        <f t="shared" si="41"/>
        <v>8.2100000000000009</v>
      </c>
      <c r="R83" s="234">
        <f t="shared" si="42"/>
        <v>5.43</v>
      </c>
      <c r="S83" s="234">
        <f t="shared" si="43"/>
        <v>6.52</v>
      </c>
      <c r="T83" s="233">
        <f t="shared" si="44"/>
        <v>7.32</v>
      </c>
      <c r="U83" s="234">
        <f t="shared" si="50"/>
        <v>8.7799999999999994</v>
      </c>
      <c r="V83" s="234">
        <f t="shared" si="46"/>
        <v>5.81</v>
      </c>
      <c r="W83" s="234">
        <f t="shared" si="51"/>
        <v>6.97</v>
      </c>
    </row>
    <row r="84" spans="1:23" ht="27.75" customHeight="1">
      <c r="A84" s="223" t="s">
        <v>243</v>
      </c>
      <c r="B84" s="508" t="s">
        <v>244</v>
      </c>
      <c r="C84" s="509"/>
      <c r="D84" s="509"/>
      <c r="E84" s="509"/>
      <c r="F84" s="509"/>
      <c r="G84" s="509"/>
      <c r="H84" s="509"/>
      <c r="I84" s="509"/>
      <c r="J84" s="509"/>
      <c r="K84" s="509"/>
      <c r="L84" s="509"/>
      <c r="M84" s="509"/>
      <c r="N84" s="509"/>
      <c r="O84" s="333"/>
      <c r="P84" s="333"/>
      <c r="Q84" s="333"/>
      <c r="R84" s="333"/>
      <c r="S84" s="333"/>
      <c r="T84" s="333"/>
      <c r="U84" s="333"/>
      <c r="V84" s="333"/>
      <c r="W84" s="334"/>
    </row>
    <row r="85" spans="1:23" ht="78.75" customHeight="1">
      <c r="A85" s="223" t="s">
        <v>245</v>
      </c>
      <c r="B85" s="236" t="s">
        <v>246</v>
      </c>
      <c r="C85" s="137" t="s">
        <v>67</v>
      </c>
      <c r="D85" s="212">
        <f>E85/1.2</f>
        <v>3.63</v>
      </c>
      <c r="E85" s="212">
        <f>'рассчет(4)'!E142</f>
        <v>4.3600000000000003</v>
      </c>
      <c r="F85" s="213">
        <f>G85/1.2</f>
        <v>2.0699999999999998</v>
      </c>
      <c r="G85" s="213">
        <f>'рассчет(4)'!E143</f>
        <v>2.48</v>
      </c>
      <c r="H85" s="137" t="s">
        <v>67</v>
      </c>
      <c r="I85" s="198">
        <v>3.63</v>
      </c>
      <c r="J85" s="198">
        <v>4.3600000000000003</v>
      </c>
      <c r="K85" s="198">
        <v>2.0699999999999998</v>
      </c>
      <c r="L85" s="198">
        <v>2.48</v>
      </c>
      <c r="M85" s="198">
        <f>D85/I85*100-100</f>
        <v>0</v>
      </c>
      <c r="N85" s="198">
        <f>F85/K85*100-100</f>
        <v>0</v>
      </c>
      <c r="O85" s="232"/>
      <c r="P85" s="233">
        <f t="shared" si="40"/>
        <v>3.81</v>
      </c>
      <c r="Q85" s="234">
        <f t="shared" si="41"/>
        <v>4.57</v>
      </c>
      <c r="R85" s="234">
        <f t="shared" si="42"/>
        <v>2.17</v>
      </c>
      <c r="S85" s="234">
        <f t="shared" si="43"/>
        <v>2.6</v>
      </c>
      <c r="T85" s="233">
        <f t="shared" si="44"/>
        <v>4.08</v>
      </c>
      <c r="U85" s="234">
        <f t="shared" ref="U85" si="52">T85+T85*20/100</f>
        <v>4.9000000000000004</v>
      </c>
      <c r="V85" s="234">
        <f t="shared" si="46"/>
        <v>2.3199999999999998</v>
      </c>
      <c r="W85" s="234">
        <f t="shared" ref="W85" si="53">V85+V85*20/100</f>
        <v>2.78</v>
      </c>
    </row>
    <row r="86" spans="1:23" ht="22.5" customHeight="1">
      <c r="A86" s="223" t="s">
        <v>716</v>
      </c>
      <c r="B86" s="508" t="s">
        <v>249</v>
      </c>
      <c r="C86" s="509"/>
      <c r="D86" s="509"/>
      <c r="E86" s="509"/>
      <c r="F86" s="509"/>
      <c r="G86" s="509"/>
      <c r="H86" s="509"/>
      <c r="I86" s="509"/>
      <c r="J86" s="509"/>
      <c r="K86" s="509"/>
      <c r="L86" s="509"/>
      <c r="M86" s="509"/>
      <c r="N86" s="509"/>
      <c r="O86" s="333"/>
      <c r="P86" s="333"/>
      <c r="Q86" s="333"/>
      <c r="R86" s="333"/>
      <c r="S86" s="333"/>
      <c r="T86" s="333"/>
      <c r="U86" s="333"/>
      <c r="V86" s="333"/>
      <c r="W86" s="334"/>
    </row>
    <row r="87" spans="1:23" ht="65.25" customHeight="1">
      <c r="A87" s="223" t="s">
        <v>689</v>
      </c>
      <c r="B87" s="236" t="s">
        <v>227</v>
      </c>
      <c r="C87" s="137" t="s">
        <v>67</v>
      </c>
      <c r="D87" s="212">
        <f t="shared" ref="D87:D88" si="54">E87/1.2</f>
        <v>3.41</v>
      </c>
      <c r="E87" s="212">
        <f>'рассчет(4)'!E145</f>
        <v>4.09</v>
      </c>
      <c r="F87" s="213">
        <f t="shared" ref="F87:F88" si="55">G87/1.2</f>
        <v>2.0699999999999998</v>
      </c>
      <c r="G87" s="213">
        <f>'рассчет(4)'!E146</f>
        <v>2.48</v>
      </c>
      <c r="H87" s="137" t="s">
        <v>67</v>
      </c>
      <c r="I87" s="198">
        <v>3.41</v>
      </c>
      <c r="J87" s="198">
        <v>4.09</v>
      </c>
      <c r="K87" s="198">
        <v>2.0699999999999998</v>
      </c>
      <c r="L87" s="198">
        <v>2.48</v>
      </c>
      <c r="M87" s="198">
        <f>D87/I87*100-100</f>
        <v>0</v>
      </c>
      <c r="N87" s="198">
        <f>F87/K87*100-100</f>
        <v>0</v>
      </c>
      <c r="O87" s="232"/>
      <c r="P87" s="233">
        <f t="shared" si="40"/>
        <v>3.58</v>
      </c>
      <c r="Q87" s="234">
        <f t="shared" si="41"/>
        <v>4.3</v>
      </c>
      <c r="R87" s="234">
        <f t="shared" si="42"/>
        <v>2.17</v>
      </c>
      <c r="S87" s="234">
        <f t="shared" si="43"/>
        <v>2.6</v>
      </c>
      <c r="T87" s="233">
        <f t="shared" si="44"/>
        <v>3.83</v>
      </c>
      <c r="U87" s="234">
        <f t="shared" ref="U87:U88" si="56">T87+T87*20/100</f>
        <v>4.5999999999999996</v>
      </c>
      <c r="V87" s="234">
        <f t="shared" si="46"/>
        <v>2.3199999999999998</v>
      </c>
      <c r="W87" s="234">
        <f t="shared" ref="W87:W88" si="57">V87+V87*20/100</f>
        <v>2.78</v>
      </c>
    </row>
    <row r="88" spans="1:23" ht="69.75" customHeight="1">
      <c r="A88" s="223" t="s">
        <v>252</v>
      </c>
      <c r="B88" s="236" t="s">
        <v>253</v>
      </c>
      <c r="C88" s="137" t="s">
        <v>67</v>
      </c>
      <c r="D88" s="212">
        <f t="shared" si="54"/>
        <v>4.17</v>
      </c>
      <c r="E88" s="212">
        <f>'рассчет(4)'!E147</f>
        <v>5</v>
      </c>
      <c r="F88" s="213">
        <f t="shared" si="55"/>
        <v>3.16</v>
      </c>
      <c r="G88" s="213">
        <f>'рассчет(4)'!E148</f>
        <v>3.79</v>
      </c>
      <c r="H88" s="137" t="s">
        <v>67</v>
      </c>
      <c r="I88" s="198">
        <v>4.17</v>
      </c>
      <c r="J88" s="198">
        <v>5</v>
      </c>
      <c r="K88" s="198">
        <v>3.16</v>
      </c>
      <c r="L88" s="198">
        <v>3.79</v>
      </c>
      <c r="M88" s="198">
        <f>D88/I88*100-100</f>
        <v>0</v>
      </c>
      <c r="N88" s="198">
        <f>F88/K88*100-100</f>
        <v>0</v>
      </c>
      <c r="O88" s="232"/>
      <c r="P88" s="233">
        <f t="shared" si="40"/>
        <v>4.38</v>
      </c>
      <c r="Q88" s="234">
        <f t="shared" si="41"/>
        <v>5.26</v>
      </c>
      <c r="R88" s="234">
        <f t="shared" si="42"/>
        <v>3.32</v>
      </c>
      <c r="S88" s="234">
        <f t="shared" si="43"/>
        <v>3.98</v>
      </c>
      <c r="T88" s="233">
        <f t="shared" si="44"/>
        <v>4.6900000000000004</v>
      </c>
      <c r="U88" s="234">
        <f t="shared" si="56"/>
        <v>5.63</v>
      </c>
      <c r="V88" s="234">
        <f t="shared" si="46"/>
        <v>3.55</v>
      </c>
      <c r="W88" s="234">
        <f t="shared" si="57"/>
        <v>4.26</v>
      </c>
    </row>
    <row r="89" spans="1:23" ht="21.75" customHeight="1">
      <c r="A89" s="223" t="s">
        <v>255</v>
      </c>
      <c r="B89" s="508" t="s">
        <v>257</v>
      </c>
      <c r="C89" s="509"/>
      <c r="D89" s="509"/>
      <c r="E89" s="509"/>
      <c r="F89" s="509"/>
      <c r="G89" s="509"/>
      <c r="H89" s="509"/>
      <c r="I89" s="509"/>
      <c r="J89" s="509"/>
      <c r="K89" s="509"/>
      <c r="L89" s="509"/>
      <c r="M89" s="509"/>
      <c r="N89" s="509"/>
      <c r="O89" s="333"/>
      <c r="P89" s="333"/>
      <c r="Q89" s="333"/>
      <c r="R89" s="333"/>
      <c r="S89" s="333"/>
      <c r="T89" s="333"/>
      <c r="U89" s="333"/>
      <c r="V89" s="333"/>
      <c r="W89" s="334"/>
    </row>
    <row r="90" spans="1:23" ht="75.75" customHeight="1">
      <c r="A90" s="223" t="s">
        <v>690</v>
      </c>
      <c r="B90" s="236" t="s">
        <v>227</v>
      </c>
      <c r="C90" s="137" t="s">
        <v>67</v>
      </c>
      <c r="D90" s="212">
        <f t="shared" ref="D90:D91" si="58">E90/1.2</f>
        <v>3.41</v>
      </c>
      <c r="E90" s="212">
        <f>'рассчет(4)'!E150</f>
        <v>4.09</v>
      </c>
      <c r="F90" s="213">
        <f t="shared" ref="F90:F91" si="59">G90/1.2</f>
        <v>2.0699999999999998</v>
      </c>
      <c r="G90" s="213">
        <f>'рассчет(4)'!E151</f>
        <v>2.48</v>
      </c>
      <c r="H90" s="137" t="s">
        <v>67</v>
      </c>
      <c r="I90" s="198">
        <v>3.41</v>
      </c>
      <c r="J90" s="198">
        <v>4.09</v>
      </c>
      <c r="K90" s="198">
        <v>2.0699999999999998</v>
      </c>
      <c r="L90" s="198">
        <v>2.48</v>
      </c>
      <c r="M90" s="198">
        <f>D90/I90*100-100</f>
        <v>0</v>
      </c>
      <c r="N90" s="198">
        <f>F90/K90*100-100</f>
        <v>0</v>
      </c>
      <c r="O90" s="232"/>
      <c r="P90" s="233">
        <f t="shared" si="40"/>
        <v>3.58</v>
      </c>
      <c r="Q90" s="234">
        <f t="shared" si="41"/>
        <v>4.3</v>
      </c>
      <c r="R90" s="234">
        <f t="shared" si="42"/>
        <v>2.17</v>
      </c>
      <c r="S90" s="234">
        <f t="shared" si="43"/>
        <v>2.6</v>
      </c>
      <c r="T90" s="233">
        <f t="shared" si="44"/>
        <v>3.83</v>
      </c>
      <c r="U90" s="234">
        <f t="shared" ref="U90:U91" si="60">T90+T90*20/100</f>
        <v>4.5999999999999996</v>
      </c>
      <c r="V90" s="234">
        <f t="shared" si="46"/>
        <v>2.3199999999999998</v>
      </c>
      <c r="W90" s="234">
        <f t="shared" ref="W90:W91" si="61">V90+V90*20/100</f>
        <v>2.78</v>
      </c>
    </row>
    <row r="91" spans="1:23" ht="64.5" customHeight="1">
      <c r="A91" s="223" t="s">
        <v>259</v>
      </c>
      <c r="B91" s="236" t="s">
        <v>253</v>
      </c>
      <c r="C91" s="137" t="s">
        <v>67</v>
      </c>
      <c r="D91" s="212">
        <f t="shared" si="58"/>
        <v>4.17</v>
      </c>
      <c r="E91" s="212">
        <f>'рассчет(4)'!E152</f>
        <v>5</v>
      </c>
      <c r="F91" s="213">
        <f t="shared" si="59"/>
        <v>2.86</v>
      </c>
      <c r="G91" s="213">
        <f>'рассчет(4)'!E153</f>
        <v>3.43</v>
      </c>
      <c r="H91" s="137" t="s">
        <v>67</v>
      </c>
      <c r="I91" s="198">
        <v>4.17</v>
      </c>
      <c r="J91" s="198">
        <v>5</v>
      </c>
      <c r="K91" s="198">
        <v>2.86</v>
      </c>
      <c r="L91" s="198">
        <v>3.43</v>
      </c>
      <c r="M91" s="198">
        <f>D91/I91*100-100</f>
        <v>0</v>
      </c>
      <c r="N91" s="198">
        <f>F91/K91*100-100</f>
        <v>0</v>
      </c>
      <c r="O91" s="232"/>
      <c r="P91" s="233">
        <f t="shared" si="40"/>
        <v>4.38</v>
      </c>
      <c r="Q91" s="234">
        <f t="shared" si="41"/>
        <v>5.26</v>
      </c>
      <c r="R91" s="234">
        <f t="shared" si="42"/>
        <v>3</v>
      </c>
      <c r="S91" s="234">
        <f t="shared" si="43"/>
        <v>3.6</v>
      </c>
      <c r="T91" s="233">
        <f t="shared" si="44"/>
        <v>4.6900000000000004</v>
      </c>
      <c r="U91" s="234">
        <f t="shared" si="60"/>
        <v>5.63</v>
      </c>
      <c r="V91" s="234">
        <f t="shared" si="46"/>
        <v>3.21</v>
      </c>
      <c r="W91" s="234">
        <f t="shared" si="61"/>
        <v>3.85</v>
      </c>
    </row>
    <row r="92" spans="1:23" ht="30.75" customHeight="1">
      <c r="A92" s="223" t="s">
        <v>261</v>
      </c>
      <c r="B92" s="508" t="s">
        <v>262</v>
      </c>
      <c r="C92" s="509"/>
      <c r="D92" s="509"/>
      <c r="E92" s="509"/>
      <c r="F92" s="509"/>
      <c r="G92" s="509"/>
      <c r="H92" s="509"/>
      <c r="I92" s="509"/>
      <c r="J92" s="509"/>
      <c r="K92" s="509"/>
      <c r="L92" s="509"/>
      <c r="M92" s="509"/>
      <c r="N92" s="509"/>
      <c r="O92" s="333"/>
      <c r="P92" s="333"/>
      <c r="Q92" s="333"/>
      <c r="R92" s="333"/>
      <c r="S92" s="333"/>
      <c r="T92" s="333"/>
      <c r="U92" s="333"/>
      <c r="V92" s="333"/>
      <c r="W92" s="334"/>
    </row>
    <row r="93" spans="1:23" ht="71.25" customHeight="1">
      <c r="A93" s="223" t="s">
        <v>654</v>
      </c>
      <c r="B93" s="236" t="s">
        <v>227</v>
      </c>
      <c r="C93" s="137" t="s">
        <v>67</v>
      </c>
      <c r="D93" s="212">
        <f t="shared" ref="D93:D94" si="62">E93/1.2</f>
        <v>3.41</v>
      </c>
      <c r="E93" s="212">
        <f>'рассчет(4)'!E155</f>
        <v>4.09</v>
      </c>
      <c r="F93" s="213">
        <f t="shared" ref="F93:F94" si="63">G93/1.2</f>
        <v>2.0699999999999998</v>
      </c>
      <c r="G93" s="213">
        <f>'рассчет(4)'!E156</f>
        <v>2.48</v>
      </c>
      <c r="H93" s="137" t="s">
        <v>67</v>
      </c>
      <c r="I93" s="198">
        <v>3.41</v>
      </c>
      <c r="J93" s="198">
        <v>4.09</v>
      </c>
      <c r="K93" s="198">
        <v>2.0699999999999998</v>
      </c>
      <c r="L93" s="198">
        <v>2.48</v>
      </c>
      <c r="M93" s="198">
        <f>D93/I93*100-100</f>
        <v>0</v>
      </c>
      <c r="N93" s="198">
        <f>F93/K93*100-100</f>
        <v>0</v>
      </c>
      <c r="O93" s="232"/>
      <c r="P93" s="233">
        <f t="shared" si="40"/>
        <v>3.58</v>
      </c>
      <c r="Q93" s="234">
        <f t="shared" si="41"/>
        <v>4.3</v>
      </c>
      <c r="R93" s="234">
        <f t="shared" si="42"/>
        <v>2.17</v>
      </c>
      <c r="S93" s="234">
        <f t="shared" si="43"/>
        <v>2.6</v>
      </c>
      <c r="T93" s="233">
        <f t="shared" si="44"/>
        <v>3.83</v>
      </c>
      <c r="U93" s="234">
        <f t="shared" ref="U93:U94" si="64">T93+T93*20/100</f>
        <v>4.5999999999999996</v>
      </c>
      <c r="V93" s="234">
        <f t="shared" si="46"/>
        <v>2.3199999999999998</v>
      </c>
      <c r="W93" s="234">
        <f t="shared" ref="W93:W94" si="65">V93+V93*20/100</f>
        <v>2.78</v>
      </c>
    </row>
    <row r="94" spans="1:23" ht="78.75" customHeight="1">
      <c r="A94" s="223" t="s">
        <v>265</v>
      </c>
      <c r="B94" s="236" t="s">
        <v>266</v>
      </c>
      <c r="C94" s="137" t="s">
        <v>67</v>
      </c>
      <c r="D94" s="212">
        <f t="shared" si="62"/>
        <v>7.27</v>
      </c>
      <c r="E94" s="212">
        <f>'рассчет(4)'!E157</f>
        <v>8.7200000000000006</v>
      </c>
      <c r="F94" s="213">
        <f t="shared" si="63"/>
        <v>5.93</v>
      </c>
      <c r="G94" s="213">
        <f>'рассчет(4)'!E158</f>
        <v>7.12</v>
      </c>
      <c r="H94" s="137" t="s">
        <v>67</v>
      </c>
      <c r="I94" s="198">
        <v>7.27</v>
      </c>
      <c r="J94" s="198">
        <v>8.7200000000000006</v>
      </c>
      <c r="K94" s="198">
        <v>5.93</v>
      </c>
      <c r="L94" s="198">
        <v>7.12</v>
      </c>
      <c r="M94" s="198">
        <f>D94/I94*100-100</f>
        <v>0</v>
      </c>
      <c r="N94" s="198">
        <f>F94/K94*100-100</f>
        <v>0</v>
      </c>
      <c r="O94" s="232"/>
      <c r="P94" s="233">
        <f t="shared" si="40"/>
        <v>7.63</v>
      </c>
      <c r="Q94" s="234">
        <f t="shared" si="41"/>
        <v>9.16</v>
      </c>
      <c r="R94" s="234">
        <f t="shared" si="42"/>
        <v>6.23</v>
      </c>
      <c r="S94" s="234">
        <f t="shared" si="43"/>
        <v>7.48</v>
      </c>
      <c r="T94" s="233">
        <f t="shared" si="44"/>
        <v>8.16</v>
      </c>
      <c r="U94" s="234">
        <f t="shared" si="64"/>
        <v>9.7899999999999991</v>
      </c>
      <c r="V94" s="234">
        <f t="shared" si="46"/>
        <v>6.67</v>
      </c>
      <c r="W94" s="234">
        <f t="shared" si="65"/>
        <v>8</v>
      </c>
    </row>
    <row r="95" spans="1:23" ht="23.25" customHeight="1">
      <c r="A95" s="223" t="s">
        <v>717</v>
      </c>
      <c r="B95" s="508" t="s">
        <v>269</v>
      </c>
      <c r="C95" s="509"/>
      <c r="D95" s="509"/>
      <c r="E95" s="509"/>
      <c r="F95" s="509"/>
      <c r="G95" s="509"/>
      <c r="H95" s="509"/>
      <c r="I95" s="509"/>
      <c r="J95" s="509"/>
      <c r="K95" s="509"/>
      <c r="L95" s="509"/>
      <c r="M95" s="509"/>
      <c r="N95" s="509"/>
      <c r="O95" s="333"/>
      <c r="P95" s="333"/>
      <c r="Q95" s="333"/>
      <c r="R95" s="333"/>
      <c r="S95" s="333"/>
      <c r="T95" s="333"/>
      <c r="U95" s="333"/>
      <c r="V95" s="333"/>
      <c r="W95" s="334"/>
    </row>
    <row r="96" spans="1:23" ht="70.5" customHeight="1">
      <c r="A96" s="223" t="s">
        <v>718</v>
      </c>
      <c r="B96" s="236" t="s">
        <v>227</v>
      </c>
      <c r="C96" s="137" t="s">
        <v>67</v>
      </c>
      <c r="D96" s="212">
        <f t="shared" ref="D96:D97" si="66">E96/1.2</f>
        <v>3.41</v>
      </c>
      <c r="E96" s="212">
        <f>'рассчет(4)'!E160</f>
        <v>4.09</v>
      </c>
      <c r="F96" s="213">
        <f t="shared" ref="F96:F97" si="67">G96/1.2</f>
        <v>2.0699999999999998</v>
      </c>
      <c r="G96" s="213">
        <f>'рассчет(4)'!E161</f>
        <v>2.48</v>
      </c>
      <c r="H96" s="137" t="s">
        <v>67</v>
      </c>
      <c r="I96" s="198">
        <v>3.41</v>
      </c>
      <c r="J96" s="198">
        <v>4.09</v>
      </c>
      <c r="K96" s="198">
        <v>2.0699999999999998</v>
      </c>
      <c r="L96" s="198">
        <v>2.48</v>
      </c>
      <c r="M96" s="198">
        <f>D96/I96*100-100</f>
        <v>0</v>
      </c>
      <c r="N96" s="198">
        <f>F96/K96*100-100</f>
        <v>0</v>
      </c>
      <c r="O96" s="232"/>
      <c r="P96" s="233">
        <f t="shared" si="40"/>
        <v>3.58</v>
      </c>
      <c r="Q96" s="234">
        <f t="shared" si="41"/>
        <v>4.3</v>
      </c>
      <c r="R96" s="234">
        <f t="shared" si="42"/>
        <v>2.17</v>
      </c>
      <c r="S96" s="234">
        <f t="shared" si="43"/>
        <v>2.6</v>
      </c>
      <c r="T96" s="233">
        <f t="shared" si="44"/>
        <v>3.83</v>
      </c>
      <c r="U96" s="234">
        <f t="shared" ref="U96:U97" si="68">T96+T96*20/100</f>
        <v>4.5999999999999996</v>
      </c>
      <c r="V96" s="234">
        <f t="shared" si="46"/>
        <v>2.3199999999999998</v>
      </c>
      <c r="W96" s="234">
        <f t="shared" ref="W96:W97" si="69">V96+V96*20/100</f>
        <v>2.78</v>
      </c>
    </row>
    <row r="97" spans="1:23" ht="77.25" customHeight="1">
      <c r="A97" s="223" t="s">
        <v>271</v>
      </c>
      <c r="B97" s="236" t="s">
        <v>253</v>
      </c>
      <c r="C97" s="137" t="s">
        <v>67</v>
      </c>
      <c r="D97" s="212">
        <f t="shared" si="66"/>
        <v>5.25</v>
      </c>
      <c r="E97" s="212">
        <f>'рассчет(4)'!E162</f>
        <v>6.3</v>
      </c>
      <c r="F97" s="213">
        <f t="shared" si="67"/>
        <v>3.94</v>
      </c>
      <c r="G97" s="213">
        <f>'рассчет(4)'!E163</f>
        <v>4.7300000000000004</v>
      </c>
      <c r="H97" s="137" t="s">
        <v>67</v>
      </c>
      <c r="I97" s="198">
        <v>5.24</v>
      </c>
      <c r="J97" s="198">
        <v>6.3</v>
      </c>
      <c r="K97" s="198">
        <v>3.94</v>
      </c>
      <c r="L97" s="198">
        <v>4.7300000000000004</v>
      </c>
      <c r="M97" s="198">
        <f>D97/I97*100-100</f>
        <v>0.19</v>
      </c>
      <c r="N97" s="198">
        <f>F97/K97*100-100</f>
        <v>0</v>
      </c>
      <c r="O97" s="232"/>
      <c r="P97" s="233">
        <f t="shared" si="40"/>
        <v>5.5</v>
      </c>
      <c r="Q97" s="234">
        <f t="shared" si="41"/>
        <v>6.6</v>
      </c>
      <c r="R97" s="234">
        <f t="shared" si="42"/>
        <v>4.1399999999999997</v>
      </c>
      <c r="S97" s="234">
        <f t="shared" si="43"/>
        <v>4.97</v>
      </c>
      <c r="T97" s="233">
        <f t="shared" si="44"/>
        <v>5.89</v>
      </c>
      <c r="U97" s="234">
        <f t="shared" si="68"/>
        <v>7.07</v>
      </c>
      <c r="V97" s="234">
        <f t="shared" si="46"/>
        <v>4.43</v>
      </c>
      <c r="W97" s="234">
        <f t="shared" si="69"/>
        <v>5.32</v>
      </c>
    </row>
    <row r="98" spans="1:23" ht="23.25" customHeight="1">
      <c r="A98" s="223" t="s">
        <v>274</v>
      </c>
      <c r="B98" s="508" t="s">
        <v>273</v>
      </c>
      <c r="C98" s="509"/>
      <c r="D98" s="509"/>
      <c r="E98" s="509"/>
      <c r="F98" s="509"/>
      <c r="G98" s="509"/>
      <c r="H98" s="509"/>
      <c r="I98" s="509"/>
      <c r="J98" s="509"/>
      <c r="K98" s="509"/>
      <c r="L98" s="509"/>
      <c r="M98" s="509"/>
      <c r="N98" s="509"/>
      <c r="O98" s="333"/>
      <c r="P98" s="333"/>
      <c r="Q98" s="333"/>
      <c r="R98" s="333"/>
      <c r="S98" s="333"/>
      <c r="T98" s="333"/>
      <c r="U98" s="333"/>
      <c r="V98" s="333"/>
      <c r="W98" s="334"/>
    </row>
    <row r="99" spans="1:23" ht="93.75" customHeight="1">
      <c r="A99" s="223" t="s">
        <v>275</v>
      </c>
      <c r="B99" s="236" t="s">
        <v>227</v>
      </c>
      <c r="C99" s="137" t="s">
        <v>67</v>
      </c>
      <c r="D99" s="212">
        <f t="shared" ref="D99:D100" si="70">E99/1.2</f>
        <v>4.33</v>
      </c>
      <c r="E99" s="212">
        <f>'рассчет(4)'!E165</f>
        <v>5.2</v>
      </c>
      <c r="F99" s="213">
        <f t="shared" ref="F99:F100" si="71">G99/1.2</f>
        <v>2.5499999999999998</v>
      </c>
      <c r="G99" s="213">
        <f>'рассчет(4)'!E166</f>
        <v>3.06</v>
      </c>
      <c r="H99" s="137" t="s">
        <v>67</v>
      </c>
      <c r="I99" s="198">
        <v>4.33</v>
      </c>
      <c r="J99" s="198">
        <v>5.2</v>
      </c>
      <c r="K99" s="198">
        <v>2.5499999999999998</v>
      </c>
      <c r="L99" s="198">
        <v>3.06</v>
      </c>
      <c r="M99" s="198">
        <f>D99/I99*100-100</f>
        <v>0</v>
      </c>
      <c r="N99" s="198">
        <f>F99/K99*100-100</f>
        <v>0</v>
      </c>
      <c r="O99" s="232"/>
      <c r="P99" s="233">
        <f t="shared" si="40"/>
        <v>4.55</v>
      </c>
      <c r="Q99" s="234">
        <f t="shared" si="41"/>
        <v>5.46</v>
      </c>
      <c r="R99" s="234">
        <f t="shared" si="42"/>
        <v>2.68</v>
      </c>
      <c r="S99" s="234">
        <f t="shared" si="43"/>
        <v>3.22</v>
      </c>
      <c r="T99" s="233">
        <f t="shared" si="44"/>
        <v>4.87</v>
      </c>
      <c r="U99" s="234">
        <f t="shared" ref="U99:U100" si="72">T99+T99*20/100</f>
        <v>5.84</v>
      </c>
      <c r="V99" s="234">
        <f t="shared" si="46"/>
        <v>2.87</v>
      </c>
      <c r="W99" s="234">
        <f t="shared" ref="W99:W100" si="73">V99+V99*20/100</f>
        <v>3.44</v>
      </c>
    </row>
    <row r="100" spans="1:23" ht="64.5">
      <c r="A100" s="223" t="s">
        <v>277</v>
      </c>
      <c r="B100" s="236" t="s">
        <v>253</v>
      </c>
      <c r="C100" s="137" t="s">
        <v>67</v>
      </c>
      <c r="D100" s="212">
        <f t="shared" si="70"/>
        <v>7.88</v>
      </c>
      <c r="E100" s="212">
        <f>'рассчет(4)'!E167</f>
        <v>9.4600000000000009</v>
      </c>
      <c r="F100" s="213">
        <f t="shared" si="71"/>
        <v>5.79</v>
      </c>
      <c r="G100" s="213">
        <f>'рассчет(4)'!E168</f>
        <v>6.95</v>
      </c>
      <c r="H100" s="137" t="s">
        <v>67</v>
      </c>
      <c r="I100" s="198">
        <v>7.88</v>
      </c>
      <c r="J100" s="198">
        <v>9.4600000000000009</v>
      </c>
      <c r="K100" s="198">
        <v>5.79</v>
      </c>
      <c r="L100" s="198">
        <v>6.95</v>
      </c>
      <c r="M100" s="198">
        <f>D100/I100*100-100</f>
        <v>0</v>
      </c>
      <c r="N100" s="198">
        <f>F100/K100*100-100</f>
        <v>0</v>
      </c>
      <c r="O100" s="232"/>
      <c r="P100" s="233">
        <f t="shared" si="40"/>
        <v>8.27</v>
      </c>
      <c r="Q100" s="234">
        <f t="shared" si="41"/>
        <v>9.92</v>
      </c>
      <c r="R100" s="234">
        <f t="shared" si="42"/>
        <v>6.08</v>
      </c>
      <c r="S100" s="234">
        <f t="shared" si="43"/>
        <v>7.3</v>
      </c>
      <c r="T100" s="233">
        <f t="shared" si="44"/>
        <v>8.85</v>
      </c>
      <c r="U100" s="234">
        <f t="shared" si="72"/>
        <v>10.62</v>
      </c>
      <c r="V100" s="234">
        <f t="shared" si="46"/>
        <v>6.51</v>
      </c>
      <c r="W100" s="234">
        <f t="shared" si="73"/>
        <v>7.81</v>
      </c>
    </row>
    <row r="101" spans="1:23" ht="15.75">
      <c r="A101" s="223" t="s">
        <v>279</v>
      </c>
      <c r="B101" s="521" t="s">
        <v>280</v>
      </c>
      <c r="C101" s="515"/>
      <c r="D101" s="515"/>
      <c r="E101" s="515"/>
      <c r="F101" s="515"/>
      <c r="G101" s="515"/>
      <c r="H101" s="515"/>
      <c r="I101" s="515"/>
      <c r="J101" s="515"/>
      <c r="K101" s="515"/>
      <c r="L101" s="515"/>
      <c r="M101" s="515"/>
      <c r="N101" s="515"/>
      <c r="O101" s="333"/>
      <c r="P101" s="333"/>
      <c r="Q101" s="333"/>
      <c r="R101" s="333"/>
      <c r="S101" s="333"/>
      <c r="T101" s="333"/>
      <c r="U101" s="333"/>
      <c r="V101" s="333"/>
      <c r="W101" s="334"/>
    </row>
    <row r="102" spans="1:23" ht="90.75" customHeight="1">
      <c r="A102" s="223" t="s">
        <v>281</v>
      </c>
      <c r="B102" s="236" t="s">
        <v>163</v>
      </c>
      <c r="C102" s="137" t="s">
        <v>67</v>
      </c>
      <c r="D102" s="212">
        <f t="shared" ref="D102:D104" si="74">E102/1.2</f>
        <v>2.31</v>
      </c>
      <c r="E102" s="212">
        <f>'рассчет(4)'!E170</f>
        <v>2.77</v>
      </c>
      <c r="F102" s="213">
        <f>'рассчет(4)'!D171</f>
        <v>1.55</v>
      </c>
      <c r="G102" s="213">
        <f>'рассчет(4)'!E171</f>
        <v>1.86</v>
      </c>
      <c r="H102" s="137" t="s">
        <v>67</v>
      </c>
      <c r="I102" s="198">
        <v>2.31</v>
      </c>
      <c r="J102" s="198">
        <v>2.77</v>
      </c>
      <c r="K102" s="198">
        <v>1.55</v>
      </c>
      <c r="L102" s="198">
        <v>1.86</v>
      </c>
      <c r="M102" s="198">
        <f>D102/I102*100-100</f>
        <v>0</v>
      </c>
      <c r="N102" s="198">
        <f>F102/K102*100-100</f>
        <v>0</v>
      </c>
      <c r="O102" s="232"/>
      <c r="P102" s="233">
        <f t="shared" si="40"/>
        <v>2.4300000000000002</v>
      </c>
      <c r="Q102" s="234">
        <f t="shared" si="41"/>
        <v>2.92</v>
      </c>
      <c r="R102" s="234">
        <f t="shared" si="42"/>
        <v>1.63</v>
      </c>
      <c r="S102" s="234">
        <f t="shared" si="43"/>
        <v>1.96</v>
      </c>
      <c r="T102" s="233">
        <f t="shared" si="44"/>
        <v>2.6</v>
      </c>
      <c r="U102" s="234">
        <f t="shared" ref="U102:U104" si="75">T102+T102*20/100</f>
        <v>3.12</v>
      </c>
      <c r="V102" s="234">
        <f t="shared" si="46"/>
        <v>1.74</v>
      </c>
      <c r="W102" s="234">
        <f t="shared" ref="W102:W104" si="76">V102+V102*20/100</f>
        <v>2.09</v>
      </c>
    </row>
    <row r="103" spans="1:23" ht="66" customHeight="1">
      <c r="A103" s="223" t="s">
        <v>656</v>
      </c>
      <c r="B103" s="236" t="s">
        <v>266</v>
      </c>
      <c r="C103" s="137" t="s">
        <v>67</v>
      </c>
      <c r="D103" s="212">
        <f t="shared" si="74"/>
        <v>4.63</v>
      </c>
      <c r="E103" s="212">
        <f>'рассчет(4)'!E172</f>
        <v>5.56</v>
      </c>
      <c r="F103" s="213">
        <f t="shared" ref="F103:F104" si="77">G103/1.2</f>
        <v>3.86</v>
      </c>
      <c r="G103" s="213">
        <f>'рассчет(4)'!E173</f>
        <v>4.63</v>
      </c>
      <c r="H103" s="137" t="s">
        <v>67</v>
      </c>
      <c r="I103" s="198">
        <v>4.63</v>
      </c>
      <c r="J103" s="198">
        <v>5.56</v>
      </c>
      <c r="K103" s="198">
        <v>3.86</v>
      </c>
      <c r="L103" s="198">
        <v>4.63</v>
      </c>
      <c r="M103" s="198">
        <f>D103/I103*100-100</f>
        <v>0</v>
      </c>
      <c r="N103" s="198">
        <f>F103/K103*100-100</f>
        <v>0</v>
      </c>
      <c r="O103" s="232"/>
      <c r="P103" s="233">
        <f t="shared" si="40"/>
        <v>4.8600000000000003</v>
      </c>
      <c r="Q103" s="234">
        <f t="shared" si="41"/>
        <v>5.83</v>
      </c>
      <c r="R103" s="234">
        <f t="shared" si="42"/>
        <v>4.05</v>
      </c>
      <c r="S103" s="234">
        <f t="shared" si="43"/>
        <v>4.8600000000000003</v>
      </c>
      <c r="T103" s="233">
        <f t="shared" si="44"/>
        <v>5.2</v>
      </c>
      <c r="U103" s="234">
        <f t="shared" si="75"/>
        <v>6.24</v>
      </c>
      <c r="V103" s="234">
        <f t="shared" si="46"/>
        <v>4.33</v>
      </c>
      <c r="W103" s="234">
        <f t="shared" si="76"/>
        <v>5.2</v>
      </c>
    </row>
    <row r="104" spans="1:23" ht="74.25" customHeight="1">
      <c r="A104" s="223" t="s">
        <v>285</v>
      </c>
      <c r="B104" s="236" t="s">
        <v>286</v>
      </c>
      <c r="C104" s="137" t="s">
        <v>67</v>
      </c>
      <c r="D104" s="212">
        <f t="shared" si="74"/>
        <v>3.41</v>
      </c>
      <c r="E104" s="212">
        <f>'рассчет(4)'!E174</f>
        <v>4.09</v>
      </c>
      <c r="F104" s="213">
        <f t="shared" si="77"/>
        <v>2.0699999999999998</v>
      </c>
      <c r="G104" s="213">
        <f>'рассчет(4)'!E175</f>
        <v>2.48</v>
      </c>
      <c r="H104" s="137" t="s">
        <v>67</v>
      </c>
      <c r="I104" s="198">
        <v>3.41</v>
      </c>
      <c r="J104" s="198">
        <v>4.09</v>
      </c>
      <c r="K104" s="198">
        <v>2.0699999999999998</v>
      </c>
      <c r="L104" s="198">
        <v>2.48</v>
      </c>
      <c r="M104" s="198">
        <f>D104/I104*100-100</f>
        <v>0</v>
      </c>
      <c r="N104" s="198">
        <f>F104/K104*100-100</f>
        <v>0</v>
      </c>
      <c r="O104" s="232"/>
      <c r="P104" s="233">
        <f t="shared" si="40"/>
        <v>3.58</v>
      </c>
      <c r="Q104" s="234">
        <f t="shared" si="41"/>
        <v>4.3</v>
      </c>
      <c r="R104" s="234">
        <f t="shared" si="42"/>
        <v>2.17</v>
      </c>
      <c r="S104" s="234">
        <f t="shared" si="43"/>
        <v>2.6</v>
      </c>
      <c r="T104" s="233">
        <f t="shared" si="44"/>
        <v>3.83</v>
      </c>
      <c r="U104" s="234">
        <f t="shared" si="75"/>
        <v>4.5999999999999996</v>
      </c>
      <c r="V104" s="234">
        <f t="shared" si="46"/>
        <v>2.3199999999999998</v>
      </c>
      <c r="W104" s="234">
        <f t="shared" si="76"/>
        <v>2.78</v>
      </c>
    </row>
    <row r="105" spans="1:23" ht="20.25" customHeight="1">
      <c r="A105" s="223" t="s">
        <v>288</v>
      </c>
      <c r="B105" s="508" t="s">
        <v>290</v>
      </c>
      <c r="C105" s="509"/>
      <c r="D105" s="509"/>
      <c r="E105" s="509"/>
      <c r="F105" s="509"/>
      <c r="G105" s="509"/>
      <c r="H105" s="509"/>
      <c r="I105" s="509"/>
      <c r="J105" s="509"/>
      <c r="K105" s="509"/>
      <c r="L105" s="509"/>
      <c r="M105" s="509"/>
      <c r="N105" s="509"/>
      <c r="O105" s="333"/>
      <c r="P105" s="333"/>
      <c r="Q105" s="333"/>
      <c r="R105" s="333"/>
      <c r="S105" s="333"/>
      <c r="T105" s="333"/>
      <c r="U105" s="333"/>
      <c r="V105" s="333"/>
      <c r="W105" s="334"/>
    </row>
    <row r="106" spans="1:23" ht="79.5" customHeight="1">
      <c r="A106" s="223" t="s">
        <v>658</v>
      </c>
      <c r="B106" s="236" t="s">
        <v>163</v>
      </c>
      <c r="C106" s="137" t="s">
        <v>67</v>
      </c>
      <c r="D106" s="212">
        <f t="shared" ref="D106:D107" si="78">E106/1.2</f>
        <v>4.47</v>
      </c>
      <c r="E106" s="212">
        <f>'рассчет(4)'!E177</f>
        <v>5.36</v>
      </c>
      <c r="F106" s="213">
        <f t="shared" ref="F106:F107" si="79">G106/1.2</f>
        <v>2.63</v>
      </c>
      <c r="G106" s="213">
        <f>'рассчет(4)'!E178</f>
        <v>3.16</v>
      </c>
      <c r="H106" s="137" t="s">
        <v>67</v>
      </c>
      <c r="I106" s="198">
        <v>4.47</v>
      </c>
      <c r="J106" s="198">
        <v>5.36</v>
      </c>
      <c r="K106" s="198">
        <v>2.63</v>
      </c>
      <c r="L106" s="198">
        <v>3.16</v>
      </c>
      <c r="M106" s="198">
        <f>D106/I106*100-100</f>
        <v>0</v>
      </c>
      <c r="N106" s="198">
        <f>F106/K106*100-100</f>
        <v>0</v>
      </c>
      <c r="O106" s="232"/>
      <c r="P106" s="233">
        <f t="shared" si="40"/>
        <v>4.6900000000000004</v>
      </c>
      <c r="Q106" s="234">
        <f t="shared" si="41"/>
        <v>5.63</v>
      </c>
      <c r="R106" s="234">
        <f t="shared" si="42"/>
        <v>2.76</v>
      </c>
      <c r="S106" s="234">
        <f t="shared" si="43"/>
        <v>3.31</v>
      </c>
      <c r="T106" s="233">
        <f t="shared" si="44"/>
        <v>5.0199999999999996</v>
      </c>
      <c r="U106" s="234">
        <f t="shared" ref="U106:U107" si="80">T106+T106*20/100</f>
        <v>6.02</v>
      </c>
      <c r="V106" s="234">
        <f t="shared" si="46"/>
        <v>2.95</v>
      </c>
      <c r="W106" s="234">
        <f t="shared" ref="W106:W107" si="81">V106+V106*20/100</f>
        <v>3.54</v>
      </c>
    </row>
    <row r="107" spans="1:23" ht="83.25" customHeight="1">
      <c r="A107" s="223" t="s">
        <v>292</v>
      </c>
      <c r="B107" s="236" t="s">
        <v>293</v>
      </c>
      <c r="C107" s="137" t="s">
        <v>67</v>
      </c>
      <c r="D107" s="212">
        <f t="shared" si="78"/>
        <v>7.1</v>
      </c>
      <c r="E107" s="212">
        <f>'рассчет(4)'!E179</f>
        <v>8.52</v>
      </c>
      <c r="F107" s="213">
        <f t="shared" si="79"/>
        <v>5.25</v>
      </c>
      <c r="G107" s="213">
        <f>'рассчет(4)'!E180</f>
        <v>6.3</v>
      </c>
      <c r="H107" s="137" t="s">
        <v>67</v>
      </c>
      <c r="I107" s="198">
        <v>7.1</v>
      </c>
      <c r="J107" s="198">
        <v>8.52</v>
      </c>
      <c r="K107" s="198">
        <v>5.25</v>
      </c>
      <c r="L107" s="198">
        <v>6.3</v>
      </c>
      <c r="M107" s="198">
        <f>D107/I107*100-100</f>
        <v>0</v>
      </c>
      <c r="N107" s="198">
        <f>F107/K107*100-100</f>
        <v>0</v>
      </c>
      <c r="O107" s="232"/>
      <c r="P107" s="233">
        <f t="shared" si="40"/>
        <v>7.46</v>
      </c>
      <c r="Q107" s="234">
        <f t="shared" si="41"/>
        <v>8.9499999999999993</v>
      </c>
      <c r="R107" s="234">
        <f t="shared" si="42"/>
        <v>5.51</v>
      </c>
      <c r="S107" s="234">
        <f t="shared" si="43"/>
        <v>6.61</v>
      </c>
      <c r="T107" s="233">
        <f t="shared" si="44"/>
        <v>7.98</v>
      </c>
      <c r="U107" s="234">
        <f t="shared" si="80"/>
        <v>9.58</v>
      </c>
      <c r="V107" s="234">
        <f t="shared" si="46"/>
        <v>5.9</v>
      </c>
      <c r="W107" s="234">
        <f t="shared" si="81"/>
        <v>7.08</v>
      </c>
    </row>
    <row r="108" spans="1:23" ht="23.25" customHeight="1">
      <c r="A108" s="223" t="s">
        <v>295</v>
      </c>
      <c r="B108" s="519" t="s">
        <v>296</v>
      </c>
      <c r="C108" s="520"/>
      <c r="D108" s="520"/>
      <c r="E108" s="520"/>
      <c r="F108" s="520"/>
      <c r="G108" s="520"/>
      <c r="H108" s="520"/>
      <c r="I108" s="520"/>
      <c r="J108" s="520"/>
      <c r="K108" s="520"/>
      <c r="L108" s="520"/>
      <c r="M108" s="520"/>
      <c r="N108" s="520"/>
      <c r="O108" s="232"/>
      <c r="P108" s="233"/>
      <c r="Q108" s="234"/>
      <c r="R108" s="234"/>
      <c r="S108" s="234"/>
      <c r="T108" s="233">
        <f t="shared" si="44"/>
        <v>0</v>
      </c>
      <c r="U108" s="234"/>
      <c r="V108" s="234">
        <f t="shared" si="46"/>
        <v>0</v>
      </c>
      <c r="W108" s="234"/>
    </row>
    <row r="109" spans="1:23" ht="75.75" customHeight="1">
      <c r="A109" s="223" t="s">
        <v>661</v>
      </c>
      <c r="B109" s="236" t="s">
        <v>163</v>
      </c>
      <c r="C109" s="137" t="s">
        <v>67</v>
      </c>
      <c r="D109" s="212">
        <f t="shared" ref="D109:D110" si="82">E109/1.2</f>
        <v>2.63</v>
      </c>
      <c r="E109" s="212">
        <f>'рассчет(4)'!E182</f>
        <v>3.16</v>
      </c>
      <c r="F109" s="213">
        <f t="shared" ref="F109:F110" si="83">G109/1.2</f>
        <v>1.86</v>
      </c>
      <c r="G109" s="213">
        <f>'рассчет(4)'!E183</f>
        <v>2.23</v>
      </c>
      <c r="H109" s="137" t="s">
        <v>67</v>
      </c>
      <c r="I109" s="198">
        <v>2.63</v>
      </c>
      <c r="J109" s="198">
        <v>3.16</v>
      </c>
      <c r="K109" s="198">
        <v>1.86</v>
      </c>
      <c r="L109" s="198">
        <v>2.23</v>
      </c>
      <c r="M109" s="198">
        <f>D109/I109*100-100</f>
        <v>0</v>
      </c>
      <c r="N109" s="198">
        <f>F109/K109*100-100</f>
        <v>0</v>
      </c>
      <c r="O109" s="232"/>
      <c r="P109" s="233">
        <f t="shared" si="40"/>
        <v>2.76</v>
      </c>
      <c r="Q109" s="234">
        <f t="shared" si="41"/>
        <v>3.31</v>
      </c>
      <c r="R109" s="234">
        <f t="shared" si="42"/>
        <v>1.95</v>
      </c>
      <c r="S109" s="234">
        <f t="shared" si="43"/>
        <v>2.34</v>
      </c>
      <c r="T109" s="233">
        <f t="shared" si="44"/>
        <v>2.95</v>
      </c>
      <c r="U109" s="234">
        <f t="shared" ref="U109:U110" si="84">T109+T109*20/100</f>
        <v>3.54</v>
      </c>
      <c r="V109" s="234">
        <f t="shared" si="46"/>
        <v>2.09</v>
      </c>
      <c r="W109" s="234">
        <f t="shared" ref="W109:W110" si="85">V109+V109*20/100</f>
        <v>2.5099999999999998</v>
      </c>
    </row>
    <row r="110" spans="1:23" ht="72" customHeight="1">
      <c r="A110" s="223" t="s">
        <v>299</v>
      </c>
      <c r="B110" s="236" t="s">
        <v>300</v>
      </c>
      <c r="C110" s="137" t="s">
        <v>67</v>
      </c>
      <c r="D110" s="212">
        <f t="shared" si="82"/>
        <v>5.79</v>
      </c>
      <c r="E110" s="212">
        <f>'рассчет(4)'!E184</f>
        <v>6.95</v>
      </c>
      <c r="F110" s="213">
        <f t="shared" si="83"/>
        <v>4.41</v>
      </c>
      <c r="G110" s="213">
        <f>'рассчет(4)'!E185</f>
        <v>5.29</v>
      </c>
      <c r="H110" s="137" t="s">
        <v>67</v>
      </c>
      <c r="I110" s="198">
        <v>5.79</v>
      </c>
      <c r="J110" s="198">
        <v>6.95</v>
      </c>
      <c r="K110" s="198">
        <v>4.41</v>
      </c>
      <c r="L110" s="198">
        <v>5.29</v>
      </c>
      <c r="M110" s="198">
        <f>D110/I110*100-100</f>
        <v>0</v>
      </c>
      <c r="N110" s="198">
        <f>F110/K110*100-100</f>
        <v>0</v>
      </c>
      <c r="O110" s="232"/>
      <c r="P110" s="233">
        <f t="shared" si="40"/>
        <v>6.08</v>
      </c>
      <c r="Q110" s="234">
        <f t="shared" si="41"/>
        <v>7.3</v>
      </c>
      <c r="R110" s="234">
        <f t="shared" si="42"/>
        <v>4.63</v>
      </c>
      <c r="S110" s="234">
        <f t="shared" si="43"/>
        <v>5.56</v>
      </c>
      <c r="T110" s="233">
        <f t="shared" si="44"/>
        <v>6.51</v>
      </c>
      <c r="U110" s="234">
        <f t="shared" si="84"/>
        <v>7.81</v>
      </c>
      <c r="V110" s="234">
        <f t="shared" si="46"/>
        <v>4.95</v>
      </c>
      <c r="W110" s="234">
        <f t="shared" si="85"/>
        <v>5.94</v>
      </c>
    </row>
    <row r="111" spans="1:23" ht="22.5" customHeight="1">
      <c r="A111" s="223" t="s">
        <v>663</v>
      </c>
      <c r="B111" s="508" t="s">
        <v>302</v>
      </c>
      <c r="C111" s="509"/>
      <c r="D111" s="509"/>
      <c r="E111" s="509"/>
      <c r="F111" s="509"/>
      <c r="G111" s="509"/>
      <c r="H111" s="509"/>
      <c r="I111" s="509"/>
      <c r="J111" s="509"/>
      <c r="K111" s="509"/>
      <c r="L111" s="509"/>
      <c r="M111" s="509"/>
      <c r="N111" s="509"/>
      <c r="O111" s="333"/>
      <c r="P111" s="333"/>
      <c r="Q111" s="333"/>
      <c r="R111" s="333"/>
      <c r="S111" s="333"/>
      <c r="T111" s="333"/>
      <c r="U111" s="333"/>
      <c r="V111" s="333"/>
      <c r="W111" s="334"/>
    </row>
    <row r="112" spans="1:23" ht="80.25" customHeight="1">
      <c r="A112" s="223" t="s">
        <v>719</v>
      </c>
      <c r="B112" s="236" t="s">
        <v>163</v>
      </c>
      <c r="C112" s="137" t="s">
        <v>67</v>
      </c>
      <c r="D112" s="212">
        <f t="shared" ref="D112:D113" si="86">E112/1.2</f>
        <v>3.86</v>
      </c>
      <c r="E112" s="212">
        <f>'рассчет(4)'!E187</f>
        <v>4.63</v>
      </c>
      <c r="F112" s="213">
        <f t="shared" ref="F112:F113" si="87">G112/1.2</f>
        <v>2.31</v>
      </c>
      <c r="G112" s="213">
        <f>'рассчет(4)'!E188</f>
        <v>2.77</v>
      </c>
      <c r="H112" s="137" t="s">
        <v>67</v>
      </c>
      <c r="I112" s="198">
        <v>3.86</v>
      </c>
      <c r="J112" s="198">
        <v>4.63</v>
      </c>
      <c r="K112" s="198">
        <v>2.31</v>
      </c>
      <c r="L112" s="198">
        <v>2.77</v>
      </c>
      <c r="M112" s="198">
        <f>D112/I112*100-100</f>
        <v>0</v>
      </c>
      <c r="N112" s="198">
        <f>F112/K112*100-100</f>
        <v>0</v>
      </c>
      <c r="O112" s="232"/>
      <c r="P112" s="233">
        <f t="shared" si="40"/>
        <v>4.05</v>
      </c>
      <c r="Q112" s="234">
        <f t="shared" si="41"/>
        <v>4.8600000000000003</v>
      </c>
      <c r="R112" s="234">
        <f t="shared" si="42"/>
        <v>2.4300000000000002</v>
      </c>
      <c r="S112" s="234">
        <f t="shared" si="43"/>
        <v>2.92</v>
      </c>
      <c r="T112" s="233">
        <f t="shared" si="44"/>
        <v>4.33</v>
      </c>
      <c r="U112" s="234">
        <f t="shared" ref="U112:U113" si="88">T112+T112*20/100</f>
        <v>5.2</v>
      </c>
      <c r="V112" s="234">
        <f t="shared" si="46"/>
        <v>2.6</v>
      </c>
      <c r="W112" s="234">
        <f t="shared" ref="W112:W113" si="89">V112+V112*20/100</f>
        <v>3.12</v>
      </c>
    </row>
    <row r="113" spans="1:23" ht="99" customHeight="1">
      <c r="A113" s="223" t="s">
        <v>306</v>
      </c>
      <c r="B113" s="236" t="s">
        <v>293</v>
      </c>
      <c r="C113" s="137" t="s">
        <v>67</v>
      </c>
      <c r="D113" s="212">
        <f t="shared" si="86"/>
        <v>5.86</v>
      </c>
      <c r="E113" s="212">
        <f>'рассчет(4)'!E189</f>
        <v>7.03</v>
      </c>
      <c r="F113" s="213">
        <f t="shared" si="87"/>
        <v>4.33</v>
      </c>
      <c r="G113" s="213">
        <f>'рассчет(4)'!E190</f>
        <v>5.2</v>
      </c>
      <c r="H113" s="137" t="s">
        <v>67</v>
      </c>
      <c r="I113" s="198">
        <v>5.86</v>
      </c>
      <c r="J113" s="198">
        <v>7.03</v>
      </c>
      <c r="K113" s="198">
        <v>4.33</v>
      </c>
      <c r="L113" s="198">
        <v>5.2</v>
      </c>
      <c r="M113" s="198">
        <f>D113/I113*100-100</f>
        <v>0</v>
      </c>
      <c r="N113" s="198">
        <f>F113/K113*100-100</f>
        <v>0</v>
      </c>
      <c r="O113" s="232"/>
      <c r="P113" s="233">
        <f t="shared" si="40"/>
        <v>6.15</v>
      </c>
      <c r="Q113" s="234">
        <f t="shared" si="41"/>
        <v>7.38</v>
      </c>
      <c r="R113" s="234">
        <f t="shared" si="42"/>
        <v>4.55</v>
      </c>
      <c r="S113" s="234">
        <f t="shared" si="43"/>
        <v>5.46</v>
      </c>
      <c r="T113" s="233">
        <f t="shared" si="44"/>
        <v>6.58</v>
      </c>
      <c r="U113" s="234">
        <f t="shared" si="88"/>
        <v>7.9</v>
      </c>
      <c r="V113" s="234">
        <f t="shared" si="46"/>
        <v>4.87</v>
      </c>
      <c r="W113" s="234">
        <f t="shared" si="89"/>
        <v>5.84</v>
      </c>
    </row>
    <row r="114" spans="1:23" ht="24" customHeight="1">
      <c r="A114" s="223" t="s">
        <v>309</v>
      </c>
      <c r="B114" s="508" t="s">
        <v>308</v>
      </c>
      <c r="C114" s="509"/>
      <c r="D114" s="509"/>
      <c r="E114" s="509"/>
      <c r="F114" s="509"/>
      <c r="G114" s="509"/>
      <c r="H114" s="509"/>
      <c r="I114" s="509"/>
      <c r="J114" s="509"/>
      <c r="K114" s="509"/>
      <c r="L114" s="509"/>
      <c r="M114" s="509"/>
      <c r="N114" s="509"/>
      <c r="O114" s="333"/>
      <c r="P114" s="333"/>
      <c r="Q114" s="333"/>
      <c r="R114" s="333"/>
      <c r="S114" s="333"/>
      <c r="T114" s="333"/>
      <c r="U114" s="333"/>
      <c r="V114" s="333"/>
      <c r="W114" s="334"/>
    </row>
    <row r="115" spans="1:23" ht="66.75" customHeight="1">
      <c r="A115" s="223" t="s">
        <v>692</v>
      </c>
      <c r="B115" s="236" t="s">
        <v>163</v>
      </c>
      <c r="C115" s="137" t="s">
        <v>67</v>
      </c>
      <c r="D115" s="212">
        <f t="shared" ref="D115:D119" si="90">E115/1.2</f>
        <v>3.11</v>
      </c>
      <c r="E115" s="212">
        <f>'рассчет(4)'!E192</f>
        <v>3.73</v>
      </c>
      <c r="F115" s="213">
        <f t="shared" ref="F115:F119" si="91">G115/1.2</f>
        <v>2.0699999999999998</v>
      </c>
      <c r="G115" s="213">
        <f>'рассчет(4)'!E193</f>
        <v>2.48</v>
      </c>
      <c r="H115" s="137" t="s">
        <v>67</v>
      </c>
      <c r="I115" s="198">
        <v>3.11</v>
      </c>
      <c r="J115" s="198">
        <v>3.73</v>
      </c>
      <c r="K115" s="198">
        <v>2.0699999999999998</v>
      </c>
      <c r="L115" s="198">
        <v>2.48</v>
      </c>
      <c r="M115" s="198">
        <f>D115/I115*100-100</f>
        <v>0</v>
      </c>
      <c r="N115" s="198">
        <f>F115/K115*100-100</f>
        <v>0</v>
      </c>
      <c r="O115" s="232"/>
      <c r="P115" s="233">
        <f t="shared" si="40"/>
        <v>3.27</v>
      </c>
      <c r="Q115" s="234">
        <f t="shared" si="41"/>
        <v>3.92</v>
      </c>
      <c r="R115" s="234">
        <f t="shared" si="42"/>
        <v>2.17</v>
      </c>
      <c r="S115" s="234">
        <f t="shared" si="43"/>
        <v>2.6</v>
      </c>
      <c r="T115" s="233">
        <f t="shared" si="44"/>
        <v>3.5</v>
      </c>
      <c r="U115" s="234">
        <f t="shared" ref="U115:U119" si="92">T115+T115*20/100</f>
        <v>4.2</v>
      </c>
      <c r="V115" s="234">
        <f t="shared" si="46"/>
        <v>2.3199999999999998</v>
      </c>
      <c r="W115" s="234">
        <f t="shared" ref="W115:W119" si="93">V115+V115*20/100</f>
        <v>2.78</v>
      </c>
    </row>
    <row r="116" spans="1:23" ht="65.25" customHeight="1">
      <c r="A116" s="223" t="s">
        <v>720</v>
      </c>
      <c r="B116" s="236" t="s">
        <v>300</v>
      </c>
      <c r="C116" s="137" t="s">
        <v>67</v>
      </c>
      <c r="D116" s="212">
        <f t="shared" si="90"/>
        <v>5.17</v>
      </c>
      <c r="E116" s="212">
        <f>'рассчет(4)'!E194</f>
        <v>6.2</v>
      </c>
      <c r="F116" s="213">
        <f t="shared" si="91"/>
        <v>3.55</v>
      </c>
      <c r="G116" s="213">
        <f>'рассчет(4)'!E195</f>
        <v>4.26</v>
      </c>
      <c r="H116" s="137" t="s">
        <v>67</v>
      </c>
      <c r="I116" s="198">
        <v>5.17</v>
      </c>
      <c r="J116" s="198">
        <v>6.2</v>
      </c>
      <c r="K116" s="198">
        <v>3.55</v>
      </c>
      <c r="L116" s="198">
        <v>4.26</v>
      </c>
      <c r="M116" s="198">
        <f>D116/I116*100-100</f>
        <v>0</v>
      </c>
      <c r="N116" s="198">
        <f>F116/K116*100-100</f>
        <v>0</v>
      </c>
      <c r="O116" s="232"/>
      <c r="P116" s="233">
        <f t="shared" si="40"/>
        <v>5.43</v>
      </c>
      <c r="Q116" s="234">
        <f t="shared" si="41"/>
        <v>6.52</v>
      </c>
      <c r="R116" s="234">
        <f t="shared" si="42"/>
        <v>3.73</v>
      </c>
      <c r="S116" s="234">
        <f t="shared" si="43"/>
        <v>4.4800000000000004</v>
      </c>
      <c r="T116" s="233">
        <f t="shared" si="44"/>
        <v>5.81</v>
      </c>
      <c r="U116" s="234">
        <f t="shared" si="92"/>
        <v>6.97</v>
      </c>
      <c r="V116" s="234">
        <f t="shared" si="46"/>
        <v>3.99</v>
      </c>
      <c r="W116" s="234">
        <f t="shared" si="93"/>
        <v>4.79</v>
      </c>
    </row>
    <row r="117" spans="1:23" ht="76.5" customHeight="1">
      <c r="A117" s="223" t="s">
        <v>721</v>
      </c>
      <c r="B117" s="236" t="s">
        <v>315</v>
      </c>
      <c r="C117" s="137" t="s">
        <v>67</v>
      </c>
      <c r="D117" s="212">
        <f t="shared" si="90"/>
        <v>8.58</v>
      </c>
      <c r="E117" s="212">
        <f>'рассчет(4)'!E196</f>
        <v>10.3</v>
      </c>
      <c r="F117" s="213">
        <f t="shared" si="91"/>
        <v>5.0999999999999996</v>
      </c>
      <c r="G117" s="213">
        <f>'рассчет(4)'!E197</f>
        <v>6.12</v>
      </c>
      <c r="H117" s="137" t="s">
        <v>67</v>
      </c>
      <c r="I117" s="198">
        <v>8.58</v>
      </c>
      <c r="J117" s="198">
        <v>10.3</v>
      </c>
      <c r="K117" s="198">
        <v>5.0999999999999996</v>
      </c>
      <c r="L117" s="198">
        <v>6.12</v>
      </c>
      <c r="M117" s="198">
        <f>D117/I117*100-100</f>
        <v>0</v>
      </c>
      <c r="N117" s="198">
        <f>F117/K117*100-100</f>
        <v>0</v>
      </c>
      <c r="O117" s="232"/>
      <c r="P117" s="233">
        <f t="shared" si="40"/>
        <v>9.01</v>
      </c>
      <c r="Q117" s="234">
        <f t="shared" si="41"/>
        <v>10.81</v>
      </c>
      <c r="R117" s="234">
        <f t="shared" si="42"/>
        <v>5.36</v>
      </c>
      <c r="S117" s="234">
        <f t="shared" si="43"/>
        <v>6.43</v>
      </c>
      <c r="T117" s="233">
        <f t="shared" si="44"/>
        <v>9.64</v>
      </c>
      <c r="U117" s="234">
        <f t="shared" si="92"/>
        <v>11.57</v>
      </c>
      <c r="V117" s="234">
        <f t="shared" si="46"/>
        <v>5.74</v>
      </c>
      <c r="W117" s="234">
        <f t="shared" si="93"/>
        <v>6.89</v>
      </c>
    </row>
    <row r="118" spans="1:23" ht="68.25" customHeight="1">
      <c r="A118" s="223" t="s">
        <v>317</v>
      </c>
      <c r="B118" s="236" t="s">
        <v>318</v>
      </c>
      <c r="C118" s="137" t="s">
        <v>67</v>
      </c>
      <c r="D118" s="212">
        <f t="shared" si="90"/>
        <v>3.86</v>
      </c>
      <c r="E118" s="212">
        <f>'рассчет(4)'!E198</f>
        <v>4.63</v>
      </c>
      <c r="F118" s="213">
        <f t="shared" si="91"/>
        <v>2.31</v>
      </c>
      <c r="G118" s="213">
        <f>'рассчет(4)'!E199</f>
        <v>2.77</v>
      </c>
      <c r="H118" s="137" t="s">
        <v>67</v>
      </c>
      <c r="I118" s="198">
        <v>3.86</v>
      </c>
      <c r="J118" s="198">
        <v>4.63</v>
      </c>
      <c r="K118" s="198">
        <v>2.31</v>
      </c>
      <c r="L118" s="198">
        <v>2.77</v>
      </c>
      <c r="M118" s="198">
        <f>D118/I118*100-100</f>
        <v>0</v>
      </c>
      <c r="N118" s="198">
        <f>F118/K118*100-100</f>
        <v>0</v>
      </c>
      <c r="O118" s="232"/>
      <c r="P118" s="233">
        <f t="shared" si="40"/>
        <v>4.05</v>
      </c>
      <c r="Q118" s="234">
        <f t="shared" si="41"/>
        <v>4.8600000000000003</v>
      </c>
      <c r="R118" s="234">
        <f t="shared" si="42"/>
        <v>2.4300000000000002</v>
      </c>
      <c r="S118" s="234">
        <f t="shared" si="43"/>
        <v>2.92</v>
      </c>
      <c r="T118" s="233">
        <f t="shared" si="44"/>
        <v>4.33</v>
      </c>
      <c r="U118" s="234">
        <f t="shared" si="92"/>
        <v>5.2</v>
      </c>
      <c r="V118" s="234">
        <f t="shared" si="46"/>
        <v>2.6</v>
      </c>
      <c r="W118" s="234">
        <f t="shared" si="93"/>
        <v>3.12</v>
      </c>
    </row>
    <row r="119" spans="1:23" ht="64.5" customHeight="1">
      <c r="A119" s="223" t="s">
        <v>320</v>
      </c>
      <c r="B119" s="236" t="s">
        <v>321</v>
      </c>
      <c r="C119" s="137" t="s">
        <v>67</v>
      </c>
      <c r="D119" s="212">
        <f t="shared" si="90"/>
        <v>5.17</v>
      </c>
      <c r="E119" s="212">
        <f>'рассчет(4)'!E200</f>
        <v>6.2</v>
      </c>
      <c r="F119" s="213">
        <f t="shared" si="91"/>
        <v>3.11</v>
      </c>
      <c r="G119" s="213">
        <f>'рассчет(4)'!E201</f>
        <v>3.73</v>
      </c>
      <c r="H119" s="137" t="s">
        <v>67</v>
      </c>
      <c r="I119" s="198">
        <v>5.17</v>
      </c>
      <c r="J119" s="198">
        <v>6.2</v>
      </c>
      <c r="K119" s="198">
        <v>3.11</v>
      </c>
      <c r="L119" s="198">
        <v>3.73</v>
      </c>
      <c r="M119" s="198">
        <f>D119/I119*100-100</f>
        <v>0</v>
      </c>
      <c r="N119" s="198">
        <f>F119/K119*100-100</f>
        <v>0</v>
      </c>
      <c r="O119" s="232"/>
      <c r="P119" s="233">
        <f t="shared" si="40"/>
        <v>5.43</v>
      </c>
      <c r="Q119" s="234">
        <f t="shared" si="41"/>
        <v>6.52</v>
      </c>
      <c r="R119" s="234">
        <f t="shared" si="42"/>
        <v>3.27</v>
      </c>
      <c r="S119" s="234">
        <f t="shared" si="43"/>
        <v>3.92</v>
      </c>
      <c r="T119" s="233">
        <f t="shared" si="44"/>
        <v>5.81</v>
      </c>
      <c r="U119" s="234">
        <f t="shared" si="92"/>
        <v>6.97</v>
      </c>
      <c r="V119" s="234">
        <f t="shared" si="46"/>
        <v>3.5</v>
      </c>
      <c r="W119" s="234">
        <f t="shared" si="93"/>
        <v>4.2</v>
      </c>
    </row>
    <row r="120" spans="1:23" ht="23.25" customHeight="1">
      <c r="A120" s="223" t="s">
        <v>324</v>
      </c>
      <c r="B120" s="508" t="s">
        <v>323</v>
      </c>
      <c r="C120" s="509"/>
      <c r="D120" s="509"/>
      <c r="E120" s="509"/>
      <c r="F120" s="509"/>
      <c r="G120" s="509"/>
      <c r="H120" s="509"/>
      <c r="I120" s="509"/>
      <c r="J120" s="509"/>
      <c r="K120" s="509"/>
      <c r="L120" s="509"/>
      <c r="M120" s="509"/>
      <c r="N120" s="509"/>
      <c r="O120" s="333"/>
      <c r="P120" s="333"/>
      <c r="Q120" s="333"/>
      <c r="R120" s="333"/>
      <c r="S120" s="333"/>
      <c r="T120" s="333"/>
      <c r="U120" s="333"/>
      <c r="V120" s="333"/>
      <c r="W120" s="334"/>
    </row>
    <row r="121" spans="1:23" ht="91.5" customHeight="1">
      <c r="A121" s="223" t="s">
        <v>722</v>
      </c>
      <c r="B121" s="236" t="s">
        <v>163</v>
      </c>
      <c r="C121" s="137" t="s">
        <v>67</v>
      </c>
      <c r="D121" s="212">
        <f t="shared" ref="D121:D122" si="94">E121/1.2</f>
        <v>2.2400000000000002</v>
      </c>
      <c r="E121" s="212">
        <f>'рассчет(4)'!E203</f>
        <v>2.69</v>
      </c>
      <c r="F121" s="213">
        <f t="shared" ref="F121:F122" si="95">G121/1.2</f>
        <v>1.55</v>
      </c>
      <c r="G121" s="213">
        <f>'рассчет(4)'!E204</f>
        <v>1.86</v>
      </c>
      <c r="H121" s="137" t="s">
        <v>67</v>
      </c>
      <c r="I121" s="198">
        <v>2.2400000000000002</v>
      </c>
      <c r="J121" s="198">
        <v>2.69</v>
      </c>
      <c r="K121" s="198">
        <v>1.55</v>
      </c>
      <c r="L121" s="198">
        <v>1.86</v>
      </c>
      <c r="M121" s="198">
        <f>D121/I121*100-100</f>
        <v>0</v>
      </c>
      <c r="N121" s="198">
        <f>F121/K121*100-100</f>
        <v>0</v>
      </c>
      <c r="O121" s="232"/>
      <c r="P121" s="233">
        <f t="shared" si="40"/>
        <v>2.35</v>
      </c>
      <c r="Q121" s="234">
        <f t="shared" si="41"/>
        <v>2.82</v>
      </c>
      <c r="R121" s="234">
        <f t="shared" si="42"/>
        <v>1.63</v>
      </c>
      <c r="S121" s="234">
        <f t="shared" si="43"/>
        <v>1.96</v>
      </c>
      <c r="T121" s="233">
        <f t="shared" si="44"/>
        <v>2.5099999999999998</v>
      </c>
      <c r="U121" s="234">
        <f t="shared" ref="U121:U122" si="96">T121+T121*20/100</f>
        <v>3.01</v>
      </c>
      <c r="V121" s="234">
        <f t="shared" si="46"/>
        <v>1.74</v>
      </c>
      <c r="W121" s="234">
        <f t="shared" ref="W121:W122" si="97">V121+V121*20/100</f>
        <v>2.09</v>
      </c>
    </row>
    <row r="122" spans="1:23" ht="83.25" customHeight="1">
      <c r="A122" s="223" t="s">
        <v>327</v>
      </c>
      <c r="B122" s="236" t="s">
        <v>300</v>
      </c>
      <c r="C122" s="137" t="s">
        <v>67</v>
      </c>
      <c r="D122" s="212">
        <f t="shared" si="94"/>
        <v>6.1</v>
      </c>
      <c r="E122" s="212">
        <f>'рассчет(4)'!E205</f>
        <v>7.32</v>
      </c>
      <c r="F122" s="213">
        <f t="shared" si="95"/>
        <v>6.1</v>
      </c>
      <c r="G122" s="213">
        <f>'рассчет(4)'!E206</f>
        <v>7.32</v>
      </c>
      <c r="H122" s="137" t="s">
        <v>67</v>
      </c>
      <c r="I122" s="198">
        <v>6.1</v>
      </c>
      <c r="J122" s="198">
        <v>7.32</v>
      </c>
      <c r="K122" s="198">
        <v>6.1</v>
      </c>
      <c r="L122" s="198">
        <v>7.32</v>
      </c>
      <c r="M122" s="198">
        <f>D122/I122*100-100</f>
        <v>0</v>
      </c>
      <c r="N122" s="198">
        <f>F122/K122*100-100</f>
        <v>0</v>
      </c>
      <c r="O122" s="232"/>
      <c r="P122" s="233">
        <f t="shared" si="40"/>
        <v>6.41</v>
      </c>
      <c r="Q122" s="234">
        <f t="shared" si="41"/>
        <v>7.69</v>
      </c>
      <c r="R122" s="234">
        <f t="shared" si="42"/>
        <v>6.41</v>
      </c>
      <c r="S122" s="234">
        <f t="shared" si="43"/>
        <v>7.69</v>
      </c>
      <c r="T122" s="233">
        <f t="shared" si="44"/>
        <v>6.86</v>
      </c>
      <c r="U122" s="234">
        <f t="shared" si="96"/>
        <v>8.23</v>
      </c>
      <c r="V122" s="234">
        <f t="shared" si="46"/>
        <v>6.86</v>
      </c>
      <c r="W122" s="234">
        <f t="shared" si="97"/>
        <v>8.23</v>
      </c>
    </row>
    <row r="123" spans="1:23" ht="23.25" customHeight="1">
      <c r="A123" s="223" t="s">
        <v>723</v>
      </c>
      <c r="B123" s="508" t="s">
        <v>330</v>
      </c>
      <c r="C123" s="509"/>
      <c r="D123" s="509"/>
      <c r="E123" s="509"/>
      <c r="F123" s="509"/>
      <c r="G123" s="509"/>
      <c r="H123" s="509"/>
      <c r="I123" s="509"/>
      <c r="J123" s="509"/>
      <c r="K123" s="509"/>
      <c r="L123" s="509"/>
      <c r="M123" s="509"/>
      <c r="N123" s="509"/>
      <c r="O123" s="333"/>
      <c r="P123" s="333"/>
      <c r="Q123" s="333"/>
      <c r="R123" s="333"/>
      <c r="S123" s="333"/>
      <c r="T123" s="333"/>
      <c r="U123" s="333"/>
      <c r="V123" s="333"/>
      <c r="W123" s="334"/>
    </row>
    <row r="124" spans="1:23" ht="73.5" customHeight="1">
      <c r="A124" s="223" t="s">
        <v>724</v>
      </c>
      <c r="B124" s="236" t="s">
        <v>163</v>
      </c>
      <c r="C124" s="137" t="s">
        <v>67</v>
      </c>
      <c r="D124" s="212">
        <f t="shared" ref="D124:D131" si="98">E124/1.2</f>
        <v>3.86</v>
      </c>
      <c r="E124" s="212">
        <f>'рассчет(4)'!E208</f>
        <v>4.63</v>
      </c>
      <c r="F124" s="213">
        <f t="shared" ref="F124:F131" si="99">G124/1.2</f>
        <v>2.31</v>
      </c>
      <c r="G124" s="213">
        <f>'рассчет(4)'!E209</f>
        <v>2.77</v>
      </c>
      <c r="H124" s="137" t="s">
        <v>67</v>
      </c>
      <c r="I124" s="198">
        <v>3.86</v>
      </c>
      <c r="J124" s="198">
        <v>4.63</v>
      </c>
      <c r="K124" s="198">
        <v>2.31</v>
      </c>
      <c r="L124" s="198">
        <v>2.77</v>
      </c>
      <c r="M124" s="198">
        <f t="shared" ref="M124:M131" si="100">D124/I124*100-100</f>
        <v>0</v>
      </c>
      <c r="N124" s="198">
        <f t="shared" ref="N124:N131" si="101">F124/K124*100-100</f>
        <v>0</v>
      </c>
      <c r="O124" s="232"/>
      <c r="P124" s="233">
        <f t="shared" si="40"/>
        <v>4.05</v>
      </c>
      <c r="Q124" s="234">
        <f t="shared" si="41"/>
        <v>4.8600000000000003</v>
      </c>
      <c r="R124" s="234">
        <f t="shared" si="42"/>
        <v>2.4300000000000002</v>
      </c>
      <c r="S124" s="234">
        <f t="shared" si="43"/>
        <v>2.92</v>
      </c>
      <c r="T124" s="233">
        <f t="shared" si="44"/>
        <v>4.33</v>
      </c>
      <c r="U124" s="234">
        <f t="shared" ref="U124:U131" si="102">T124+T124*20/100</f>
        <v>5.2</v>
      </c>
      <c r="V124" s="234">
        <f t="shared" si="46"/>
        <v>2.6</v>
      </c>
      <c r="W124" s="234">
        <f t="shared" ref="W124:W131" si="103">V124+V124*20/100</f>
        <v>3.12</v>
      </c>
    </row>
    <row r="125" spans="1:23" ht="79.5" customHeight="1">
      <c r="A125" s="223" t="s">
        <v>725</v>
      </c>
      <c r="B125" s="236" t="s">
        <v>293</v>
      </c>
      <c r="C125" s="137" t="s">
        <v>67</v>
      </c>
      <c r="D125" s="212">
        <f t="shared" si="98"/>
        <v>6.49</v>
      </c>
      <c r="E125" s="212">
        <f>'рассчет(4)'!E210</f>
        <v>7.79</v>
      </c>
      <c r="F125" s="213">
        <f t="shared" si="99"/>
        <v>6.49</v>
      </c>
      <c r="G125" s="213">
        <f>'рассчет(4)'!E211</f>
        <v>7.79</v>
      </c>
      <c r="H125" s="137" t="s">
        <v>67</v>
      </c>
      <c r="I125" s="198">
        <v>6.49</v>
      </c>
      <c r="J125" s="198">
        <v>7.79</v>
      </c>
      <c r="K125" s="198">
        <v>6.49</v>
      </c>
      <c r="L125" s="198">
        <v>7.79</v>
      </c>
      <c r="M125" s="198">
        <f t="shared" si="100"/>
        <v>0</v>
      </c>
      <c r="N125" s="198">
        <f t="shared" si="101"/>
        <v>0</v>
      </c>
      <c r="O125" s="232"/>
      <c r="P125" s="233">
        <f t="shared" si="40"/>
        <v>6.81</v>
      </c>
      <c r="Q125" s="234">
        <f t="shared" si="41"/>
        <v>8.17</v>
      </c>
      <c r="R125" s="234">
        <f t="shared" si="42"/>
        <v>6.81</v>
      </c>
      <c r="S125" s="234">
        <f t="shared" si="43"/>
        <v>8.17</v>
      </c>
      <c r="T125" s="233">
        <f t="shared" si="44"/>
        <v>7.29</v>
      </c>
      <c r="U125" s="234">
        <f t="shared" si="102"/>
        <v>8.75</v>
      </c>
      <c r="V125" s="234">
        <f t="shared" si="46"/>
        <v>7.29</v>
      </c>
      <c r="W125" s="234">
        <f t="shared" si="103"/>
        <v>8.75</v>
      </c>
    </row>
    <row r="126" spans="1:23" ht="65.25" customHeight="1">
      <c r="A126" s="223" t="s">
        <v>726</v>
      </c>
      <c r="B126" s="236" t="s">
        <v>664</v>
      </c>
      <c r="C126" s="137" t="s">
        <v>67</v>
      </c>
      <c r="D126" s="212">
        <f t="shared" si="98"/>
        <v>3.24</v>
      </c>
      <c r="E126" s="212">
        <f>'рассчет(4)'!E212</f>
        <v>3.89</v>
      </c>
      <c r="F126" s="213">
        <f t="shared" si="99"/>
        <v>3.24</v>
      </c>
      <c r="G126" s="213">
        <f>'рассчет(4)'!E213</f>
        <v>3.89</v>
      </c>
      <c r="H126" s="137" t="s">
        <v>67</v>
      </c>
      <c r="I126" s="198">
        <v>3.24</v>
      </c>
      <c r="J126" s="198">
        <v>3.89</v>
      </c>
      <c r="K126" s="198">
        <v>3.24</v>
      </c>
      <c r="L126" s="198">
        <v>3.89</v>
      </c>
      <c r="M126" s="198">
        <f t="shared" si="100"/>
        <v>0</v>
      </c>
      <c r="N126" s="198">
        <f t="shared" si="101"/>
        <v>0</v>
      </c>
      <c r="O126" s="232"/>
      <c r="P126" s="233">
        <f t="shared" si="40"/>
        <v>3.4</v>
      </c>
      <c r="Q126" s="234">
        <f t="shared" si="41"/>
        <v>4.08</v>
      </c>
      <c r="R126" s="234">
        <f t="shared" si="42"/>
        <v>3.4</v>
      </c>
      <c r="S126" s="234">
        <f t="shared" si="43"/>
        <v>4.08</v>
      </c>
      <c r="T126" s="233">
        <f t="shared" si="44"/>
        <v>3.64</v>
      </c>
      <c r="U126" s="234">
        <f t="shared" si="102"/>
        <v>4.37</v>
      </c>
      <c r="V126" s="234">
        <f t="shared" si="46"/>
        <v>3.64</v>
      </c>
      <c r="W126" s="234">
        <f t="shared" si="103"/>
        <v>4.37</v>
      </c>
    </row>
    <row r="127" spans="1:23" ht="66" customHeight="1">
      <c r="A127" s="223" t="s">
        <v>727</v>
      </c>
      <c r="B127" s="236" t="s">
        <v>339</v>
      </c>
      <c r="C127" s="137" t="s">
        <v>67</v>
      </c>
      <c r="D127" s="212">
        <f t="shared" si="98"/>
        <v>2</v>
      </c>
      <c r="E127" s="212">
        <f>'рассчет(4)'!E214</f>
        <v>2.4</v>
      </c>
      <c r="F127" s="213">
        <f t="shared" si="99"/>
        <v>2</v>
      </c>
      <c r="G127" s="213">
        <f>'рассчет(4)'!E215</f>
        <v>2.4</v>
      </c>
      <c r="H127" s="137" t="s">
        <v>67</v>
      </c>
      <c r="I127" s="198">
        <v>1.99</v>
      </c>
      <c r="J127" s="198">
        <v>2.39</v>
      </c>
      <c r="K127" s="198">
        <v>1.99</v>
      </c>
      <c r="L127" s="198">
        <v>2.39</v>
      </c>
      <c r="M127" s="198">
        <f t="shared" si="100"/>
        <v>0.5</v>
      </c>
      <c r="N127" s="198">
        <f t="shared" si="101"/>
        <v>0.5</v>
      </c>
      <c r="O127" s="232"/>
      <c r="P127" s="233">
        <f t="shared" si="40"/>
        <v>2.09</v>
      </c>
      <c r="Q127" s="234">
        <f t="shared" si="41"/>
        <v>2.5099999999999998</v>
      </c>
      <c r="R127" s="234">
        <f t="shared" si="42"/>
        <v>2.09</v>
      </c>
      <c r="S127" s="234">
        <f t="shared" si="43"/>
        <v>2.5099999999999998</v>
      </c>
      <c r="T127" s="233">
        <f t="shared" si="44"/>
        <v>2.2400000000000002</v>
      </c>
      <c r="U127" s="234">
        <f t="shared" si="102"/>
        <v>2.69</v>
      </c>
      <c r="V127" s="234">
        <f t="shared" si="46"/>
        <v>2.2400000000000002</v>
      </c>
      <c r="W127" s="234">
        <f t="shared" si="103"/>
        <v>2.69</v>
      </c>
    </row>
    <row r="128" spans="1:23" ht="64.5">
      <c r="A128" s="223" t="s">
        <v>341</v>
      </c>
      <c r="B128" s="236" t="s">
        <v>342</v>
      </c>
      <c r="C128" s="137" t="s">
        <v>67</v>
      </c>
      <c r="D128" s="212">
        <f t="shared" si="98"/>
        <v>3.86</v>
      </c>
      <c r="E128" s="212">
        <f>'рассчет(4)'!E216</f>
        <v>4.63</v>
      </c>
      <c r="F128" s="213">
        <f t="shared" si="99"/>
        <v>3.86</v>
      </c>
      <c r="G128" s="213">
        <f>'рассчет(4)'!E217</f>
        <v>4.63</v>
      </c>
      <c r="H128" s="137" t="s">
        <v>67</v>
      </c>
      <c r="I128" s="198">
        <v>3.86</v>
      </c>
      <c r="J128" s="198">
        <v>4.63</v>
      </c>
      <c r="K128" s="198">
        <v>3.86</v>
      </c>
      <c r="L128" s="198">
        <v>4.63</v>
      </c>
      <c r="M128" s="198">
        <f t="shared" si="100"/>
        <v>0</v>
      </c>
      <c r="N128" s="198">
        <f t="shared" si="101"/>
        <v>0</v>
      </c>
      <c r="O128" s="232"/>
      <c r="P128" s="233">
        <f t="shared" si="40"/>
        <v>4.05</v>
      </c>
      <c r="Q128" s="234">
        <f t="shared" si="41"/>
        <v>4.8600000000000003</v>
      </c>
      <c r="R128" s="234">
        <f t="shared" si="42"/>
        <v>4.05</v>
      </c>
      <c r="S128" s="234">
        <f t="shared" si="43"/>
        <v>4.8600000000000003</v>
      </c>
      <c r="T128" s="233">
        <f t="shared" si="44"/>
        <v>4.33</v>
      </c>
      <c r="U128" s="234">
        <f t="shared" si="102"/>
        <v>5.2</v>
      </c>
      <c r="V128" s="234">
        <f t="shared" si="46"/>
        <v>4.33</v>
      </c>
      <c r="W128" s="234">
        <f t="shared" si="103"/>
        <v>5.2</v>
      </c>
    </row>
    <row r="129" spans="1:23" ht="70.5" customHeight="1">
      <c r="A129" s="223" t="s">
        <v>344</v>
      </c>
      <c r="B129" s="236" t="s">
        <v>345</v>
      </c>
      <c r="C129" s="137" t="s">
        <v>67</v>
      </c>
      <c r="D129" s="212">
        <f t="shared" si="98"/>
        <v>14.29</v>
      </c>
      <c r="E129" s="212">
        <f>'рассчет(4)'!E218</f>
        <v>17.149999999999999</v>
      </c>
      <c r="F129" s="213">
        <f t="shared" si="99"/>
        <v>8.58</v>
      </c>
      <c r="G129" s="213">
        <f>'рассчет(4)'!E219</f>
        <v>10.3</v>
      </c>
      <c r="H129" s="137" t="s">
        <v>67</v>
      </c>
      <c r="I129" s="198">
        <v>14.29</v>
      </c>
      <c r="J129" s="198">
        <v>17.149999999999999</v>
      </c>
      <c r="K129" s="198">
        <v>8.58</v>
      </c>
      <c r="L129" s="198">
        <v>10.3</v>
      </c>
      <c r="M129" s="198">
        <f t="shared" si="100"/>
        <v>0</v>
      </c>
      <c r="N129" s="198">
        <f t="shared" si="101"/>
        <v>0</v>
      </c>
      <c r="O129" s="232"/>
      <c r="P129" s="233">
        <f t="shared" si="40"/>
        <v>15</v>
      </c>
      <c r="Q129" s="234">
        <f t="shared" si="41"/>
        <v>18</v>
      </c>
      <c r="R129" s="234">
        <f t="shared" si="42"/>
        <v>9.01</v>
      </c>
      <c r="S129" s="234">
        <f t="shared" si="43"/>
        <v>10.81</v>
      </c>
      <c r="T129" s="233">
        <f t="shared" si="44"/>
        <v>16.05</v>
      </c>
      <c r="U129" s="234">
        <f t="shared" si="102"/>
        <v>19.260000000000002</v>
      </c>
      <c r="V129" s="234">
        <f t="shared" si="46"/>
        <v>9.64</v>
      </c>
      <c r="W129" s="234">
        <f t="shared" si="103"/>
        <v>11.57</v>
      </c>
    </row>
    <row r="130" spans="1:23" ht="84" customHeight="1">
      <c r="A130" s="223" t="s">
        <v>347</v>
      </c>
      <c r="B130" s="236" t="s">
        <v>348</v>
      </c>
      <c r="C130" s="137" t="s">
        <v>67</v>
      </c>
      <c r="D130" s="212">
        <f t="shared" si="98"/>
        <v>4.55</v>
      </c>
      <c r="E130" s="212">
        <f>'рассчет(4)'!E220</f>
        <v>5.46</v>
      </c>
      <c r="F130" s="213">
        <f t="shared" si="99"/>
        <v>2.8</v>
      </c>
      <c r="G130" s="213">
        <f>'рассчет(4)'!E221</f>
        <v>3.36</v>
      </c>
      <c r="H130" s="137" t="s">
        <v>67</v>
      </c>
      <c r="I130" s="198">
        <v>4.55</v>
      </c>
      <c r="J130" s="198">
        <v>5.46</v>
      </c>
      <c r="K130" s="198">
        <v>2.8</v>
      </c>
      <c r="L130" s="198">
        <v>3.36</v>
      </c>
      <c r="M130" s="198">
        <f t="shared" si="100"/>
        <v>0</v>
      </c>
      <c r="N130" s="198">
        <f t="shared" si="101"/>
        <v>0</v>
      </c>
      <c r="O130" s="232"/>
      <c r="P130" s="233">
        <f t="shared" si="40"/>
        <v>4.78</v>
      </c>
      <c r="Q130" s="234">
        <f t="shared" si="41"/>
        <v>5.74</v>
      </c>
      <c r="R130" s="234">
        <f t="shared" si="42"/>
        <v>2.94</v>
      </c>
      <c r="S130" s="234">
        <f t="shared" si="43"/>
        <v>3.53</v>
      </c>
      <c r="T130" s="233">
        <f t="shared" si="44"/>
        <v>5.1100000000000003</v>
      </c>
      <c r="U130" s="234">
        <f t="shared" si="102"/>
        <v>6.13</v>
      </c>
      <c r="V130" s="234">
        <f t="shared" si="46"/>
        <v>3.15</v>
      </c>
      <c r="W130" s="234">
        <f t="shared" si="103"/>
        <v>3.78</v>
      </c>
    </row>
    <row r="131" spans="1:23" ht="63" customHeight="1">
      <c r="A131" s="223" t="s">
        <v>350</v>
      </c>
      <c r="B131" s="236" t="s">
        <v>351</v>
      </c>
      <c r="C131" s="137" t="s">
        <v>67</v>
      </c>
      <c r="D131" s="212">
        <f t="shared" si="98"/>
        <v>4.8600000000000003</v>
      </c>
      <c r="E131" s="212">
        <f>'рассчет(4)'!E222</f>
        <v>5.83</v>
      </c>
      <c r="F131" s="213">
        <f t="shared" si="99"/>
        <v>3.11</v>
      </c>
      <c r="G131" s="213">
        <f>'рассчет(4)'!E223</f>
        <v>3.73</v>
      </c>
      <c r="H131" s="137" t="s">
        <v>67</v>
      </c>
      <c r="I131" s="198">
        <v>4.8600000000000003</v>
      </c>
      <c r="J131" s="198">
        <v>5.83</v>
      </c>
      <c r="K131" s="198">
        <v>3.11</v>
      </c>
      <c r="L131" s="198">
        <v>3.73</v>
      </c>
      <c r="M131" s="198">
        <f t="shared" si="100"/>
        <v>0</v>
      </c>
      <c r="N131" s="198">
        <f t="shared" si="101"/>
        <v>0</v>
      </c>
      <c r="O131" s="232"/>
      <c r="P131" s="233">
        <f t="shared" si="40"/>
        <v>5.0999999999999996</v>
      </c>
      <c r="Q131" s="234">
        <f t="shared" si="41"/>
        <v>6.12</v>
      </c>
      <c r="R131" s="234">
        <f t="shared" si="42"/>
        <v>3.27</v>
      </c>
      <c r="S131" s="234">
        <f t="shared" si="43"/>
        <v>3.92</v>
      </c>
      <c r="T131" s="233">
        <f t="shared" si="44"/>
        <v>5.46</v>
      </c>
      <c r="U131" s="234">
        <f t="shared" si="102"/>
        <v>6.55</v>
      </c>
      <c r="V131" s="234">
        <f t="shared" si="46"/>
        <v>3.5</v>
      </c>
      <c r="W131" s="234">
        <f t="shared" si="103"/>
        <v>4.2</v>
      </c>
    </row>
    <row r="132" spans="1:23" ht="24.75" customHeight="1">
      <c r="A132" s="223" t="s">
        <v>353</v>
      </c>
      <c r="B132" s="508" t="s">
        <v>354</v>
      </c>
      <c r="C132" s="509"/>
      <c r="D132" s="509"/>
      <c r="E132" s="509"/>
      <c r="F132" s="509"/>
      <c r="G132" s="509"/>
      <c r="H132" s="509"/>
      <c r="I132" s="509"/>
      <c r="J132" s="509"/>
      <c r="K132" s="509"/>
      <c r="L132" s="509"/>
      <c r="M132" s="509"/>
      <c r="N132" s="509"/>
      <c r="O132" s="333"/>
      <c r="P132" s="333"/>
      <c r="Q132" s="333"/>
      <c r="R132" s="333"/>
      <c r="S132" s="333"/>
      <c r="T132" s="333"/>
      <c r="U132" s="333"/>
      <c r="V132" s="333"/>
      <c r="W132" s="334"/>
    </row>
    <row r="133" spans="1:23" ht="67.5" customHeight="1">
      <c r="A133" s="223" t="s">
        <v>728</v>
      </c>
      <c r="B133" s="236" t="s">
        <v>227</v>
      </c>
      <c r="C133" s="137" t="s">
        <v>67</v>
      </c>
      <c r="D133" s="212">
        <f t="shared" ref="D133:D134" si="104">E133/1.2</f>
        <v>3.63</v>
      </c>
      <c r="E133" s="212">
        <f>'рассчет(4)'!E225</f>
        <v>4.3600000000000003</v>
      </c>
      <c r="F133" s="213">
        <f t="shared" ref="F133:F134" si="105">G133/1.2</f>
        <v>2.0699999999999998</v>
      </c>
      <c r="G133" s="213">
        <f>'рассчет(4)'!E226</f>
        <v>2.48</v>
      </c>
      <c r="H133" s="137" t="s">
        <v>67</v>
      </c>
      <c r="I133" s="198">
        <v>3.63</v>
      </c>
      <c r="J133" s="198">
        <v>4.3600000000000003</v>
      </c>
      <c r="K133" s="198">
        <v>2.0699999999999998</v>
      </c>
      <c r="L133" s="198">
        <v>2.48</v>
      </c>
      <c r="M133" s="198">
        <f>D133/I133*100-100</f>
        <v>0</v>
      </c>
      <c r="N133" s="198">
        <f>F133/K133*100-100</f>
        <v>0</v>
      </c>
      <c r="O133" s="232"/>
      <c r="P133" s="233">
        <f t="shared" si="40"/>
        <v>3.81</v>
      </c>
      <c r="Q133" s="234">
        <f t="shared" si="41"/>
        <v>4.57</v>
      </c>
      <c r="R133" s="234">
        <f t="shared" si="42"/>
        <v>2.17</v>
      </c>
      <c r="S133" s="234">
        <f t="shared" si="43"/>
        <v>2.6</v>
      </c>
      <c r="T133" s="233">
        <f t="shared" si="44"/>
        <v>4.08</v>
      </c>
      <c r="U133" s="234">
        <f t="shared" ref="U133:U134" si="106">T133+T133*20/100</f>
        <v>4.9000000000000004</v>
      </c>
      <c r="V133" s="234">
        <f t="shared" si="46"/>
        <v>2.3199999999999998</v>
      </c>
      <c r="W133" s="234">
        <f t="shared" ref="W133:W134" si="107">V133+V133*20/100</f>
        <v>2.78</v>
      </c>
    </row>
    <row r="134" spans="1:23" ht="67.5" customHeight="1">
      <c r="A134" s="223" t="s">
        <v>729</v>
      </c>
      <c r="B134" s="236" t="s">
        <v>253</v>
      </c>
      <c r="C134" s="137" t="s">
        <v>67</v>
      </c>
      <c r="D134" s="212">
        <f t="shared" si="104"/>
        <v>6.25</v>
      </c>
      <c r="E134" s="212">
        <f>'рассчет(4)'!E227</f>
        <v>7.5</v>
      </c>
      <c r="F134" s="213">
        <f t="shared" si="105"/>
        <v>6.25</v>
      </c>
      <c r="G134" s="213">
        <f>'рассчет(4)'!E228</f>
        <v>7.5</v>
      </c>
      <c r="H134" s="137" t="s">
        <v>67</v>
      </c>
      <c r="I134" s="198">
        <v>6.25</v>
      </c>
      <c r="J134" s="198">
        <v>7.5</v>
      </c>
      <c r="K134" s="198">
        <v>6.25</v>
      </c>
      <c r="L134" s="198">
        <v>7.5</v>
      </c>
      <c r="M134" s="198">
        <f>D134/I134*100-100</f>
        <v>0</v>
      </c>
      <c r="N134" s="198">
        <f>F134/K134*100-100</f>
        <v>0</v>
      </c>
      <c r="O134" s="232"/>
      <c r="P134" s="233">
        <f t="shared" si="40"/>
        <v>6.56</v>
      </c>
      <c r="Q134" s="234">
        <f t="shared" si="41"/>
        <v>7.87</v>
      </c>
      <c r="R134" s="234">
        <f t="shared" si="42"/>
        <v>6.56</v>
      </c>
      <c r="S134" s="234">
        <f t="shared" si="43"/>
        <v>7.87</v>
      </c>
      <c r="T134" s="233">
        <f t="shared" si="44"/>
        <v>7.02</v>
      </c>
      <c r="U134" s="234">
        <f t="shared" si="106"/>
        <v>8.42</v>
      </c>
      <c r="V134" s="234">
        <f t="shared" si="46"/>
        <v>7.02</v>
      </c>
      <c r="W134" s="234">
        <f t="shared" si="107"/>
        <v>8.42</v>
      </c>
    </row>
    <row r="135" spans="1:23" ht="26.25" customHeight="1">
      <c r="A135" s="223" t="s">
        <v>360</v>
      </c>
      <c r="B135" s="508" t="s">
        <v>361</v>
      </c>
      <c r="C135" s="509"/>
      <c r="D135" s="509"/>
      <c r="E135" s="509"/>
      <c r="F135" s="509"/>
      <c r="G135" s="509"/>
      <c r="H135" s="509"/>
      <c r="I135" s="509"/>
      <c r="J135" s="509"/>
      <c r="K135" s="509"/>
      <c r="L135" s="509"/>
      <c r="M135" s="509"/>
      <c r="N135" s="509"/>
      <c r="O135" s="333"/>
      <c r="P135" s="333"/>
      <c r="Q135" s="333"/>
      <c r="R135" s="333"/>
      <c r="S135" s="333"/>
      <c r="T135" s="333"/>
      <c r="U135" s="333"/>
      <c r="V135" s="333"/>
      <c r="W135" s="334"/>
    </row>
    <row r="136" spans="1:23" ht="66.75" customHeight="1">
      <c r="A136" s="223" t="s">
        <v>362</v>
      </c>
      <c r="B136" s="236" t="s">
        <v>227</v>
      </c>
      <c r="C136" s="137" t="s">
        <v>67</v>
      </c>
      <c r="D136" s="212">
        <f t="shared" ref="D136:D137" si="108">E136/1.2</f>
        <v>3.63</v>
      </c>
      <c r="E136" s="212">
        <f>'рассчет(4)'!E230</f>
        <v>4.3600000000000003</v>
      </c>
      <c r="F136" s="213">
        <f t="shared" ref="F136:F137" si="109">G136/1.2</f>
        <v>2.0699999999999998</v>
      </c>
      <c r="G136" s="213">
        <f>'рассчет(4)'!E231</f>
        <v>2.48</v>
      </c>
      <c r="H136" s="137" t="s">
        <v>67</v>
      </c>
      <c r="I136" s="198">
        <v>3.63</v>
      </c>
      <c r="J136" s="198">
        <v>4.3600000000000003</v>
      </c>
      <c r="K136" s="198">
        <v>2.0699999999999998</v>
      </c>
      <c r="L136" s="198">
        <v>2.48</v>
      </c>
      <c r="M136" s="198">
        <f>D136/I136*100-100</f>
        <v>0</v>
      </c>
      <c r="N136" s="198">
        <f>F136/K136*100-100</f>
        <v>0</v>
      </c>
      <c r="O136" s="232"/>
      <c r="P136" s="233">
        <f t="shared" si="40"/>
        <v>3.81</v>
      </c>
      <c r="Q136" s="234">
        <f t="shared" si="41"/>
        <v>4.57</v>
      </c>
      <c r="R136" s="234">
        <f t="shared" si="42"/>
        <v>2.17</v>
      </c>
      <c r="S136" s="234">
        <f t="shared" si="43"/>
        <v>2.6</v>
      </c>
      <c r="T136" s="233">
        <f t="shared" si="44"/>
        <v>4.08</v>
      </c>
      <c r="U136" s="234">
        <f t="shared" ref="U136:U137" si="110">T136+T136*20/100</f>
        <v>4.9000000000000004</v>
      </c>
      <c r="V136" s="234">
        <f t="shared" si="46"/>
        <v>2.3199999999999998</v>
      </c>
      <c r="W136" s="234">
        <f t="shared" ref="W136:W137" si="111">V136+V136*20/100</f>
        <v>2.78</v>
      </c>
    </row>
    <row r="137" spans="1:23" ht="68.25" customHeight="1">
      <c r="A137" s="223" t="s">
        <v>364</v>
      </c>
      <c r="B137" s="236" t="s">
        <v>253</v>
      </c>
      <c r="C137" s="137" t="s">
        <v>67</v>
      </c>
      <c r="D137" s="212">
        <f t="shared" si="108"/>
        <v>5.71</v>
      </c>
      <c r="E137" s="212">
        <f>'рассчет(4)'!E232</f>
        <v>6.85</v>
      </c>
      <c r="F137" s="213">
        <f t="shared" si="109"/>
        <v>5.71</v>
      </c>
      <c r="G137" s="213">
        <f>'рассчет(4)'!E233</f>
        <v>6.85</v>
      </c>
      <c r="H137" s="137" t="s">
        <v>67</v>
      </c>
      <c r="I137" s="198">
        <v>5.71</v>
      </c>
      <c r="J137" s="198">
        <v>6.85</v>
      </c>
      <c r="K137" s="198">
        <v>5.71</v>
      </c>
      <c r="L137" s="198">
        <v>6.85</v>
      </c>
      <c r="M137" s="198">
        <f>D137/I137*100-100</f>
        <v>0</v>
      </c>
      <c r="N137" s="198">
        <f>F137/K137*100-100</f>
        <v>0</v>
      </c>
      <c r="O137" s="232"/>
      <c r="P137" s="233">
        <f t="shared" si="40"/>
        <v>6</v>
      </c>
      <c r="Q137" s="234">
        <f t="shared" si="41"/>
        <v>7.2</v>
      </c>
      <c r="R137" s="234">
        <f t="shared" si="42"/>
        <v>6</v>
      </c>
      <c r="S137" s="234">
        <f t="shared" si="43"/>
        <v>7.2</v>
      </c>
      <c r="T137" s="233">
        <f t="shared" si="44"/>
        <v>6.42</v>
      </c>
      <c r="U137" s="234">
        <f t="shared" si="110"/>
        <v>7.7</v>
      </c>
      <c r="V137" s="234">
        <f t="shared" si="46"/>
        <v>6.42</v>
      </c>
      <c r="W137" s="234">
        <f t="shared" si="111"/>
        <v>7.7</v>
      </c>
    </row>
    <row r="138" spans="1:23" ht="39" customHeight="1">
      <c r="A138" s="223" t="s">
        <v>730</v>
      </c>
      <c r="B138" s="519" t="s">
        <v>366</v>
      </c>
      <c r="C138" s="520"/>
      <c r="D138" s="520"/>
      <c r="E138" s="520"/>
      <c r="F138" s="520"/>
      <c r="G138" s="520"/>
      <c r="H138" s="520"/>
      <c r="I138" s="520"/>
      <c r="J138" s="520"/>
      <c r="K138" s="520"/>
      <c r="L138" s="520"/>
      <c r="M138" s="520"/>
      <c r="N138" s="520"/>
      <c r="O138" s="232"/>
      <c r="P138" s="233"/>
      <c r="Q138" s="234"/>
      <c r="R138" s="234"/>
      <c r="S138" s="234"/>
      <c r="T138" s="233">
        <f t="shared" si="44"/>
        <v>0</v>
      </c>
      <c r="U138" s="234"/>
      <c r="V138" s="234">
        <f t="shared" si="46"/>
        <v>0</v>
      </c>
      <c r="W138" s="234"/>
    </row>
    <row r="139" spans="1:23" ht="72.75" customHeight="1">
      <c r="A139" s="223" t="s">
        <v>731</v>
      </c>
      <c r="B139" s="236" t="s">
        <v>227</v>
      </c>
      <c r="C139" s="137" t="s">
        <v>67</v>
      </c>
      <c r="D139" s="212">
        <f t="shared" ref="D139:D143" si="112">E139/1.2</f>
        <v>3.63</v>
      </c>
      <c r="E139" s="212">
        <f>'рассчет(4)'!E235</f>
        <v>4.3600000000000003</v>
      </c>
      <c r="F139" s="213">
        <f t="shared" ref="F139:F143" si="113">G139/1.2</f>
        <v>2.0699999999999998</v>
      </c>
      <c r="G139" s="213">
        <f>'рассчет(4)'!E236</f>
        <v>2.48</v>
      </c>
      <c r="H139" s="137" t="s">
        <v>67</v>
      </c>
      <c r="I139" s="198">
        <v>3.63</v>
      </c>
      <c r="J139" s="198">
        <v>4.3600000000000003</v>
      </c>
      <c r="K139" s="198">
        <v>2.0699999999999998</v>
      </c>
      <c r="L139" s="198">
        <v>2.48</v>
      </c>
      <c r="M139" s="198">
        <f t="shared" ref="M139:M145" si="114">D139/I139*100-100</f>
        <v>0</v>
      </c>
      <c r="N139" s="198">
        <f t="shared" ref="N139:N145" si="115">F139/K139*100-100</f>
        <v>0</v>
      </c>
      <c r="O139" s="232"/>
      <c r="P139" s="233">
        <f t="shared" si="40"/>
        <v>3.81</v>
      </c>
      <c r="Q139" s="234">
        <f t="shared" si="41"/>
        <v>4.57</v>
      </c>
      <c r="R139" s="234">
        <f t="shared" si="42"/>
        <v>2.17</v>
      </c>
      <c r="S139" s="234">
        <f t="shared" si="43"/>
        <v>2.6</v>
      </c>
      <c r="T139" s="233">
        <f t="shared" si="44"/>
        <v>4.08</v>
      </c>
      <c r="U139" s="234">
        <f t="shared" ref="U139:U145" si="116">T139+T139*20/100</f>
        <v>4.9000000000000004</v>
      </c>
      <c r="V139" s="234">
        <f t="shared" si="46"/>
        <v>2.3199999999999998</v>
      </c>
      <c r="W139" s="234">
        <f t="shared" ref="W139:W145" si="117">V139+V139*20/100</f>
        <v>2.78</v>
      </c>
    </row>
    <row r="140" spans="1:23" ht="71.25" customHeight="1">
      <c r="A140" s="223" t="s">
        <v>732</v>
      </c>
      <c r="B140" s="236" t="s">
        <v>253</v>
      </c>
      <c r="C140" s="137" t="s">
        <v>67</v>
      </c>
      <c r="D140" s="212">
        <f t="shared" si="112"/>
        <v>7.27</v>
      </c>
      <c r="E140" s="212">
        <f>'рассчет(4)'!E237</f>
        <v>8.7200000000000006</v>
      </c>
      <c r="F140" s="213">
        <f t="shared" si="113"/>
        <v>7.27</v>
      </c>
      <c r="G140" s="213">
        <f>'рассчет(4)'!E238</f>
        <v>8.7200000000000006</v>
      </c>
      <c r="H140" s="137" t="s">
        <v>67</v>
      </c>
      <c r="I140" s="198">
        <v>7.27</v>
      </c>
      <c r="J140" s="198">
        <v>8.7200000000000006</v>
      </c>
      <c r="K140" s="198">
        <v>7.27</v>
      </c>
      <c r="L140" s="198">
        <v>8.7200000000000006</v>
      </c>
      <c r="M140" s="198">
        <f t="shared" si="114"/>
        <v>0</v>
      </c>
      <c r="N140" s="198">
        <f t="shared" si="115"/>
        <v>0</v>
      </c>
      <c r="O140" s="232"/>
      <c r="P140" s="233">
        <f t="shared" si="40"/>
        <v>7.63</v>
      </c>
      <c r="Q140" s="234">
        <f t="shared" si="41"/>
        <v>9.16</v>
      </c>
      <c r="R140" s="234">
        <f t="shared" si="42"/>
        <v>7.63</v>
      </c>
      <c r="S140" s="234">
        <f t="shared" si="43"/>
        <v>9.16</v>
      </c>
      <c r="T140" s="233">
        <f t="shared" si="44"/>
        <v>8.16</v>
      </c>
      <c r="U140" s="234">
        <f t="shared" si="116"/>
        <v>9.7899999999999991</v>
      </c>
      <c r="V140" s="234">
        <f t="shared" si="46"/>
        <v>8.16</v>
      </c>
      <c r="W140" s="234">
        <f t="shared" si="117"/>
        <v>9.7899999999999991</v>
      </c>
    </row>
    <row r="141" spans="1:23" ht="68.25" customHeight="1">
      <c r="A141" s="223" t="s">
        <v>693</v>
      </c>
      <c r="B141" s="236" t="s">
        <v>373</v>
      </c>
      <c r="C141" s="137" t="s">
        <v>67</v>
      </c>
      <c r="D141" s="212">
        <f t="shared" si="112"/>
        <v>7.72</v>
      </c>
      <c r="E141" s="212">
        <f>'рассчет(4)'!E239</f>
        <v>9.26</v>
      </c>
      <c r="F141" s="213">
        <f t="shared" si="113"/>
        <v>4.63</v>
      </c>
      <c r="G141" s="213">
        <f>'рассчет(4)'!E240</f>
        <v>5.56</v>
      </c>
      <c r="H141" s="137" t="s">
        <v>67</v>
      </c>
      <c r="I141" s="198">
        <v>7.72</v>
      </c>
      <c r="J141" s="198">
        <v>9.26</v>
      </c>
      <c r="K141" s="198">
        <v>4.63</v>
      </c>
      <c r="L141" s="198">
        <v>5.56</v>
      </c>
      <c r="M141" s="198">
        <f t="shared" si="114"/>
        <v>0</v>
      </c>
      <c r="N141" s="198">
        <f t="shared" si="115"/>
        <v>0</v>
      </c>
      <c r="O141" s="232"/>
      <c r="P141" s="233">
        <f t="shared" ref="P141:P204" si="118">I141+I141*5/100</f>
        <v>8.11</v>
      </c>
      <c r="Q141" s="234">
        <f t="shared" ref="Q141:Q204" si="119">P141+P141*20/100</f>
        <v>9.73</v>
      </c>
      <c r="R141" s="234">
        <f t="shared" ref="R141:R204" si="120">K141+K141*5/100</f>
        <v>4.8600000000000003</v>
      </c>
      <c r="S141" s="234">
        <f t="shared" ref="S141:S204" si="121">R141+R141*20/100</f>
        <v>5.83</v>
      </c>
      <c r="T141" s="233">
        <f t="shared" ref="T141:T204" si="122">P141+P141*7/100</f>
        <v>8.68</v>
      </c>
      <c r="U141" s="234">
        <f t="shared" si="116"/>
        <v>10.42</v>
      </c>
      <c r="V141" s="234">
        <f t="shared" ref="V141:V204" si="123">R141+R141*7/100</f>
        <v>5.2</v>
      </c>
      <c r="W141" s="234">
        <f t="shared" si="117"/>
        <v>6.24</v>
      </c>
    </row>
    <row r="142" spans="1:23" ht="68.25" customHeight="1">
      <c r="A142" s="223" t="s">
        <v>733</v>
      </c>
      <c r="B142" s="236" t="s">
        <v>376</v>
      </c>
      <c r="C142" s="137" t="s">
        <v>67</v>
      </c>
      <c r="D142" s="212">
        <f t="shared" si="112"/>
        <v>7.72</v>
      </c>
      <c r="E142" s="212">
        <f>'рассчет(4)'!E241</f>
        <v>9.26</v>
      </c>
      <c r="F142" s="213">
        <f t="shared" si="113"/>
        <v>4.63</v>
      </c>
      <c r="G142" s="213">
        <f>'рассчет(4)'!E242</f>
        <v>5.56</v>
      </c>
      <c r="H142" s="137" t="s">
        <v>67</v>
      </c>
      <c r="I142" s="198">
        <v>7.72</v>
      </c>
      <c r="J142" s="198">
        <v>9.26</v>
      </c>
      <c r="K142" s="198">
        <v>4.63</v>
      </c>
      <c r="L142" s="198">
        <v>5.56</v>
      </c>
      <c r="M142" s="198">
        <f t="shared" si="114"/>
        <v>0</v>
      </c>
      <c r="N142" s="198">
        <f t="shared" si="115"/>
        <v>0</v>
      </c>
      <c r="O142" s="232"/>
      <c r="P142" s="233">
        <f t="shared" si="118"/>
        <v>8.11</v>
      </c>
      <c r="Q142" s="234">
        <f t="shared" si="119"/>
        <v>9.73</v>
      </c>
      <c r="R142" s="234">
        <f t="shared" si="120"/>
        <v>4.8600000000000003</v>
      </c>
      <c r="S142" s="234">
        <f t="shared" si="121"/>
        <v>5.83</v>
      </c>
      <c r="T142" s="233">
        <f t="shared" si="122"/>
        <v>8.68</v>
      </c>
      <c r="U142" s="234">
        <f t="shared" si="116"/>
        <v>10.42</v>
      </c>
      <c r="V142" s="234">
        <f t="shared" si="123"/>
        <v>5.2</v>
      </c>
      <c r="W142" s="234">
        <f t="shared" si="117"/>
        <v>6.24</v>
      </c>
    </row>
    <row r="143" spans="1:23" ht="66.75" customHeight="1">
      <c r="A143" s="223" t="s">
        <v>734</v>
      </c>
      <c r="B143" s="236" t="s">
        <v>378</v>
      </c>
      <c r="C143" s="137" t="s">
        <v>67</v>
      </c>
      <c r="D143" s="212">
        <f t="shared" si="112"/>
        <v>7.72</v>
      </c>
      <c r="E143" s="212">
        <f>'рассчет(4)'!E243</f>
        <v>9.26</v>
      </c>
      <c r="F143" s="213">
        <f t="shared" si="113"/>
        <v>4.63</v>
      </c>
      <c r="G143" s="213">
        <f>'рассчет(4)'!E244</f>
        <v>5.56</v>
      </c>
      <c r="H143" s="137" t="s">
        <v>67</v>
      </c>
      <c r="I143" s="198">
        <v>7.72</v>
      </c>
      <c r="J143" s="198">
        <v>9.26</v>
      </c>
      <c r="K143" s="198">
        <v>4.63</v>
      </c>
      <c r="L143" s="198">
        <v>5.56</v>
      </c>
      <c r="M143" s="198">
        <f t="shared" si="114"/>
        <v>0</v>
      </c>
      <c r="N143" s="198">
        <f t="shared" si="115"/>
        <v>0</v>
      </c>
      <c r="O143" s="232"/>
      <c r="P143" s="233">
        <f t="shared" si="118"/>
        <v>8.11</v>
      </c>
      <c r="Q143" s="234">
        <f t="shared" si="119"/>
        <v>9.73</v>
      </c>
      <c r="R143" s="234">
        <f t="shared" si="120"/>
        <v>4.8600000000000003</v>
      </c>
      <c r="S143" s="234">
        <f t="shared" si="121"/>
        <v>5.83</v>
      </c>
      <c r="T143" s="233">
        <f t="shared" si="122"/>
        <v>8.68</v>
      </c>
      <c r="U143" s="234">
        <f t="shared" si="116"/>
        <v>10.42</v>
      </c>
      <c r="V143" s="234">
        <f t="shared" si="123"/>
        <v>5.2</v>
      </c>
      <c r="W143" s="234">
        <f t="shared" si="117"/>
        <v>6.24</v>
      </c>
    </row>
    <row r="144" spans="1:23" ht="69" customHeight="1">
      <c r="A144" s="223" t="s">
        <v>380</v>
      </c>
      <c r="B144" s="236" t="s">
        <v>381</v>
      </c>
      <c r="C144" s="137" t="s">
        <v>67</v>
      </c>
      <c r="D144" s="212">
        <f>'рассчет(4)'!D245</f>
        <v>15.07</v>
      </c>
      <c r="E144" s="212">
        <f>'рассчет(4)'!E245</f>
        <v>18.079999999999998</v>
      </c>
      <c r="F144" s="213">
        <f>'рассчет(4)'!D246</f>
        <v>8.89</v>
      </c>
      <c r="G144" s="213">
        <f>'рассчет(4)'!E246</f>
        <v>10.67</v>
      </c>
      <c r="H144" s="137" t="s">
        <v>67</v>
      </c>
      <c r="I144" s="198">
        <v>7.4</v>
      </c>
      <c r="J144" s="198">
        <v>8.8800000000000008</v>
      </c>
      <c r="K144" s="198">
        <v>5.71</v>
      </c>
      <c r="L144" s="198">
        <v>6.85</v>
      </c>
      <c r="M144" s="198">
        <f t="shared" si="114"/>
        <v>103.65</v>
      </c>
      <c r="N144" s="198">
        <f t="shared" si="115"/>
        <v>55.69</v>
      </c>
      <c r="O144" s="232"/>
      <c r="P144" s="233">
        <f t="shared" si="118"/>
        <v>7.77</v>
      </c>
      <c r="Q144" s="234">
        <f t="shared" si="119"/>
        <v>9.32</v>
      </c>
      <c r="R144" s="234">
        <f t="shared" si="120"/>
        <v>6</v>
      </c>
      <c r="S144" s="234">
        <f t="shared" si="121"/>
        <v>7.2</v>
      </c>
      <c r="T144" s="233">
        <f t="shared" si="122"/>
        <v>8.31</v>
      </c>
      <c r="U144" s="234">
        <f t="shared" si="116"/>
        <v>9.9700000000000006</v>
      </c>
      <c r="V144" s="234">
        <f t="shared" si="123"/>
        <v>6.42</v>
      </c>
      <c r="W144" s="234">
        <f t="shared" si="117"/>
        <v>7.7</v>
      </c>
    </row>
    <row r="145" spans="1:23" ht="73.5" customHeight="1">
      <c r="A145" s="223" t="s">
        <v>383</v>
      </c>
      <c r="B145" s="236" t="s">
        <v>384</v>
      </c>
      <c r="C145" s="137" t="s">
        <v>67</v>
      </c>
      <c r="D145" s="212">
        <f>'рассчет(4)'!D247</f>
        <v>8.27</v>
      </c>
      <c r="E145" s="212">
        <f>'рассчет(4)'!E247</f>
        <v>9.92</v>
      </c>
      <c r="F145" s="213">
        <f>'рассчет(4)'!D248</f>
        <v>5.03</v>
      </c>
      <c r="G145" s="213">
        <f>'рассчет(4)'!E248</f>
        <v>6.04</v>
      </c>
      <c r="H145" s="137" t="s">
        <v>67</v>
      </c>
      <c r="I145" s="198">
        <v>5.17</v>
      </c>
      <c r="J145" s="198">
        <v>6.2</v>
      </c>
      <c r="K145" s="198">
        <v>3.21</v>
      </c>
      <c r="L145" s="198">
        <v>3.85</v>
      </c>
      <c r="M145" s="198">
        <f t="shared" si="114"/>
        <v>59.96</v>
      </c>
      <c r="N145" s="198">
        <f t="shared" si="115"/>
        <v>56.7</v>
      </c>
      <c r="O145" s="232"/>
      <c r="P145" s="233">
        <f t="shared" si="118"/>
        <v>5.43</v>
      </c>
      <c r="Q145" s="234">
        <f t="shared" si="119"/>
        <v>6.52</v>
      </c>
      <c r="R145" s="234">
        <f t="shared" si="120"/>
        <v>3.37</v>
      </c>
      <c r="S145" s="234">
        <f t="shared" si="121"/>
        <v>4.04</v>
      </c>
      <c r="T145" s="233">
        <f t="shared" si="122"/>
        <v>5.81</v>
      </c>
      <c r="U145" s="234">
        <f t="shared" si="116"/>
        <v>6.97</v>
      </c>
      <c r="V145" s="234">
        <f t="shared" si="123"/>
        <v>3.61</v>
      </c>
      <c r="W145" s="234">
        <f t="shared" si="117"/>
        <v>4.33</v>
      </c>
    </row>
    <row r="146" spans="1:23" ht="27" customHeight="1">
      <c r="A146" s="223" t="s">
        <v>735</v>
      </c>
      <c r="B146" s="508" t="s">
        <v>387</v>
      </c>
      <c r="C146" s="509"/>
      <c r="D146" s="509"/>
      <c r="E146" s="509"/>
      <c r="F146" s="509"/>
      <c r="G146" s="509"/>
      <c r="H146" s="509"/>
      <c r="I146" s="509"/>
      <c r="J146" s="509"/>
      <c r="K146" s="509"/>
      <c r="L146" s="509"/>
      <c r="M146" s="509"/>
      <c r="N146" s="509"/>
      <c r="O146" s="333"/>
      <c r="P146" s="333"/>
      <c r="Q146" s="333"/>
      <c r="R146" s="333"/>
      <c r="S146" s="333"/>
      <c r="T146" s="333"/>
      <c r="U146" s="333"/>
      <c r="V146" s="333"/>
      <c r="W146" s="334"/>
    </row>
    <row r="147" spans="1:23" ht="70.5" customHeight="1">
      <c r="A147" s="223" t="s">
        <v>666</v>
      </c>
      <c r="B147" s="236" t="s">
        <v>163</v>
      </c>
      <c r="C147" s="137" t="s">
        <v>67</v>
      </c>
      <c r="D147" s="212">
        <f t="shared" ref="D147:D148" si="124">E147/1.2</f>
        <v>3.86</v>
      </c>
      <c r="E147" s="212">
        <f>'рассчет(4)'!E250</f>
        <v>4.63</v>
      </c>
      <c r="F147" s="213">
        <f t="shared" ref="F147:F148" si="125">G147/1.2</f>
        <v>3.86</v>
      </c>
      <c r="G147" s="213">
        <f>'рассчет(4)'!E251</f>
        <v>4.63</v>
      </c>
      <c r="H147" s="137" t="s">
        <v>67</v>
      </c>
      <c r="I147" s="198">
        <v>3.86</v>
      </c>
      <c r="J147" s="198">
        <v>4.63</v>
      </c>
      <c r="K147" s="198">
        <v>3.86</v>
      </c>
      <c r="L147" s="198">
        <v>4.63</v>
      </c>
      <c r="M147" s="198">
        <f>D147/I147*100-100</f>
        <v>0</v>
      </c>
      <c r="N147" s="198">
        <f>F147/K147*100-100</f>
        <v>0</v>
      </c>
      <c r="O147" s="232"/>
      <c r="P147" s="233">
        <f t="shared" si="118"/>
        <v>4.05</v>
      </c>
      <c r="Q147" s="234">
        <f t="shared" si="119"/>
        <v>4.8600000000000003</v>
      </c>
      <c r="R147" s="234">
        <f t="shared" si="120"/>
        <v>4.05</v>
      </c>
      <c r="S147" s="234">
        <f t="shared" si="121"/>
        <v>4.8600000000000003</v>
      </c>
      <c r="T147" s="233">
        <f t="shared" si="122"/>
        <v>4.33</v>
      </c>
      <c r="U147" s="234">
        <f t="shared" ref="U147:U148" si="126">T147+T147*20/100</f>
        <v>5.2</v>
      </c>
      <c r="V147" s="234">
        <f t="shared" si="123"/>
        <v>4.33</v>
      </c>
      <c r="W147" s="234">
        <f t="shared" ref="W147:W148" si="127">V147+V147*20/100</f>
        <v>5.2</v>
      </c>
    </row>
    <row r="148" spans="1:23" ht="64.5">
      <c r="A148" s="223" t="s">
        <v>390</v>
      </c>
      <c r="B148" s="236" t="s">
        <v>391</v>
      </c>
      <c r="C148" s="137" t="s">
        <v>67</v>
      </c>
      <c r="D148" s="212">
        <f t="shared" si="124"/>
        <v>7.72</v>
      </c>
      <c r="E148" s="212">
        <f>'рассчет(4)'!E252</f>
        <v>9.26</v>
      </c>
      <c r="F148" s="213">
        <f t="shared" si="125"/>
        <v>7.72</v>
      </c>
      <c r="G148" s="213">
        <f>'рассчет(4)'!E253</f>
        <v>9.26</v>
      </c>
      <c r="H148" s="137" t="s">
        <v>67</v>
      </c>
      <c r="I148" s="198">
        <v>7.72</v>
      </c>
      <c r="J148" s="198">
        <v>9.26</v>
      </c>
      <c r="K148" s="198">
        <v>7.72</v>
      </c>
      <c r="L148" s="198">
        <v>9.26</v>
      </c>
      <c r="M148" s="198">
        <f>D148/I148*100-100</f>
        <v>0</v>
      </c>
      <c r="N148" s="198">
        <f>F148/K148*100-100</f>
        <v>0</v>
      </c>
      <c r="O148" s="232"/>
      <c r="P148" s="233">
        <f t="shared" si="118"/>
        <v>8.11</v>
      </c>
      <c r="Q148" s="234">
        <f t="shared" si="119"/>
        <v>9.73</v>
      </c>
      <c r="R148" s="234">
        <f t="shared" si="120"/>
        <v>8.11</v>
      </c>
      <c r="S148" s="234">
        <f t="shared" si="121"/>
        <v>9.73</v>
      </c>
      <c r="T148" s="233">
        <f t="shared" si="122"/>
        <v>8.68</v>
      </c>
      <c r="U148" s="234">
        <f t="shared" si="126"/>
        <v>10.42</v>
      </c>
      <c r="V148" s="234">
        <f t="shared" si="123"/>
        <v>8.68</v>
      </c>
      <c r="W148" s="234">
        <f t="shared" si="127"/>
        <v>10.42</v>
      </c>
    </row>
    <row r="149" spans="1:23" ht="15.75">
      <c r="A149" s="223" t="s">
        <v>393</v>
      </c>
      <c r="B149" s="521" t="s">
        <v>396</v>
      </c>
      <c r="C149" s="515"/>
      <c r="D149" s="515"/>
      <c r="E149" s="515"/>
      <c r="F149" s="515"/>
      <c r="G149" s="515"/>
      <c r="H149" s="515"/>
      <c r="I149" s="515"/>
      <c r="J149" s="515"/>
      <c r="K149" s="515"/>
      <c r="L149" s="515"/>
      <c r="M149" s="515"/>
      <c r="N149" s="515"/>
      <c r="O149" s="333"/>
      <c r="P149" s="333"/>
      <c r="Q149" s="333"/>
      <c r="R149" s="333"/>
      <c r="S149" s="333"/>
      <c r="T149" s="333"/>
      <c r="U149" s="333"/>
      <c r="V149" s="333"/>
      <c r="W149" s="334"/>
    </row>
    <row r="150" spans="1:23" ht="20.25" customHeight="1">
      <c r="A150" s="165" t="s">
        <v>394</v>
      </c>
      <c r="B150" s="508" t="s">
        <v>397</v>
      </c>
      <c r="C150" s="509"/>
      <c r="D150" s="509"/>
      <c r="E150" s="509"/>
      <c r="F150" s="509"/>
      <c r="G150" s="509"/>
      <c r="H150" s="509"/>
      <c r="I150" s="509"/>
      <c r="J150" s="509"/>
      <c r="K150" s="509"/>
      <c r="L150" s="509"/>
      <c r="M150" s="509"/>
      <c r="N150" s="509"/>
      <c r="O150" s="333"/>
      <c r="P150" s="333"/>
      <c r="Q150" s="333"/>
      <c r="R150" s="333"/>
      <c r="S150" s="333"/>
      <c r="T150" s="333"/>
      <c r="U150" s="333"/>
      <c r="V150" s="333"/>
      <c r="W150" s="334"/>
    </row>
    <row r="151" spans="1:23" ht="36" customHeight="1">
      <c r="A151" s="223" t="s">
        <v>395</v>
      </c>
      <c r="B151" s="508" t="s">
        <v>398</v>
      </c>
      <c r="C151" s="509"/>
      <c r="D151" s="509"/>
      <c r="E151" s="509"/>
      <c r="F151" s="509"/>
      <c r="G151" s="509"/>
      <c r="H151" s="509"/>
      <c r="I151" s="509"/>
      <c r="J151" s="509"/>
      <c r="K151" s="509"/>
      <c r="L151" s="509"/>
      <c r="M151" s="509"/>
      <c r="N151" s="509"/>
      <c r="O151" s="333"/>
      <c r="P151" s="333"/>
      <c r="Q151" s="333"/>
      <c r="R151" s="333"/>
      <c r="S151" s="333"/>
      <c r="T151" s="333"/>
      <c r="U151" s="333"/>
      <c r="V151" s="333"/>
      <c r="W151" s="334"/>
    </row>
    <row r="152" spans="1:23" ht="64.5">
      <c r="A152" s="223" t="s">
        <v>736</v>
      </c>
      <c r="B152" s="236" t="s">
        <v>667</v>
      </c>
      <c r="C152" s="137" t="s">
        <v>67</v>
      </c>
      <c r="D152" s="212">
        <f>'рассчет(4)'!D257</f>
        <v>3.86</v>
      </c>
      <c r="E152" s="212">
        <f>'рассчет(4)'!E257</f>
        <v>4.63</v>
      </c>
      <c r="F152" s="213">
        <f>'рассчет(4)'!D258</f>
        <v>3.86</v>
      </c>
      <c r="G152" s="213">
        <f>'рассчет(4)'!E258</f>
        <v>4.63</v>
      </c>
      <c r="H152" s="137" t="s">
        <v>67</v>
      </c>
      <c r="I152" s="198">
        <v>3.86</v>
      </c>
      <c r="J152" s="198">
        <v>4.63</v>
      </c>
      <c r="K152" s="198"/>
      <c r="L152" s="198"/>
      <c r="M152" s="198">
        <f>D152/I152*100-100</f>
        <v>0</v>
      </c>
      <c r="N152" s="198"/>
      <c r="O152" s="232"/>
      <c r="P152" s="233">
        <f t="shared" si="118"/>
        <v>4.05</v>
      </c>
      <c r="Q152" s="234">
        <f t="shared" si="119"/>
        <v>4.8600000000000003</v>
      </c>
      <c r="R152" s="234">
        <f t="shared" si="120"/>
        <v>0</v>
      </c>
      <c r="S152" s="234">
        <f t="shared" si="121"/>
        <v>0</v>
      </c>
      <c r="T152" s="233">
        <f t="shared" si="122"/>
        <v>4.33</v>
      </c>
      <c r="U152" s="234">
        <f t="shared" ref="U152" si="128">T152+T152*20/100</f>
        <v>5.2</v>
      </c>
      <c r="V152" s="234">
        <f t="shared" si="123"/>
        <v>0</v>
      </c>
      <c r="W152" s="234">
        <f t="shared" ref="W152" si="129">V152+V152*20/100</f>
        <v>0</v>
      </c>
    </row>
    <row r="153" spans="1:23" ht="15.75">
      <c r="A153" s="223" t="s">
        <v>403</v>
      </c>
      <c r="B153" s="508" t="s">
        <v>404</v>
      </c>
      <c r="C153" s="509"/>
      <c r="D153" s="509"/>
      <c r="E153" s="509"/>
      <c r="F153" s="509"/>
      <c r="G153" s="509"/>
      <c r="H153" s="509"/>
      <c r="I153" s="509"/>
      <c r="J153" s="509"/>
      <c r="K153" s="509"/>
      <c r="L153" s="509"/>
      <c r="M153" s="509"/>
      <c r="N153" s="509"/>
      <c r="O153" s="333"/>
      <c r="P153" s="333"/>
      <c r="Q153" s="333"/>
      <c r="R153" s="333"/>
      <c r="S153" s="333"/>
      <c r="T153" s="333"/>
      <c r="U153" s="333"/>
      <c r="V153" s="333"/>
      <c r="W153" s="334"/>
    </row>
    <row r="154" spans="1:23" ht="64.5">
      <c r="A154" s="223" t="s">
        <v>402</v>
      </c>
      <c r="B154" s="236" t="s">
        <v>405</v>
      </c>
      <c r="C154" s="137" t="s">
        <v>67</v>
      </c>
      <c r="D154" s="212">
        <f>E154/1.2</f>
        <v>6.49</v>
      </c>
      <c r="E154" s="212">
        <f>'рассчет(4)'!E260</f>
        <v>7.79</v>
      </c>
      <c r="F154" s="213">
        <f>G154/1.2</f>
        <v>6.49</v>
      </c>
      <c r="G154" s="213">
        <f>'рассчет(4)'!E261</f>
        <v>7.79</v>
      </c>
      <c r="H154" s="137" t="s">
        <v>67</v>
      </c>
      <c r="I154" s="198">
        <v>6.49</v>
      </c>
      <c r="J154" s="198">
        <v>7.79</v>
      </c>
      <c r="K154" s="198">
        <v>6.49</v>
      </c>
      <c r="L154" s="198">
        <v>7.79</v>
      </c>
      <c r="M154" s="198">
        <f>D154/I154*100-100</f>
        <v>0</v>
      </c>
      <c r="N154" s="198">
        <f>F154/K154*100-100</f>
        <v>0</v>
      </c>
      <c r="O154" s="232"/>
      <c r="P154" s="233">
        <f t="shared" si="118"/>
        <v>6.81</v>
      </c>
      <c r="Q154" s="234">
        <f t="shared" si="119"/>
        <v>8.17</v>
      </c>
      <c r="R154" s="234">
        <f t="shared" si="120"/>
        <v>6.81</v>
      </c>
      <c r="S154" s="234">
        <f t="shared" si="121"/>
        <v>8.17</v>
      </c>
      <c r="T154" s="233">
        <f t="shared" si="122"/>
        <v>7.29</v>
      </c>
      <c r="U154" s="234">
        <f t="shared" ref="U154" si="130">T154+T154*20/100</f>
        <v>8.75</v>
      </c>
      <c r="V154" s="234">
        <f t="shared" si="123"/>
        <v>7.29</v>
      </c>
      <c r="W154" s="234">
        <f t="shared" ref="W154" si="131">V154+V154*20/100</f>
        <v>8.75</v>
      </c>
    </row>
    <row r="155" spans="1:23" ht="20.25" customHeight="1">
      <c r="A155" s="223" t="s">
        <v>737</v>
      </c>
      <c r="B155" s="508" t="s">
        <v>407</v>
      </c>
      <c r="C155" s="509"/>
      <c r="D155" s="509"/>
      <c r="E155" s="509"/>
      <c r="F155" s="509"/>
      <c r="G155" s="509"/>
      <c r="H155" s="509"/>
      <c r="I155" s="509"/>
      <c r="J155" s="509"/>
      <c r="K155" s="509"/>
      <c r="L155" s="509"/>
      <c r="M155" s="509"/>
      <c r="N155" s="509"/>
      <c r="O155" s="333"/>
      <c r="P155" s="333"/>
      <c r="Q155" s="333"/>
      <c r="R155" s="333"/>
      <c r="S155" s="333"/>
      <c r="T155" s="333"/>
      <c r="U155" s="333"/>
      <c r="V155" s="333"/>
      <c r="W155" s="334"/>
    </row>
    <row r="156" spans="1:23" ht="21" customHeight="1">
      <c r="A156" s="223" t="s">
        <v>738</v>
      </c>
      <c r="B156" s="508" t="s">
        <v>410</v>
      </c>
      <c r="C156" s="509"/>
      <c r="D156" s="509"/>
      <c r="E156" s="509"/>
      <c r="F156" s="509"/>
      <c r="G156" s="509"/>
      <c r="H156" s="509"/>
      <c r="I156" s="509"/>
      <c r="J156" s="509"/>
      <c r="K156" s="509"/>
      <c r="L156" s="509"/>
      <c r="M156" s="509"/>
      <c r="N156" s="509"/>
      <c r="O156" s="333"/>
      <c r="P156" s="333"/>
      <c r="Q156" s="333"/>
      <c r="R156" s="333"/>
      <c r="S156" s="333"/>
      <c r="T156" s="333"/>
      <c r="U156" s="333"/>
      <c r="V156" s="333"/>
      <c r="W156" s="334"/>
    </row>
    <row r="157" spans="1:23" ht="75" customHeight="1">
      <c r="A157" s="223" t="s">
        <v>411</v>
      </c>
      <c r="B157" s="236" t="s">
        <v>227</v>
      </c>
      <c r="C157" s="137" t="s">
        <v>67</v>
      </c>
      <c r="D157" s="212">
        <f>E157/1.2</f>
        <v>3.11</v>
      </c>
      <c r="E157" s="212">
        <f>'рассчет(4)'!E264</f>
        <v>3.73</v>
      </c>
      <c r="F157" s="213">
        <f t="shared" ref="F157:F158" si="132">G157/1.2</f>
        <v>3.11</v>
      </c>
      <c r="G157" s="213">
        <f>'рассчет(4)'!E265</f>
        <v>3.73</v>
      </c>
      <c r="H157" s="137" t="s">
        <v>67</v>
      </c>
      <c r="I157" s="198">
        <v>3.11</v>
      </c>
      <c r="J157" s="198">
        <v>3.73</v>
      </c>
      <c r="K157" s="198">
        <v>3.11</v>
      </c>
      <c r="L157" s="198">
        <v>3.73</v>
      </c>
      <c r="M157" s="198">
        <f>D157/I157*100-100</f>
        <v>0</v>
      </c>
      <c r="N157" s="198">
        <f>F157/K157*100-100</f>
        <v>0</v>
      </c>
      <c r="O157" s="232"/>
      <c r="P157" s="233">
        <f t="shared" si="118"/>
        <v>3.27</v>
      </c>
      <c r="Q157" s="234">
        <f t="shared" si="119"/>
        <v>3.92</v>
      </c>
      <c r="R157" s="234">
        <f t="shared" si="120"/>
        <v>3.27</v>
      </c>
      <c r="S157" s="234">
        <f t="shared" si="121"/>
        <v>3.92</v>
      </c>
      <c r="T157" s="233">
        <f t="shared" si="122"/>
        <v>3.5</v>
      </c>
      <c r="U157" s="234">
        <f t="shared" ref="U157:U158" si="133">T157+T157*20/100</f>
        <v>4.2</v>
      </c>
      <c r="V157" s="234">
        <f t="shared" si="123"/>
        <v>3.5</v>
      </c>
      <c r="W157" s="234">
        <f t="shared" ref="W157:W158" si="134">V157+V157*20/100</f>
        <v>4.2</v>
      </c>
    </row>
    <row r="158" spans="1:23" ht="64.5">
      <c r="A158" s="223" t="s">
        <v>413</v>
      </c>
      <c r="B158" s="236" t="s">
        <v>266</v>
      </c>
      <c r="C158" s="137" t="s">
        <v>67</v>
      </c>
      <c r="D158" s="212">
        <f>E158/1.2</f>
        <v>4.72</v>
      </c>
      <c r="E158" s="212">
        <f>'рассчет(4)'!E266</f>
        <v>5.66</v>
      </c>
      <c r="F158" s="213">
        <f t="shared" si="132"/>
        <v>4.72</v>
      </c>
      <c r="G158" s="213">
        <f>'рассчет(4)'!E267</f>
        <v>5.66</v>
      </c>
      <c r="H158" s="137" t="s">
        <v>67</v>
      </c>
      <c r="I158" s="198">
        <v>4.72</v>
      </c>
      <c r="J158" s="198">
        <v>5.66</v>
      </c>
      <c r="K158" s="198">
        <v>4.72</v>
      </c>
      <c r="L158" s="198">
        <v>5.66</v>
      </c>
      <c r="M158" s="198">
        <f>D158/I158*100-100</f>
        <v>0</v>
      </c>
      <c r="N158" s="198">
        <f>F158/K158*100-100</f>
        <v>0</v>
      </c>
      <c r="O158" s="232"/>
      <c r="P158" s="233">
        <f t="shared" si="118"/>
        <v>4.96</v>
      </c>
      <c r="Q158" s="234">
        <f t="shared" si="119"/>
        <v>5.95</v>
      </c>
      <c r="R158" s="234">
        <f t="shared" si="120"/>
        <v>4.96</v>
      </c>
      <c r="S158" s="234">
        <f t="shared" si="121"/>
        <v>5.95</v>
      </c>
      <c r="T158" s="233">
        <f t="shared" si="122"/>
        <v>5.31</v>
      </c>
      <c r="U158" s="234">
        <f t="shared" si="133"/>
        <v>6.37</v>
      </c>
      <c r="V158" s="234">
        <f t="shared" si="123"/>
        <v>5.31</v>
      </c>
      <c r="W158" s="234">
        <f t="shared" si="134"/>
        <v>6.37</v>
      </c>
    </row>
    <row r="159" spans="1:23" ht="15.75">
      <c r="A159" s="223" t="s">
        <v>415</v>
      </c>
      <c r="B159" s="516" t="s">
        <v>416</v>
      </c>
      <c r="C159" s="517"/>
      <c r="D159" s="517"/>
      <c r="E159" s="517"/>
      <c r="F159" s="517"/>
      <c r="G159" s="517"/>
      <c r="H159" s="517"/>
      <c r="I159" s="518"/>
      <c r="J159" s="518"/>
      <c r="K159" s="518"/>
      <c r="L159" s="518"/>
      <c r="M159" s="518"/>
      <c r="N159" s="518"/>
      <c r="O159" s="355"/>
      <c r="P159" s="355"/>
      <c r="Q159" s="355"/>
      <c r="R159" s="355"/>
      <c r="S159" s="355"/>
      <c r="T159" s="355"/>
      <c r="U159" s="355"/>
      <c r="V159" s="355"/>
      <c r="W159" s="356"/>
    </row>
    <row r="160" spans="1:23" ht="64.5">
      <c r="A160" s="223" t="s">
        <v>417</v>
      </c>
      <c r="B160" s="236" t="s">
        <v>418</v>
      </c>
      <c r="C160" s="137" t="s">
        <v>67</v>
      </c>
      <c r="D160" s="212">
        <f>E160/1.2</f>
        <v>7.72</v>
      </c>
      <c r="E160" s="212">
        <f>'рассчет(4)'!E269</f>
        <v>9.26</v>
      </c>
      <c r="F160" s="213">
        <f>G160/1.2</f>
        <v>7.72</v>
      </c>
      <c r="G160" s="213">
        <f>'рассчет(4)'!E270</f>
        <v>9.26</v>
      </c>
      <c r="H160" s="137" t="s">
        <v>67</v>
      </c>
      <c r="I160" s="198">
        <v>7.72</v>
      </c>
      <c r="J160" s="198">
        <v>9.26</v>
      </c>
      <c r="K160" s="198">
        <v>7.72</v>
      </c>
      <c r="L160" s="198">
        <v>9.26</v>
      </c>
      <c r="M160" s="198">
        <f>D160/I160*100-100</f>
        <v>0</v>
      </c>
      <c r="N160" s="198">
        <f>F160/K160*100-100</f>
        <v>0</v>
      </c>
      <c r="O160" s="232"/>
      <c r="P160" s="233">
        <f t="shared" si="118"/>
        <v>8.11</v>
      </c>
      <c r="Q160" s="234">
        <f t="shared" si="119"/>
        <v>9.73</v>
      </c>
      <c r="R160" s="234">
        <f t="shared" si="120"/>
        <v>8.11</v>
      </c>
      <c r="S160" s="234">
        <f t="shared" si="121"/>
        <v>9.73</v>
      </c>
      <c r="T160" s="233">
        <f t="shared" si="122"/>
        <v>8.68</v>
      </c>
      <c r="U160" s="234">
        <f t="shared" ref="U160" si="135">T160+T160*20/100</f>
        <v>10.42</v>
      </c>
      <c r="V160" s="234">
        <f t="shared" si="123"/>
        <v>8.68</v>
      </c>
      <c r="W160" s="234">
        <f t="shared" ref="W160" si="136">V160+V160*20/100</f>
        <v>10.42</v>
      </c>
    </row>
    <row r="161" spans="1:23" ht="21" customHeight="1">
      <c r="A161" s="223" t="s">
        <v>668</v>
      </c>
      <c r="B161" s="508" t="s">
        <v>422</v>
      </c>
      <c r="C161" s="509"/>
      <c r="D161" s="509"/>
      <c r="E161" s="509"/>
      <c r="F161" s="509"/>
      <c r="G161" s="509"/>
      <c r="H161" s="509"/>
      <c r="I161" s="509"/>
      <c r="J161" s="509"/>
      <c r="K161" s="509"/>
      <c r="L161" s="509"/>
      <c r="M161" s="509"/>
      <c r="N161" s="509"/>
      <c r="O161" s="333"/>
      <c r="P161" s="333"/>
      <c r="Q161" s="333"/>
      <c r="R161" s="333"/>
      <c r="S161" s="333"/>
      <c r="T161" s="333"/>
      <c r="U161" s="333"/>
      <c r="V161" s="333"/>
      <c r="W161" s="334"/>
    </row>
    <row r="162" spans="1:23" ht="15.75">
      <c r="A162" s="223" t="s">
        <v>421</v>
      </c>
      <c r="B162" s="508" t="s">
        <v>410</v>
      </c>
      <c r="C162" s="509"/>
      <c r="D162" s="509"/>
      <c r="E162" s="509"/>
      <c r="F162" s="509"/>
      <c r="G162" s="509"/>
      <c r="H162" s="509"/>
      <c r="I162" s="509"/>
      <c r="J162" s="509"/>
      <c r="K162" s="509"/>
      <c r="L162" s="509"/>
      <c r="M162" s="509"/>
      <c r="N162" s="509"/>
      <c r="O162" s="333"/>
      <c r="P162" s="333"/>
      <c r="Q162" s="333"/>
      <c r="R162" s="333"/>
      <c r="S162" s="333"/>
      <c r="T162" s="333"/>
      <c r="U162" s="333"/>
      <c r="V162" s="333"/>
      <c r="W162" s="334"/>
    </row>
    <row r="163" spans="1:23" ht="64.5">
      <c r="A163" s="223" t="s">
        <v>423</v>
      </c>
      <c r="B163" s="236" t="s">
        <v>227</v>
      </c>
      <c r="C163" s="137" t="s">
        <v>67</v>
      </c>
      <c r="D163" s="212">
        <f>E163/1.2</f>
        <v>3.86</v>
      </c>
      <c r="E163" s="212">
        <f>'рассчет(4)'!E273</f>
        <v>4.63</v>
      </c>
      <c r="F163" s="213">
        <f>G163/1.2</f>
        <v>3.86</v>
      </c>
      <c r="G163" s="213">
        <f>'рассчет(4)'!E274</f>
        <v>4.63</v>
      </c>
      <c r="H163" s="137" t="s">
        <v>67</v>
      </c>
      <c r="I163" s="198">
        <v>3.86</v>
      </c>
      <c r="J163" s="198">
        <v>4.63</v>
      </c>
      <c r="K163" s="198">
        <v>3.86</v>
      </c>
      <c r="L163" s="198">
        <v>4.63</v>
      </c>
      <c r="M163" s="198">
        <f>D163/I163*100-100</f>
        <v>0</v>
      </c>
      <c r="N163" s="198">
        <f>F163/K163*100-100</f>
        <v>0</v>
      </c>
      <c r="O163" s="232"/>
      <c r="P163" s="233">
        <f t="shared" si="118"/>
        <v>4.05</v>
      </c>
      <c r="Q163" s="234">
        <f t="shared" si="119"/>
        <v>4.8600000000000003</v>
      </c>
      <c r="R163" s="234">
        <f t="shared" si="120"/>
        <v>4.05</v>
      </c>
      <c r="S163" s="234">
        <f t="shared" si="121"/>
        <v>4.8600000000000003</v>
      </c>
      <c r="T163" s="233">
        <f t="shared" si="122"/>
        <v>4.33</v>
      </c>
      <c r="U163" s="234">
        <f t="shared" ref="U163" si="137">T163+T163*20/100</f>
        <v>5.2</v>
      </c>
      <c r="V163" s="234">
        <f t="shared" si="123"/>
        <v>4.33</v>
      </c>
      <c r="W163" s="234">
        <f t="shared" ref="W163" si="138">V163+V163*20/100</f>
        <v>5.2</v>
      </c>
    </row>
    <row r="164" spans="1:23" ht="15.75">
      <c r="A164" s="223" t="s">
        <v>426</v>
      </c>
      <c r="B164" s="508" t="s">
        <v>416</v>
      </c>
      <c r="C164" s="509"/>
      <c r="D164" s="509"/>
      <c r="E164" s="509"/>
      <c r="F164" s="509"/>
      <c r="G164" s="509"/>
      <c r="H164" s="509"/>
      <c r="I164" s="509"/>
      <c r="J164" s="509"/>
      <c r="K164" s="509"/>
      <c r="L164" s="509"/>
      <c r="M164" s="509"/>
      <c r="N164" s="509"/>
      <c r="O164" s="333"/>
      <c r="P164" s="333"/>
      <c r="Q164" s="333"/>
      <c r="R164" s="333"/>
      <c r="S164" s="333"/>
      <c r="T164" s="333"/>
      <c r="U164" s="333"/>
      <c r="V164" s="333"/>
      <c r="W164" s="334"/>
    </row>
    <row r="165" spans="1:23" ht="64.5">
      <c r="A165" s="223" t="s">
        <v>427</v>
      </c>
      <c r="B165" s="236" t="s">
        <v>418</v>
      </c>
      <c r="C165" s="137" t="s">
        <v>67</v>
      </c>
      <c r="D165" s="212">
        <f>E165/1.2</f>
        <v>10.43</v>
      </c>
      <c r="E165" s="212">
        <f>'рассчет(4)'!E276</f>
        <v>12.52</v>
      </c>
      <c r="F165" s="213">
        <f>G165/1.2</f>
        <v>10.43</v>
      </c>
      <c r="G165" s="213">
        <f>'рассчет(4)'!E277</f>
        <v>12.52</v>
      </c>
      <c r="H165" s="137" t="s">
        <v>67</v>
      </c>
      <c r="I165" s="198">
        <v>10.43</v>
      </c>
      <c r="J165" s="198">
        <v>12.52</v>
      </c>
      <c r="K165" s="198">
        <v>10.43</v>
      </c>
      <c r="L165" s="198">
        <v>12.52</v>
      </c>
      <c r="M165" s="198">
        <f>D165/I165*100-100</f>
        <v>0</v>
      </c>
      <c r="N165" s="198">
        <f>F165/K165*100-100</f>
        <v>0</v>
      </c>
      <c r="O165" s="232"/>
      <c r="P165" s="233">
        <f t="shared" si="118"/>
        <v>10.95</v>
      </c>
      <c r="Q165" s="234">
        <f t="shared" si="119"/>
        <v>13.14</v>
      </c>
      <c r="R165" s="234">
        <f t="shared" si="120"/>
        <v>10.95</v>
      </c>
      <c r="S165" s="234">
        <f t="shared" si="121"/>
        <v>13.14</v>
      </c>
      <c r="T165" s="233">
        <f t="shared" si="122"/>
        <v>11.72</v>
      </c>
      <c r="U165" s="234">
        <f t="shared" ref="U165" si="139">T165+T165*20/100</f>
        <v>14.06</v>
      </c>
      <c r="V165" s="234">
        <f t="shared" si="123"/>
        <v>11.72</v>
      </c>
      <c r="W165" s="234">
        <f t="shared" ref="W165" si="140">V165+V165*20/100</f>
        <v>14.06</v>
      </c>
    </row>
    <row r="166" spans="1:23" ht="20.25" customHeight="1">
      <c r="A166" s="223" t="s">
        <v>429</v>
      </c>
      <c r="B166" s="508" t="s">
        <v>430</v>
      </c>
      <c r="C166" s="509"/>
      <c r="D166" s="509"/>
      <c r="E166" s="509"/>
      <c r="F166" s="509"/>
      <c r="G166" s="509"/>
      <c r="H166" s="509"/>
      <c r="I166" s="509"/>
      <c r="J166" s="509"/>
      <c r="K166" s="509"/>
      <c r="L166" s="509"/>
      <c r="M166" s="509"/>
      <c r="N166" s="509"/>
      <c r="O166" s="333"/>
      <c r="P166" s="333"/>
      <c r="Q166" s="333"/>
      <c r="R166" s="333"/>
      <c r="S166" s="333"/>
      <c r="T166" s="333"/>
      <c r="U166" s="333"/>
      <c r="V166" s="333"/>
      <c r="W166" s="334"/>
    </row>
    <row r="167" spans="1:23" ht="70.5" customHeight="1">
      <c r="A167" s="223" t="s">
        <v>431</v>
      </c>
      <c r="B167" s="136" t="s">
        <v>432</v>
      </c>
      <c r="C167" s="137" t="s">
        <v>67</v>
      </c>
      <c r="D167" s="212">
        <f>E167/1.2</f>
        <v>3.86</v>
      </c>
      <c r="E167" s="212">
        <f>'рассчет(4)'!E279</f>
        <v>4.63</v>
      </c>
      <c r="F167" s="213">
        <f>G167/1.2</f>
        <v>3.86</v>
      </c>
      <c r="G167" s="213">
        <f>'рассчет(4)'!E280</f>
        <v>4.63</v>
      </c>
      <c r="H167" s="137" t="s">
        <v>67</v>
      </c>
      <c r="I167" s="198">
        <v>3.86</v>
      </c>
      <c r="J167" s="198">
        <v>4.63</v>
      </c>
      <c r="K167" s="198">
        <v>3.86</v>
      </c>
      <c r="L167" s="198">
        <v>4.63</v>
      </c>
      <c r="M167" s="198">
        <f>D167/I167*100-100</f>
        <v>0</v>
      </c>
      <c r="N167" s="198">
        <f>F167/K167*100-100</f>
        <v>0</v>
      </c>
      <c r="O167" s="232"/>
      <c r="P167" s="233">
        <f t="shared" si="118"/>
        <v>4.05</v>
      </c>
      <c r="Q167" s="234">
        <f t="shared" si="119"/>
        <v>4.8600000000000003</v>
      </c>
      <c r="R167" s="234">
        <f t="shared" si="120"/>
        <v>4.05</v>
      </c>
      <c r="S167" s="234">
        <f t="shared" si="121"/>
        <v>4.8600000000000003</v>
      </c>
      <c r="T167" s="233">
        <f t="shared" si="122"/>
        <v>4.33</v>
      </c>
      <c r="U167" s="234">
        <f t="shared" ref="U167" si="141">T167+T167*20/100</f>
        <v>5.2</v>
      </c>
      <c r="V167" s="234">
        <f t="shared" si="123"/>
        <v>4.33</v>
      </c>
      <c r="W167" s="234">
        <f t="shared" ref="W167" si="142">V167+V167*20/100</f>
        <v>5.2</v>
      </c>
    </row>
    <row r="168" spans="1:23" ht="15.75">
      <c r="A168" s="223" t="s">
        <v>754</v>
      </c>
      <c r="B168" s="508" t="s">
        <v>404</v>
      </c>
      <c r="C168" s="522"/>
      <c r="D168" s="522"/>
      <c r="E168" s="522"/>
      <c r="F168" s="522"/>
      <c r="G168" s="522"/>
      <c r="H168" s="522"/>
      <c r="I168" s="522"/>
      <c r="J168" s="522"/>
      <c r="K168" s="522"/>
      <c r="L168" s="522"/>
      <c r="M168" s="522"/>
      <c r="N168" s="522"/>
      <c r="O168" s="333"/>
      <c r="P168" s="333"/>
      <c r="Q168" s="333"/>
      <c r="R168" s="333"/>
      <c r="S168" s="333"/>
      <c r="T168" s="333"/>
      <c r="U168" s="333"/>
      <c r="V168" s="333"/>
      <c r="W168" s="334"/>
    </row>
    <row r="169" spans="1:23" ht="69" customHeight="1">
      <c r="A169" s="223" t="s">
        <v>755</v>
      </c>
      <c r="B169" s="236" t="s">
        <v>405</v>
      </c>
      <c r="C169" s="137" t="s">
        <v>67</v>
      </c>
      <c r="D169" s="212">
        <f>E169/1.2</f>
        <v>5.17</v>
      </c>
      <c r="E169" s="212">
        <f>'рассчет(4)'!E282</f>
        <v>6.2</v>
      </c>
      <c r="F169" s="213">
        <f>G169/1.2</f>
        <v>5.17</v>
      </c>
      <c r="G169" s="213">
        <f>'рассчет(4)'!E283</f>
        <v>6.2</v>
      </c>
      <c r="H169" s="137" t="s">
        <v>67</v>
      </c>
      <c r="I169" s="198">
        <v>5.17</v>
      </c>
      <c r="J169" s="198">
        <v>6.2</v>
      </c>
      <c r="K169" s="198">
        <v>5.17</v>
      </c>
      <c r="L169" s="198">
        <v>6.2</v>
      </c>
      <c r="M169" s="198">
        <f>D169/I169*100-100</f>
        <v>0</v>
      </c>
      <c r="N169" s="198">
        <f>F169/K169*100-100</f>
        <v>0</v>
      </c>
      <c r="O169" s="232"/>
      <c r="P169" s="233">
        <f t="shared" si="118"/>
        <v>5.43</v>
      </c>
      <c r="Q169" s="234">
        <f t="shared" si="119"/>
        <v>6.52</v>
      </c>
      <c r="R169" s="234">
        <f t="shared" si="120"/>
        <v>5.43</v>
      </c>
      <c r="S169" s="234">
        <f t="shared" si="121"/>
        <v>6.52</v>
      </c>
      <c r="T169" s="233">
        <f t="shared" si="122"/>
        <v>5.81</v>
      </c>
      <c r="U169" s="234">
        <f t="shared" ref="U169" si="143">T169+T169*20/100</f>
        <v>6.97</v>
      </c>
      <c r="V169" s="234">
        <f t="shared" si="123"/>
        <v>5.81</v>
      </c>
      <c r="W169" s="234">
        <f t="shared" ref="W169" si="144">V169+V169*20/100</f>
        <v>6.97</v>
      </c>
    </row>
    <row r="170" spans="1:23" ht="15.75">
      <c r="A170" s="223" t="s">
        <v>434</v>
      </c>
      <c r="B170" s="508" t="s">
        <v>416</v>
      </c>
      <c r="C170" s="509"/>
      <c r="D170" s="509"/>
      <c r="E170" s="509"/>
      <c r="F170" s="509"/>
      <c r="G170" s="509"/>
      <c r="H170" s="509"/>
      <c r="I170" s="509"/>
      <c r="J170" s="509"/>
      <c r="K170" s="509"/>
      <c r="L170" s="509"/>
      <c r="M170" s="509"/>
      <c r="N170" s="509"/>
      <c r="O170" s="333"/>
      <c r="P170" s="333"/>
      <c r="Q170" s="333"/>
      <c r="R170" s="333"/>
      <c r="S170" s="333"/>
      <c r="T170" s="333"/>
      <c r="U170" s="333"/>
      <c r="V170" s="333"/>
      <c r="W170" s="334"/>
    </row>
    <row r="171" spans="1:23" ht="64.5">
      <c r="A171" s="223" t="s">
        <v>435</v>
      </c>
      <c r="B171" s="236" t="s">
        <v>418</v>
      </c>
      <c r="C171" s="137" t="s">
        <v>67</v>
      </c>
      <c r="D171" s="212">
        <f>E171/1.2</f>
        <v>9.1999999999999993</v>
      </c>
      <c r="E171" s="212">
        <f>'рассчет(4)'!E285</f>
        <v>11.04</v>
      </c>
      <c r="F171" s="213">
        <f>G171/1.2</f>
        <v>9.1999999999999993</v>
      </c>
      <c r="G171" s="213">
        <f>'рассчет(4)'!E286</f>
        <v>11.04</v>
      </c>
      <c r="H171" s="137" t="s">
        <v>67</v>
      </c>
      <c r="I171" s="198">
        <v>9.1999999999999993</v>
      </c>
      <c r="J171" s="198">
        <v>11.04</v>
      </c>
      <c r="K171" s="198">
        <v>9.1999999999999993</v>
      </c>
      <c r="L171" s="198">
        <v>11.04</v>
      </c>
      <c r="M171" s="198">
        <f>D171/I171*100-100</f>
        <v>0</v>
      </c>
      <c r="N171" s="198">
        <f>F171/K171*100-100</f>
        <v>0</v>
      </c>
      <c r="O171" s="232"/>
      <c r="P171" s="233">
        <f t="shared" si="118"/>
        <v>9.66</v>
      </c>
      <c r="Q171" s="234">
        <f t="shared" si="119"/>
        <v>11.59</v>
      </c>
      <c r="R171" s="234">
        <f t="shared" si="120"/>
        <v>9.66</v>
      </c>
      <c r="S171" s="234">
        <f t="shared" si="121"/>
        <v>11.59</v>
      </c>
      <c r="T171" s="233">
        <f t="shared" si="122"/>
        <v>10.34</v>
      </c>
      <c r="U171" s="234">
        <f t="shared" ref="U171" si="145">T171+T171*20/100</f>
        <v>12.41</v>
      </c>
      <c r="V171" s="234">
        <f t="shared" si="123"/>
        <v>10.34</v>
      </c>
      <c r="W171" s="234">
        <f t="shared" ref="W171" si="146">V171+V171*20/100</f>
        <v>12.41</v>
      </c>
    </row>
    <row r="172" spans="1:23" ht="36.75" customHeight="1">
      <c r="A172" s="223" t="s">
        <v>436</v>
      </c>
      <c r="B172" s="508" t="s">
        <v>437</v>
      </c>
      <c r="C172" s="509"/>
      <c r="D172" s="509"/>
      <c r="E172" s="509"/>
      <c r="F172" s="509"/>
      <c r="G172" s="509"/>
      <c r="H172" s="509"/>
      <c r="I172" s="509"/>
      <c r="J172" s="509"/>
      <c r="K172" s="509"/>
      <c r="L172" s="509"/>
      <c r="M172" s="509"/>
      <c r="N172" s="509"/>
      <c r="O172" s="333"/>
      <c r="P172" s="333"/>
      <c r="Q172" s="333"/>
      <c r="R172" s="333"/>
      <c r="S172" s="333"/>
      <c r="T172" s="333"/>
      <c r="U172" s="333"/>
      <c r="V172" s="333"/>
      <c r="W172" s="334"/>
    </row>
    <row r="173" spans="1:23" ht="87" customHeight="1">
      <c r="A173" s="223" t="s">
        <v>439</v>
      </c>
      <c r="B173" s="236" t="s">
        <v>438</v>
      </c>
      <c r="C173" s="137" t="s">
        <v>67</v>
      </c>
      <c r="D173" s="212">
        <f>E173/1.2</f>
        <v>3.11</v>
      </c>
      <c r="E173" s="212">
        <f>'рассчет(4)'!E288</f>
        <v>3.73</v>
      </c>
      <c r="F173" s="213">
        <f>G173/1.2</f>
        <v>3.11</v>
      </c>
      <c r="G173" s="213">
        <f>'рассчет(4)'!E289</f>
        <v>3.73</v>
      </c>
      <c r="H173" s="137" t="s">
        <v>67</v>
      </c>
      <c r="I173" s="198">
        <v>3.11</v>
      </c>
      <c r="J173" s="198">
        <v>3.73</v>
      </c>
      <c r="K173" s="198">
        <v>3.11</v>
      </c>
      <c r="L173" s="198">
        <v>3.73</v>
      </c>
      <c r="M173" s="198">
        <f>D173/I173*100-100</f>
        <v>0</v>
      </c>
      <c r="N173" s="198">
        <f>F173/K173*100-100</f>
        <v>0</v>
      </c>
      <c r="O173" s="232"/>
      <c r="P173" s="233">
        <f t="shared" si="118"/>
        <v>3.27</v>
      </c>
      <c r="Q173" s="234">
        <f t="shared" si="119"/>
        <v>3.92</v>
      </c>
      <c r="R173" s="234">
        <f t="shared" si="120"/>
        <v>3.27</v>
      </c>
      <c r="S173" s="234">
        <f t="shared" si="121"/>
        <v>3.92</v>
      </c>
      <c r="T173" s="233">
        <f t="shared" si="122"/>
        <v>3.5</v>
      </c>
      <c r="U173" s="234">
        <f t="shared" ref="U173" si="147">T173+T173*20/100</f>
        <v>4.2</v>
      </c>
      <c r="V173" s="234">
        <f t="shared" si="123"/>
        <v>3.5</v>
      </c>
      <c r="W173" s="234">
        <f t="shared" ref="W173" si="148">V173+V173*20/100</f>
        <v>4.2</v>
      </c>
    </row>
    <row r="174" spans="1:23" ht="21" customHeight="1">
      <c r="A174" s="223" t="s">
        <v>739</v>
      </c>
      <c r="B174" s="508" t="s">
        <v>416</v>
      </c>
      <c r="C174" s="509"/>
      <c r="D174" s="509"/>
      <c r="E174" s="509"/>
      <c r="F174" s="509"/>
      <c r="G174" s="509"/>
      <c r="H174" s="509"/>
      <c r="I174" s="509"/>
      <c r="J174" s="509"/>
      <c r="K174" s="509"/>
      <c r="L174" s="509"/>
      <c r="M174" s="509"/>
      <c r="N174" s="509"/>
      <c r="O174" s="333"/>
      <c r="P174" s="333"/>
      <c r="Q174" s="333"/>
      <c r="R174" s="333"/>
      <c r="S174" s="333"/>
      <c r="T174" s="333"/>
      <c r="U174" s="333"/>
      <c r="V174" s="333"/>
      <c r="W174" s="334"/>
    </row>
    <row r="175" spans="1:23" ht="64.5">
      <c r="A175" s="223" t="s">
        <v>442</v>
      </c>
      <c r="B175" s="136" t="s">
        <v>418</v>
      </c>
      <c r="C175" s="137" t="s">
        <v>67</v>
      </c>
      <c r="D175" s="212">
        <f>E175/1.2</f>
        <v>8.27</v>
      </c>
      <c r="E175" s="212">
        <f>'рассчет(4)'!E291</f>
        <v>9.92</v>
      </c>
      <c r="F175" s="213">
        <f>G175/1.2</f>
        <v>8.27</v>
      </c>
      <c r="G175" s="213">
        <f>'рассчет(4)'!E292</f>
        <v>9.92</v>
      </c>
      <c r="H175" s="137" t="s">
        <v>67</v>
      </c>
      <c r="I175" s="198">
        <v>8.27</v>
      </c>
      <c r="J175" s="198">
        <v>9.92</v>
      </c>
      <c r="K175" s="198">
        <v>8.27</v>
      </c>
      <c r="L175" s="198">
        <v>9.92</v>
      </c>
      <c r="M175" s="198">
        <f>D175/I175*100-100</f>
        <v>0</v>
      </c>
      <c r="N175" s="198">
        <f>F175/K175*100-100</f>
        <v>0</v>
      </c>
      <c r="O175" s="232"/>
      <c r="P175" s="233">
        <f t="shared" si="118"/>
        <v>8.68</v>
      </c>
      <c r="Q175" s="234">
        <f t="shared" si="119"/>
        <v>10.42</v>
      </c>
      <c r="R175" s="234">
        <f t="shared" si="120"/>
        <v>8.68</v>
      </c>
      <c r="S175" s="234">
        <f t="shared" si="121"/>
        <v>10.42</v>
      </c>
      <c r="T175" s="233">
        <f t="shared" si="122"/>
        <v>9.2899999999999991</v>
      </c>
      <c r="U175" s="234">
        <f t="shared" ref="U175" si="149">T175+T175*20/100</f>
        <v>11.15</v>
      </c>
      <c r="V175" s="234">
        <f t="shared" si="123"/>
        <v>9.2899999999999991</v>
      </c>
      <c r="W175" s="234">
        <f t="shared" ref="W175" si="150">V175+V175*20/100</f>
        <v>11.15</v>
      </c>
    </row>
    <row r="176" spans="1:23" ht="42.75" customHeight="1">
      <c r="A176" s="223" t="s">
        <v>444</v>
      </c>
      <c r="B176" s="508" t="s">
        <v>445</v>
      </c>
      <c r="C176" s="509"/>
      <c r="D176" s="509"/>
      <c r="E176" s="509"/>
      <c r="F176" s="509"/>
      <c r="G176" s="509"/>
      <c r="H176" s="509"/>
      <c r="I176" s="509"/>
      <c r="J176" s="509"/>
      <c r="K176" s="509"/>
      <c r="L176" s="509"/>
      <c r="M176" s="509"/>
      <c r="N176" s="509"/>
      <c r="O176" s="333"/>
      <c r="P176" s="333"/>
      <c r="Q176" s="333"/>
      <c r="R176" s="333"/>
      <c r="S176" s="333"/>
      <c r="T176" s="333"/>
      <c r="U176" s="333"/>
      <c r="V176" s="333"/>
      <c r="W176" s="334"/>
    </row>
    <row r="177" spans="1:23" ht="72.75" customHeight="1">
      <c r="A177" s="115" t="s">
        <v>669</v>
      </c>
      <c r="B177" s="136" t="s">
        <v>475</v>
      </c>
      <c r="C177" s="137" t="s">
        <v>67</v>
      </c>
      <c r="D177" s="212">
        <f>E177/1.2</f>
        <v>3.86</v>
      </c>
      <c r="E177" s="212">
        <f>'рассчет(4)'!E294</f>
        <v>4.63</v>
      </c>
      <c r="F177" s="213">
        <f>G177/1.2</f>
        <v>3.86</v>
      </c>
      <c r="G177" s="213">
        <f>'рассчет(4)'!E295</f>
        <v>4.63</v>
      </c>
      <c r="H177" s="137" t="s">
        <v>67</v>
      </c>
      <c r="I177" s="228">
        <v>3.86</v>
      </c>
      <c r="J177" s="228">
        <v>4.63</v>
      </c>
      <c r="K177" s="228">
        <v>3.86</v>
      </c>
      <c r="L177" s="228">
        <v>4.63</v>
      </c>
      <c r="M177" s="198">
        <f>D177/I177*100-100</f>
        <v>0</v>
      </c>
      <c r="N177" s="198">
        <f>F177/K177*100-100</f>
        <v>0</v>
      </c>
      <c r="O177" s="232"/>
      <c r="P177" s="233">
        <f t="shared" si="118"/>
        <v>4.05</v>
      </c>
      <c r="Q177" s="234">
        <f t="shared" si="119"/>
        <v>4.8600000000000003</v>
      </c>
      <c r="R177" s="234">
        <f t="shared" si="120"/>
        <v>4.05</v>
      </c>
      <c r="S177" s="234">
        <f t="shared" si="121"/>
        <v>4.8600000000000003</v>
      </c>
      <c r="T177" s="233">
        <f t="shared" si="122"/>
        <v>4.33</v>
      </c>
      <c r="U177" s="234">
        <f t="shared" ref="U177" si="151">T177+T177*20/100</f>
        <v>5.2</v>
      </c>
      <c r="V177" s="234">
        <f t="shared" si="123"/>
        <v>4.33</v>
      </c>
      <c r="W177" s="234">
        <f t="shared" ref="W177" si="152">V177+V177*20/100</f>
        <v>5.2</v>
      </c>
    </row>
    <row r="178" spans="1:23" ht="16.5">
      <c r="A178" s="115" t="s">
        <v>449</v>
      </c>
      <c r="B178" s="508" t="s">
        <v>416</v>
      </c>
      <c r="C178" s="509"/>
      <c r="D178" s="509"/>
      <c r="E178" s="509"/>
      <c r="F178" s="509"/>
      <c r="G178" s="509"/>
      <c r="H178" s="509"/>
      <c r="I178" s="509"/>
      <c r="J178" s="509"/>
      <c r="K178" s="509"/>
      <c r="L178" s="509"/>
      <c r="M178" s="509"/>
      <c r="N178" s="509"/>
      <c r="O178" s="333"/>
      <c r="P178" s="333"/>
      <c r="Q178" s="333"/>
      <c r="R178" s="333"/>
      <c r="S178" s="333"/>
      <c r="T178" s="333"/>
      <c r="U178" s="333"/>
      <c r="V178" s="333"/>
      <c r="W178" s="334"/>
    </row>
    <row r="179" spans="1:23" ht="64.5">
      <c r="A179" s="115" t="s">
        <v>450</v>
      </c>
      <c r="B179" s="236" t="s">
        <v>418</v>
      </c>
      <c r="C179" s="137" t="s">
        <v>67</v>
      </c>
      <c r="D179" s="212">
        <f>E179/1.2</f>
        <v>10.43</v>
      </c>
      <c r="E179" s="212">
        <f>'рассчет(4)'!E297</f>
        <v>12.52</v>
      </c>
      <c r="F179" s="213">
        <f>G179/1.2</f>
        <v>10.43</v>
      </c>
      <c r="G179" s="213">
        <f>'рассчет(4)'!E298</f>
        <v>12.52</v>
      </c>
      <c r="H179" s="137" t="s">
        <v>67</v>
      </c>
      <c r="I179" s="228">
        <v>10.43</v>
      </c>
      <c r="J179" s="228">
        <v>12.52</v>
      </c>
      <c r="K179" s="228">
        <v>10.43</v>
      </c>
      <c r="L179" s="228">
        <v>12.52</v>
      </c>
      <c r="M179" s="198">
        <f>D179/I179*100-100</f>
        <v>0</v>
      </c>
      <c r="N179" s="198">
        <f>F179/K179*100-100</f>
        <v>0</v>
      </c>
      <c r="O179" s="232"/>
      <c r="P179" s="233">
        <f t="shared" si="118"/>
        <v>10.95</v>
      </c>
      <c r="Q179" s="234">
        <f t="shared" si="119"/>
        <v>13.14</v>
      </c>
      <c r="R179" s="234">
        <f t="shared" si="120"/>
        <v>10.95</v>
      </c>
      <c r="S179" s="234">
        <f t="shared" si="121"/>
        <v>13.14</v>
      </c>
      <c r="T179" s="233">
        <f t="shared" si="122"/>
        <v>11.72</v>
      </c>
      <c r="U179" s="234">
        <f t="shared" ref="U179" si="153">T179+T179*20/100</f>
        <v>14.06</v>
      </c>
      <c r="V179" s="234">
        <f t="shared" si="123"/>
        <v>11.72</v>
      </c>
      <c r="W179" s="234">
        <f t="shared" ref="W179" si="154">V179+V179*20/100</f>
        <v>14.06</v>
      </c>
    </row>
    <row r="180" spans="1:23" ht="41.25" customHeight="1">
      <c r="A180" s="115" t="s">
        <v>452</v>
      </c>
      <c r="B180" s="508" t="s">
        <v>453</v>
      </c>
      <c r="C180" s="509"/>
      <c r="D180" s="509"/>
      <c r="E180" s="509"/>
      <c r="F180" s="509"/>
      <c r="G180" s="509"/>
      <c r="H180" s="509"/>
      <c r="I180" s="509"/>
      <c r="J180" s="509"/>
      <c r="K180" s="509"/>
      <c r="L180" s="509"/>
      <c r="M180" s="509"/>
      <c r="N180" s="509"/>
      <c r="O180" s="333"/>
      <c r="P180" s="333"/>
      <c r="Q180" s="333"/>
      <c r="R180" s="333"/>
      <c r="S180" s="333"/>
      <c r="T180" s="333"/>
      <c r="U180" s="333"/>
      <c r="V180" s="333"/>
      <c r="W180" s="334"/>
    </row>
    <row r="181" spans="1:23" ht="64.5">
      <c r="A181" s="115" t="s">
        <v>454</v>
      </c>
      <c r="B181" s="136" t="s">
        <v>475</v>
      </c>
      <c r="C181" s="137" t="s">
        <v>67</v>
      </c>
      <c r="D181" s="212">
        <f>E181/1.2</f>
        <v>5.71</v>
      </c>
      <c r="E181" s="212">
        <f>'рассчет(4)'!E300</f>
        <v>6.85</v>
      </c>
      <c r="F181" s="213">
        <f>G181/1.2</f>
        <v>5.71</v>
      </c>
      <c r="G181" s="213">
        <f>'рассчет(4)'!E301</f>
        <v>6.85</v>
      </c>
      <c r="H181" s="137" t="s">
        <v>67</v>
      </c>
      <c r="I181" s="228">
        <v>5.71</v>
      </c>
      <c r="J181" s="228">
        <v>6.85</v>
      </c>
      <c r="K181" s="228">
        <v>5.71</v>
      </c>
      <c r="L181" s="228">
        <v>6.85</v>
      </c>
      <c r="M181" s="198">
        <f>D181/I181*100-100</f>
        <v>0</v>
      </c>
      <c r="N181" s="198">
        <f>F181/K181*100-100</f>
        <v>0</v>
      </c>
      <c r="O181" s="232"/>
      <c r="P181" s="233">
        <f t="shared" si="118"/>
        <v>6</v>
      </c>
      <c r="Q181" s="234">
        <f t="shared" si="119"/>
        <v>7.2</v>
      </c>
      <c r="R181" s="234">
        <f t="shared" si="120"/>
        <v>6</v>
      </c>
      <c r="S181" s="234">
        <f t="shared" si="121"/>
        <v>7.2</v>
      </c>
      <c r="T181" s="233">
        <f t="shared" si="122"/>
        <v>6.42</v>
      </c>
      <c r="U181" s="234">
        <f t="shared" ref="U181" si="155">T181+T181*20/100</f>
        <v>7.7</v>
      </c>
      <c r="V181" s="234">
        <f t="shared" si="123"/>
        <v>6.42</v>
      </c>
      <c r="W181" s="234">
        <f t="shared" ref="W181" si="156">V181+V181*20/100</f>
        <v>7.7</v>
      </c>
    </row>
    <row r="182" spans="1:23" ht="24.75" customHeight="1">
      <c r="A182" s="115" t="s">
        <v>456</v>
      </c>
      <c r="B182" s="508" t="s">
        <v>416</v>
      </c>
      <c r="C182" s="509"/>
      <c r="D182" s="509"/>
      <c r="E182" s="509"/>
      <c r="F182" s="509"/>
      <c r="G182" s="509"/>
      <c r="H182" s="509"/>
      <c r="I182" s="509"/>
      <c r="J182" s="509"/>
      <c r="K182" s="509"/>
      <c r="L182" s="509"/>
      <c r="M182" s="509"/>
      <c r="N182" s="509"/>
      <c r="O182" s="333"/>
      <c r="P182" s="333"/>
      <c r="Q182" s="333"/>
      <c r="R182" s="333"/>
      <c r="S182" s="333"/>
      <c r="T182" s="333"/>
      <c r="U182" s="333"/>
      <c r="V182" s="333"/>
      <c r="W182" s="334"/>
    </row>
    <row r="183" spans="1:23" ht="64.5">
      <c r="A183" s="115" t="s">
        <v>457</v>
      </c>
      <c r="B183" s="136" t="s">
        <v>458</v>
      </c>
      <c r="C183" s="137" t="s">
        <v>67</v>
      </c>
      <c r="D183" s="212">
        <f>E183/1.2</f>
        <v>10.58</v>
      </c>
      <c r="E183" s="212">
        <f>'рассчет(4)'!E303</f>
        <v>12.7</v>
      </c>
      <c r="F183" s="213">
        <f>G183/1.2</f>
        <v>10.58</v>
      </c>
      <c r="G183" s="213">
        <f>'рассчет(4)'!E304</f>
        <v>12.7</v>
      </c>
      <c r="H183" s="137" t="s">
        <v>67</v>
      </c>
      <c r="I183" s="228">
        <v>10.58</v>
      </c>
      <c r="J183" s="228">
        <v>12.7</v>
      </c>
      <c r="K183" s="228">
        <v>10.58</v>
      </c>
      <c r="L183" s="228">
        <v>12.7</v>
      </c>
      <c r="M183" s="198">
        <f>D183/I183*100-100</f>
        <v>0</v>
      </c>
      <c r="N183" s="198">
        <f>F183/K183*100-100</f>
        <v>0</v>
      </c>
      <c r="O183" s="232"/>
      <c r="P183" s="233">
        <f t="shared" si="118"/>
        <v>11.11</v>
      </c>
      <c r="Q183" s="234">
        <f t="shared" si="119"/>
        <v>13.33</v>
      </c>
      <c r="R183" s="234">
        <f t="shared" si="120"/>
        <v>11.11</v>
      </c>
      <c r="S183" s="234">
        <f t="shared" si="121"/>
        <v>13.33</v>
      </c>
      <c r="T183" s="233">
        <f t="shared" si="122"/>
        <v>11.89</v>
      </c>
      <c r="U183" s="234">
        <f t="shared" ref="U183" si="157">T183+T183*20/100</f>
        <v>14.27</v>
      </c>
      <c r="V183" s="234">
        <f t="shared" si="123"/>
        <v>11.89</v>
      </c>
      <c r="W183" s="234">
        <f t="shared" ref="W183" si="158">V183+V183*20/100</f>
        <v>14.27</v>
      </c>
    </row>
    <row r="184" spans="1:23" ht="34.5" customHeight="1">
      <c r="A184" s="115" t="s">
        <v>460</v>
      </c>
      <c r="B184" s="508" t="s">
        <v>462</v>
      </c>
      <c r="C184" s="509"/>
      <c r="D184" s="509"/>
      <c r="E184" s="509"/>
      <c r="F184" s="509"/>
      <c r="G184" s="509"/>
      <c r="H184" s="509"/>
      <c r="I184" s="509"/>
      <c r="J184" s="509"/>
      <c r="K184" s="509"/>
      <c r="L184" s="509"/>
      <c r="M184" s="509"/>
      <c r="N184" s="509"/>
      <c r="O184" s="333"/>
      <c r="P184" s="333"/>
      <c r="Q184" s="333"/>
      <c r="R184" s="333"/>
      <c r="S184" s="333"/>
      <c r="T184" s="333"/>
      <c r="U184" s="333"/>
      <c r="V184" s="333"/>
      <c r="W184" s="334"/>
    </row>
    <row r="185" spans="1:23" ht="64.5">
      <c r="A185" s="115" t="s">
        <v>461</v>
      </c>
      <c r="B185" s="136" t="s">
        <v>475</v>
      </c>
      <c r="C185" s="137" t="s">
        <v>67</v>
      </c>
      <c r="D185" s="212">
        <f>E185/1.2</f>
        <v>3.11</v>
      </c>
      <c r="E185" s="212">
        <f>'рассчет(4)'!E306</f>
        <v>3.73</v>
      </c>
      <c r="F185" s="213">
        <f>G185/1.2</f>
        <v>3.11</v>
      </c>
      <c r="G185" s="213">
        <f>'рассчет(4)'!E307</f>
        <v>3.73</v>
      </c>
      <c r="H185" s="137" t="s">
        <v>67</v>
      </c>
      <c r="I185" s="228">
        <v>3.11</v>
      </c>
      <c r="J185" s="228">
        <v>3.73</v>
      </c>
      <c r="K185" s="228">
        <v>3.11</v>
      </c>
      <c r="L185" s="228">
        <v>3.73</v>
      </c>
      <c r="M185" s="198">
        <f>D185/I185*100-100</f>
        <v>0</v>
      </c>
      <c r="N185" s="198">
        <f>F185/K185*100-100</f>
        <v>0</v>
      </c>
      <c r="O185" s="232"/>
      <c r="P185" s="233">
        <f t="shared" si="118"/>
        <v>3.27</v>
      </c>
      <c r="Q185" s="234">
        <f t="shared" si="119"/>
        <v>3.92</v>
      </c>
      <c r="R185" s="234">
        <f t="shared" si="120"/>
        <v>3.27</v>
      </c>
      <c r="S185" s="234">
        <f t="shared" si="121"/>
        <v>3.92</v>
      </c>
      <c r="T185" s="233">
        <f t="shared" si="122"/>
        <v>3.5</v>
      </c>
      <c r="U185" s="234">
        <f t="shared" ref="U185" si="159">T185+T185*20/100</f>
        <v>4.2</v>
      </c>
      <c r="V185" s="234">
        <f t="shared" si="123"/>
        <v>3.5</v>
      </c>
      <c r="W185" s="234">
        <f t="shared" ref="W185" si="160">V185+V185*20/100</f>
        <v>4.2</v>
      </c>
    </row>
    <row r="186" spans="1:23" ht="16.5">
      <c r="A186" s="115" t="s">
        <v>671</v>
      </c>
      <c r="B186" s="508" t="s">
        <v>416</v>
      </c>
      <c r="C186" s="509"/>
      <c r="D186" s="509"/>
      <c r="E186" s="509"/>
      <c r="F186" s="509"/>
      <c r="G186" s="509"/>
      <c r="H186" s="509"/>
      <c r="I186" s="509"/>
      <c r="J186" s="509"/>
      <c r="K186" s="509"/>
      <c r="L186" s="509"/>
      <c r="M186" s="509"/>
      <c r="N186" s="509"/>
      <c r="O186" s="333"/>
      <c r="P186" s="333"/>
      <c r="Q186" s="333"/>
      <c r="R186" s="333"/>
      <c r="S186" s="333"/>
      <c r="T186" s="333"/>
      <c r="U186" s="333"/>
      <c r="V186" s="333"/>
      <c r="W186" s="334"/>
    </row>
    <row r="187" spans="1:23" ht="64.5">
      <c r="A187" s="115" t="s">
        <v>672</v>
      </c>
      <c r="B187" s="236" t="s">
        <v>416</v>
      </c>
      <c r="C187" s="137" t="s">
        <v>67</v>
      </c>
      <c r="D187" s="212">
        <f>E187/1.2</f>
        <v>8.8000000000000007</v>
      </c>
      <c r="E187" s="212">
        <f>'рассчет(4)'!E309</f>
        <v>10.56</v>
      </c>
      <c r="F187" s="213">
        <f>G187/1.2</f>
        <v>8.8000000000000007</v>
      </c>
      <c r="G187" s="213">
        <f>'рассчет(4)'!E310</f>
        <v>10.56</v>
      </c>
      <c r="H187" s="137" t="s">
        <v>67</v>
      </c>
      <c r="I187" s="228">
        <v>8.8000000000000007</v>
      </c>
      <c r="J187" s="228">
        <v>10.56</v>
      </c>
      <c r="K187" s="228">
        <v>8.8000000000000007</v>
      </c>
      <c r="L187" s="228">
        <v>10.56</v>
      </c>
      <c r="M187" s="198">
        <f>D187/I187*100-100</f>
        <v>0</v>
      </c>
      <c r="N187" s="198">
        <f>F187/K187*100-100</f>
        <v>0</v>
      </c>
      <c r="O187" s="232"/>
      <c r="P187" s="233">
        <f t="shared" si="118"/>
        <v>9.24</v>
      </c>
      <c r="Q187" s="234">
        <f t="shared" si="119"/>
        <v>11.09</v>
      </c>
      <c r="R187" s="234">
        <f t="shared" si="120"/>
        <v>9.24</v>
      </c>
      <c r="S187" s="234">
        <f t="shared" si="121"/>
        <v>11.09</v>
      </c>
      <c r="T187" s="233">
        <f t="shared" si="122"/>
        <v>9.89</v>
      </c>
      <c r="U187" s="234">
        <f t="shared" ref="U187" si="161">T187+T187*20/100</f>
        <v>11.87</v>
      </c>
      <c r="V187" s="234">
        <f t="shared" si="123"/>
        <v>9.89</v>
      </c>
      <c r="W187" s="234">
        <f t="shared" ref="W187" si="162">V187+V187*20/100</f>
        <v>11.87</v>
      </c>
    </row>
    <row r="188" spans="1:23" ht="36" customHeight="1">
      <c r="A188" s="115" t="s">
        <v>673</v>
      </c>
      <c r="B188" s="508" t="s">
        <v>467</v>
      </c>
      <c r="C188" s="509"/>
      <c r="D188" s="509"/>
      <c r="E188" s="509"/>
      <c r="F188" s="509"/>
      <c r="G188" s="509"/>
      <c r="H188" s="509"/>
      <c r="I188" s="509"/>
      <c r="J188" s="509"/>
      <c r="K188" s="509"/>
      <c r="L188" s="509"/>
      <c r="M188" s="509"/>
      <c r="N188" s="509"/>
      <c r="O188" s="333"/>
      <c r="P188" s="333"/>
      <c r="Q188" s="333"/>
      <c r="R188" s="333"/>
      <c r="S188" s="333"/>
      <c r="T188" s="333"/>
      <c r="U188" s="333"/>
      <c r="V188" s="333"/>
      <c r="W188" s="334"/>
    </row>
    <row r="189" spans="1:23" ht="69" customHeight="1">
      <c r="A189" s="115" t="s">
        <v>674</v>
      </c>
      <c r="B189" s="136" t="s">
        <v>475</v>
      </c>
      <c r="C189" s="137" t="s">
        <v>67</v>
      </c>
      <c r="D189" s="212">
        <f>E189/1.2</f>
        <v>3.86</v>
      </c>
      <c r="E189" s="212">
        <f>'рассчет(4)'!E312</f>
        <v>4.63</v>
      </c>
      <c r="F189" s="213">
        <f>G189/1.2</f>
        <v>3.86</v>
      </c>
      <c r="G189" s="213">
        <f>'рассчет(4)'!E313</f>
        <v>4.63</v>
      </c>
      <c r="H189" s="137" t="s">
        <v>67</v>
      </c>
      <c r="I189" s="228">
        <v>3.86</v>
      </c>
      <c r="J189" s="228">
        <v>4.63</v>
      </c>
      <c r="K189" s="228">
        <v>3.86</v>
      </c>
      <c r="L189" s="228">
        <v>4.63</v>
      </c>
      <c r="M189" s="198">
        <f>D189/I189*100-100</f>
        <v>0</v>
      </c>
      <c r="N189" s="198">
        <f>F189/K189*100-100</f>
        <v>0</v>
      </c>
      <c r="O189" s="232"/>
      <c r="P189" s="233">
        <f t="shared" si="118"/>
        <v>4.05</v>
      </c>
      <c r="Q189" s="234">
        <f t="shared" si="119"/>
        <v>4.8600000000000003</v>
      </c>
      <c r="R189" s="234">
        <f t="shared" si="120"/>
        <v>4.05</v>
      </c>
      <c r="S189" s="234">
        <f t="shared" si="121"/>
        <v>4.8600000000000003</v>
      </c>
      <c r="T189" s="233">
        <f t="shared" si="122"/>
        <v>4.33</v>
      </c>
      <c r="U189" s="234">
        <f t="shared" ref="U189" si="163">T189+T189*20/100</f>
        <v>5.2</v>
      </c>
      <c r="V189" s="234">
        <f t="shared" si="123"/>
        <v>4.33</v>
      </c>
      <c r="W189" s="234">
        <f t="shared" ref="W189" si="164">V189+V189*20/100</f>
        <v>5.2</v>
      </c>
    </row>
    <row r="190" spans="1:23" ht="16.5">
      <c r="A190" s="115" t="s">
        <v>740</v>
      </c>
      <c r="B190" s="508" t="s">
        <v>416</v>
      </c>
      <c r="C190" s="509"/>
      <c r="D190" s="509"/>
      <c r="E190" s="509"/>
      <c r="F190" s="509"/>
      <c r="G190" s="509"/>
      <c r="H190" s="509"/>
      <c r="I190" s="509"/>
      <c r="J190" s="509"/>
      <c r="K190" s="509"/>
      <c r="L190" s="509"/>
      <c r="M190" s="509"/>
      <c r="N190" s="509"/>
      <c r="O190" s="333"/>
      <c r="P190" s="333"/>
      <c r="Q190" s="333"/>
      <c r="R190" s="333"/>
      <c r="S190" s="333"/>
      <c r="T190" s="333"/>
      <c r="U190" s="333"/>
      <c r="V190" s="333"/>
      <c r="W190" s="334"/>
    </row>
    <row r="191" spans="1:23" ht="64.5">
      <c r="A191" s="115" t="s">
        <v>675</v>
      </c>
      <c r="B191" s="236" t="s">
        <v>418</v>
      </c>
      <c r="C191" s="137" t="s">
        <v>67</v>
      </c>
      <c r="D191" s="212">
        <f>E191/1.2</f>
        <v>9.11</v>
      </c>
      <c r="E191" s="212">
        <f>'рассчет(4)'!E315</f>
        <v>10.93</v>
      </c>
      <c r="F191" s="213">
        <f>G191/1.2</f>
        <v>9.11</v>
      </c>
      <c r="G191" s="213">
        <f>'рассчет(4)'!E316</f>
        <v>10.93</v>
      </c>
      <c r="H191" s="137" t="s">
        <v>67</v>
      </c>
      <c r="I191" s="228">
        <v>9.11</v>
      </c>
      <c r="J191" s="228">
        <v>10.93</v>
      </c>
      <c r="K191" s="228">
        <v>9.11</v>
      </c>
      <c r="L191" s="228">
        <v>10.93</v>
      </c>
      <c r="M191" s="198">
        <f>D191/I191*100-100</f>
        <v>0</v>
      </c>
      <c r="N191" s="198">
        <f>F191/K191*100-100</f>
        <v>0</v>
      </c>
      <c r="O191" s="232"/>
      <c r="P191" s="233">
        <f t="shared" si="118"/>
        <v>9.57</v>
      </c>
      <c r="Q191" s="234">
        <f t="shared" si="119"/>
        <v>11.48</v>
      </c>
      <c r="R191" s="234">
        <f t="shared" si="120"/>
        <v>9.57</v>
      </c>
      <c r="S191" s="234">
        <f t="shared" si="121"/>
        <v>11.48</v>
      </c>
      <c r="T191" s="233">
        <f t="shared" si="122"/>
        <v>10.24</v>
      </c>
      <c r="U191" s="234">
        <f t="shared" ref="U191" si="165">T191+T191*20/100</f>
        <v>12.29</v>
      </c>
      <c r="V191" s="234">
        <f t="shared" si="123"/>
        <v>10.24</v>
      </c>
      <c r="W191" s="234">
        <f t="shared" ref="W191" si="166">V191+V191*20/100</f>
        <v>12.29</v>
      </c>
    </row>
    <row r="192" spans="1:23" ht="39.75" customHeight="1">
      <c r="A192" s="115" t="s">
        <v>676</v>
      </c>
      <c r="B192" s="508" t="s">
        <v>474</v>
      </c>
      <c r="C192" s="509"/>
      <c r="D192" s="509"/>
      <c r="E192" s="509"/>
      <c r="F192" s="509"/>
      <c r="G192" s="509"/>
      <c r="H192" s="509"/>
      <c r="I192" s="509"/>
      <c r="J192" s="509"/>
      <c r="K192" s="509"/>
      <c r="L192" s="509"/>
      <c r="M192" s="509"/>
      <c r="N192" s="509"/>
      <c r="O192" s="333"/>
      <c r="P192" s="333"/>
      <c r="Q192" s="333"/>
      <c r="R192" s="333"/>
      <c r="S192" s="333"/>
      <c r="T192" s="333"/>
      <c r="U192" s="333"/>
      <c r="V192" s="333"/>
      <c r="W192" s="334"/>
    </row>
    <row r="193" spans="1:23" ht="81.75" customHeight="1">
      <c r="A193" s="115" t="s">
        <v>473</v>
      </c>
      <c r="B193" s="136" t="s">
        <v>475</v>
      </c>
      <c r="C193" s="137" t="s">
        <v>67</v>
      </c>
      <c r="D193" s="212">
        <f>E193/1.2</f>
        <v>3.11</v>
      </c>
      <c r="E193" s="212">
        <f>'рассчет(4)'!E318</f>
        <v>3.73</v>
      </c>
      <c r="F193" s="213">
        <f>G193/1.2</f>
        <v>3.11</v>
      </c>
      <c r="G193" s="213">
        <f>'рассчет(4)'!E319</f>
        <v>3.73</v>
      </c>
      <c r="H193" s="137" t="s">
        <v>67</v>
      </c>
      <c r="I193" s="228">
        <v>3.11</v>
      </c>
      <c r="J193" s="228">
        <v>3.73</v>
      </c>
      <c r="K193" s="228">
        <v>3.11</v>
      </c>
      <c r="L193" s="228">
        <v>3.73</v>
      </c>
      <c r="M193" s="198">
        <f>D193/I193*100-100</f>
        <v>0</v>
      </c>
      <c r="N193" s="198">
        <f>F193/K193*100-100</f>
        <v>0</v>
      </c>
      <c r="O193" s="232"/>
      <c r="P193" s="233">
        <f t="shared" si="118"/>
        <v>3.27</v>
      </c>
      <c r="Q193" s="234">
        <f t="shared" si="119"/>
        <v>3.92</v>
      </c>
      <c r="R193" s="234">
        <f t="shared" si="120"/>
        <v>3.27</v>
      </c>
      <c r="S193" s="234">
        <f t="shared" si="121"/>
        <v>3.92</v>
      </c>
      <c r="T193" s="233">
        <f t="shared" si="122"/>
        <v>3.5</v>
      </c>
      <c r="U193" s="234">
        <f t="shared" ref="U193" si="167">T193+T193*20/100</f>
        <v>4.2</v>
      </c>
      <c r="V193" s="234">
        <f t="shared" si="123"/>
        <v>3.5</v>
      </c>
      <c r="W193" s="234">
        <f t="shared" ref="W193" si="168">V193+V193*20/100</f>
        <v>4.2</v>
      </c>
    </row>
    <row r="194" spans="1:23" ht="16.5">
      <c r="A194" s="115" t="s">
        <v>476</v>
      </c>
      <c r="B194" s="508" t="s">
        <v>416</v>
      </c>
      <c r="C194" s="509"/>
      <c r="D194" s="509"/>
      <c r="E194" s="509"/>
      <c r="F194" s="509"/>
      <c r="G194" s="509"/>
      <c r="H194" s="509"/>
      <c r="I194" s="509"/>
      <c r="J194" s="509"/>
      <c r="K194" s="509"/>
      <c r="L194" s="509"/>
      <c r="M194" s="509"/>
      <c r="N194" s="509"/>
      <c r="O194" s="333"/>
      <c r="P194" s="333"/>
      <c r="Q194" s="333"/>
      <c r="R194" s="333"/>
      <c r="S194" s="333"/>
      <c r="T194" s="333"/>
      <c r="U194" s="333"/>
      <c r="V194" s="333"/>
      <c r="W194" s="334"/>
    </row>
    <row r="195" spans="1:23" ht="64.5">
      <c r="A195" s="115" t="s">
        <v>477</v>
      </c>
      <c r="B195" s="236" t="s">
        <v>418</v>
      </c>
      <c r="C195" s="137" t="s">
        <v>67</v>
      </c>
      <c r="D195" s="212">
        <f>E195/1.2</f>
        <v>8.33</v>
      </c>
      <c r="E195" s="212">
        <f>'рассчет(4)'!E321</f>
        <v>10</v>
      </c>
      <c r="F195" s="213">
        <f>G195/1.2</f>
        <v>8.33</v>
      </c>
      <c r="G195" s="213">
        <f>'рассчет(4)'!E322</f>
        <v>10</v>
      </c>
      <c r="H195" s="137" t="s">
        <v>67</v>
      </c>
      <c r="I195" s="228">
        <v>8.33</v>
      </c>
      <c r="J195" s="228">
        <v>10</v>
      </c>
      <c r="K195" s="228">
        <v>8.33</v>
      </c>
      <c r="L195" s="228">
        <v>10</v>
      </c>
      <c r="M195" s="198">
        <f>D195/I195*100-100</f>
        <v>0</v>
      </c>
      <c r="N195" s="198">
        <f>F195/K195*100-100</f>
        <v>0</v>
      </c>
      <c r="O195" s="232"/>
      <c r="P195" s="233">
        <f t="shared" si="118"/>
        <v>8.75</v>
      </c>
      <c r="Q195" s="234">
        <f t="shared" si="119"/>
        <v>10.5</v>
      </c>
      <c r="R195" s="234">
        <f t="shared" si="120"/>
        <v>8.75</v>
      </c>
      <c r="S195" s="234">
        <f t="shared" si="121"/>
        <v>10.5</v>
      </c>
      <c r="T195" s="233">
        <f t="shared" si="122"/>
        <v>9.36</v>
      </c>
      <c r="U195" s="234">
        <f t="shared" ref="U195" si="169">T195+T195*20/100</f>
        <v>11.23</v>
      </c>
      <c r="V195" s="234">
        <f t="shared" si="123"/>
        <v>9.36</v>
      </c>
      <c r="W195" s="234">
        <f t="shared" ref="W195" si="170">V195+V195*20/100</f>
        <v>11.23</v>
      </c>
    </row>
    <row r="196" spans="1:23" ht="16.5">
      <c r="A196" s="115" t="s">
        <v>478</v>
      </c>
      <c r="B196" s="519" t="s">
        <v>480</v>
      </c>
      <c r="C196" s="520"/>
      <c r="D196" s="520"/>
      <c r="E196" s="520"/>
      <c r="F196" s="520"/>
      <c r="G196" s="520"/>
      <c r="H196" s="520"/>
      <c r="I196" s="520"/>
      <c r="J196" s="520"/>
      <c r="K196" s="520"/>
      <c r="L196" s="520"/>
      <c r="M196" s="520"/>
      <c r="N196" s="520"/>
      <c r="O196" s="232"/>
      <c r="P196" s="233"/>
      <c r="Q196" s="234"/>
      <c r="R196" s="234"/>
      <c r="S196" s="234"/>
      <c r="T196" s="233">
        <f t="shared" si="122"/>
        <v>0</v>
      </c>
      <c r="U196" s="234"/>
      <c r="V196" s="234">
        <f t="shared" si="123"/>
        <v>0</v>
      </c>
      <c r="W196" s="234"/>
    </row>
    <row r="197" spans="1:23" ht="64.5">
      <c r="A197" s="115" t="s">
        <v>678</v>
      </c>
      <c r="B197" s="236" t="s">
        <v>475</v>
      </c>
      <c r="C197" s="137" t="s">
        <v>67</v>
      </c>
      <c r="D197" s="212">
        <f>E197/1.2</f>
        <v>2</v>
      </c>
      <c r="E197" s="212">
        <f>'рассчет(4)'!E324</f>
        <v>2.4</v>
      </c>
      <c r="F197" s="213">
        <f>G197/1.2</f>
        <v>2</v>
      </c>
      <c r="G197" s="213">
        <f>'рассчет(4)'!E325</f>
        <v>2.4</v>
      </c>
      <c r="H197" s="137" t="s">
        <v>67</v>
      </c>
      <c r="I197" s="228">
        <v>2</v>
      </c>
      <c r="J197" s="228">
        <v>2.4</v>
      </c>
      <c r="K197" s="228">
        <v>2</v>
      </c>
      <c r="L197" s="228">
        <v>2.4</v>
      </c>
      <c r="M197" s="198">
        <f>D197/I197*100-100</f>
        <v>0</v>
      </c>
      <c r="N197" s="198">
        <f>F197/K197*100-100</f>
        <v>0</v>
      </c>
      <c r="O197" s="232"/>
      <c r="P197" s="233">
        <f t="shared" si="118"/>
        <v>2.1</v>
      </c>
      <c r="Q197" s="234">
        <f t="shared" si="119"/>
        <v>2.52</v>
      </c>
      <c r="R197" s="234">
        <f t="shared" si="120"/>
        <v>2.1</v>
      </c>
      <c r="S197" s="234">
        <f t="shared" si="121"/>
        <v>2.52</v>
      </c>
      <c r="T197" s="233">
        <f t="shared" si="122"/>
        <v>2.25</v>
      </c>
      <c r="U197" s="234">
        <f t="shared" ref="U197" si="171">T197+T197*20/100</f>
        <v>2.7</v>
      </c>
      <c r="V197" s="234">
        <f t="shared" si="123"/>
        <v>2.25</v>
      </c>
      <c r="W197" s="234">
        <f t="shared" ref="W197" si="172">V197+V197*20/100</f>
        <v>2.7</v>
      </c>
    </row>
    <row r="198" spans="1:23" ht="16.5">
      <c r="A198" s="115" t="s">
        <v>482</v>
      </c>
      <c r="B198" s="508" t="s">
        <v>416</v>
      </c>
      <c r="C198" s="509"/>
      <c r="D198" s="509"/>
      <c r="E198" s="509"/>
      <c r="F198" s="509"/>
      <c r="G198" s="509"/>
      <c r="H198" s="509"/>
      <c r="I198" s="509"/>
      <c r="J198" s="509"/>
      <c r="K198" s="509"/>
      <c r="L198" s="509"/>
      <c r="M198" s="509"/>
      <c r="N198" s="509"/>
      <c r="O198" s="333"/>
      <c r="P198" s="333"/>
      <c r="Q198" s="333"/>
      <c r="R198" s="333"/>
      <c r="S198" s="333"/>
      <c r="T198" s="333"/>
      <c r="U198" s="333"/>
      <c r="V198" s="333"/>
      <c r="W198" s="334"/>
    </row>
    <row r="199" spans="1:23" ht="64.5">
      <c r="A199" s="115" t="s">
        <v>741</v>
      </c>
      <c r="B199" s="236" t="s">
        <v>418</v>
      </c>
      <c r="C199" s="137" t="s">
        <v>67</v>
      </c>
      <c r="D199" s="212">
        <f>E199/1.2</f>
        <v>7.72</v>
      </c>
      <c r="E199" s="212">
        <f>'рассчет(4)'!E327</f>
        <v>9.26</v>
      </c>
      <c r="F199" s="213">
        <f>G199/1.2</f>
        <v>7.72</v>
      </c>
      <c r="G199" s="213">
        <f>'рассчет(4)'!E328</f>
        <v>9.26</v>
      </c>
      <c r="H199" s="137" t="s">
        <v>67</v>
      </c>
      <c r="I199" s="228">
        <v>7.72</v>
      </c>
      <c r="J199" s="228">
        <v>9.26</v>
      </c>
      <c r="K199" s="228">
        <v>7.72</v>
      </c>
      <c r="L199" s="228">
        <v>9.26</v>
      </c>
      <c r="M199" s="198">
        <f>D199/I199*100-100</f>
        <v>0</v>
      </c>
      <c r="N199" s="198">
        <f>F199/K199*100-100</f>
        <v>0</v>
      </c>
      <c r="O199" s="232"/>
      <c r="P199" s="233">
        <f t="shared" si="118"/>
        <v>8.11</v>
      </c>
      <c r="Q199" s="234">
        <f t="shared" si="119"/>
        <v>9.73</v>
      </c>
      <c r="R199" s="234">
        <f t="shared" si="120"/>
        <v>8.11</v>
      </c>
      <c r="S199" s="234">
        <f t="shared" si="121"/>
        <v>9.73</v>
      </c>
      <c r="T199" s="233">
        <f t="shared" si="122"/>
        <v>8.68</v>
      </c>
      <c r="U199" s="234">
        <f t="shared" ref="U199:U201" si="173">T199+T199*20/100</f>
        <v>10.42</v>
      </c>
      <c r="V199" s="234">
        <f t="shared" si="123"/>
        <v>8.68</v>
      </c>
      <c r="W199" s="234">
        <f t="shared" ref="W199:W201" si="174">V199+V199*20/100</f>
        <v>10.42</v>
      </c>
    </row>
    <row r="200" spans="1:23" ht="64.5">
      <c r="A200" s="115" t="s">
        <v>742</v>
      </c>
      <c r="B200" s="236" t="s">
        <v>484</v>
      </c>
      <c r="C200" s="137" t="s">
        <v>67</v>
      </c>
      <c r="D200" s="212">
        <f>'рассчет(4)'!D329</f>
        <v>5.25</v>
      </c>
      <c r="E200" s="212">
        <f>'рассчет(4)'!E329</f>
        <v>6.3</v>
      </c>
      <c r="F200" s="213">
        <f>'рассчет(4)'!D330</f>
        <v>5.25</v>
      </c>
      <c r="G200" s="213">
        <f>'рассчет(4)'!E330</f>
        <v>6.3</v>
      </c>
      <c r="H200" s="137" t="s">
        <v>67</v>
      </c>
      <c r="I200" s="228">
        <v>5.0999999999999996</v>
      </c>
      <c r="J200" s="228">
        <v>6.12</v>
      </c>
      <c r="K200" s="228">
        <v>4.92</v>
      </c>
      <c r="L200" s="228">
        <v>5.9</v>
      </c>
      <c r="M200" s="198">
        <f>D200/I200*100-100</f>
        <v>2.94</v>
      </c>
      <c r="N200" s="198">
        <f>F200/K200*100-100</f>
        <v>6.71</v>
      </c>
      <c r="O200" s="232"/>
      <c r="P200" s="233">
        <f t="shared" si="118"/>
        <v>5.36</v>
      </c>
      <c r="Q200" s="234">
        <f t="shared" si="119"/>
        <v>6.43</v>
      </c>
      <c r="R200" s="234">
        <f t="shared" si="120"/>
        <v>5.17</v>
      </c>
      <c r="S200" s="234">
        <f t="shared" si="121"/>
        <v>6.2</v>
      </c>
      <c r="T200" s="233">
        <f t="shared" si="122"/>
        <v>5.74</v>
      </c>
      <c r="U200" s="234">
        <f t="shared" si="173"/>
        <v>6.89</v>
      </c>
      <c r="V200" s="234">
        <f t="shared" si="123"/>
        <v>5.53</v>
      </c>
      <c r="W200" s="234">
        <f t="shared" si="174"/>
        <v>6.64</v>
      </c>
    </row>
    <row r="201" spans="1:23" ht="64.5">
      <c r="A201" s="115" t="s">
        <v>489</v>
      </c>
      <c r="B201" s="236" t="s">
        <v>743</v>
      </c>
      <c r="C201" s="137" t="s">
        <v>67</v>
      </c>
      <c r="D201" s="212">
        <f>'рассчет(4)'!D331</f>
        <v>28.2</v>
      </c>
      <c r="E201" s="212">
        <f>'рассчет(4)'!E331</f>
        <v>33.840000000000003</v>
      </c>
      <c r="F201" s="213">
        <f>'рассчет(4)'!D332</f>
        <v>28.2</v>
      </c>
      <c r="G201" s="213">
        <f>'рассчет(4)'!E332</f>
        <v>33.840000000000003</v>
      </c>
      <c r="H201" s="137" t="s">
        <v>67</v>
      </c>
      <c r="I201" s="228">
        <v>14.48</v>
      </c>
      <c r="J201" s="228">
        <v>17.38</v>
      </c>
      <c r="K201" s="228">
        <v>13.67</v>
      </c>
      <c r="L201" s="228">
        <v>16.399999999999999</v>
      </c>
      <c r="M201" s="198">
        <f>D201/I201*100-100</f>
        <v>94.75</v>
      </c>
      <c r="N201" s="198">
        <f>F201/K201*100-100</f>
        <v>106.29</v>
      </c>
      <c r="O201" s="232"/>
      <c r="P201" s="233">
        <f t="shared" si="118"/>
        <v>15.2</v>
      </c>
      <c r="Q201" s="234">
        <f t="shared" si="119"/>
        <v>18.239999999999998</v>
      </c>
      <c r="R201" s="234">
        <f t="shared" si="120"/>
        <v>14.35</v>
      </c>
      <c r="S201" s="234">
        <f t="shared" si="121"/>
        <v>17.22</v>
      </c>
      <c r="T201" s="233">
        <f t="shared" si="122"/>
        <v>16.260000000000002</v>
      </c>
      <c r="U201" s="234">
        <f t="shared" si="173"/>
        <v>19.510000000000002</v>
      </c>
      <c r="V201" s="234">
        <f t="shared" si="123"/>
        <v>15.35</v>
      </c>
      <c r="W201" s="234">
        <f t="shared" si="174"/>
        <v>18.420000000000002</v>
      </c>
    </row>
    <row r="202" spans="1:23" ht="16.5">
      <c r="A202" s="115" t="s">
        <v>744</v>
      </c>
      <c r="B202" s="508" t="s">
        <v>490</v>
      </c>
      <c r="C202" s="509"/>
      <c r="D202" s="509"/>
      <c r="E202" s="509"/>
      <c r="F202" s="509"/>
      <c r="G202" s="509"/>
      <c r="H202" s="509"/>
      <c r="I202" s="509"/>
      <c r="J202" s="509"/>
      <c r="K202" s="509"/>
      <c r="L202" s="509"/>
      <c r="M202" s="509"/>
      <c r="N202" s="509"/>
      <c r="O202" s="333"/>
      <c r="P202" s="333"/>
      <c r="Q202" s="333"/>
      <c r="R202" s="333"/>
      <c r="S202" s="333"/>
      <c r="T202" s="333"/>
      <c r="U202" s="333"/>
      <c r="V202" s="333"/>
      <c r="W202" s="334"/>
    </row>
    <row r="203" spans="1:23" ht="64.5">
      <c r="A203" s="115" t="s">
        <v>695</v>
      </c>
      <c r="B203" s="236" t="s">
        <v>493</v>
      </c>
      <c r="C203" s="137" t="s">
        <v>67</v>
      </c>
      <c r="D203" s="212">
        <f>'рассчет(4)'!D334</f>
        <v>2</v>
      </c>
      <c r="E203" s="212">
        <f>'рассчет(4)'!E334</f>
        <v>2.4</v>
      </c>
      <c r="F203" s="213">
        <f>'рассчет(4)'!D335</f>
        <v>1.31</v>
      </c>
      <c r="G203" s="213">
        <f>'рассчет(4)'!E335</f>
        <v>1.57</v>
      </c>
      <c r="H203" s="137" t="s">
        <v>67</v>
      </c>
      <c r="I203" s="228">
        <v>1.0900000000000001</v>
      </c>
      <c r="J203" s="228">
        <v>1.31</v>
      </c>
      <c r="K203" s="228">
        <v>1.0900000000000001</v>
      </c>
      <c r="L203" s="228">
        <v>1.31</v>
      </c>
      <c r="M203" s="198">
        <f>D203/I203*100-100</f>
        <v>83.49</v>
      </c>
      <c r="N203" s="198">
        <f>F203/K203*100-100</f>
        <v>20.18</v>
      </c>
      <c r="O203" s="232"/>
      <c r="P203" s="233">
        <f t="shared" si="118"/>
        <v>1.1399999999999999</v>
      </c>
      <c r="Q203" s="234">
        <f t="shared" si="119"/>
        <v>1.37</v>
      </c>
      <c r="R203" s="234">
        <f t="shared" si="120"/>
        <v>1.1399999999999999</v>
      </c>
      <c r="S203" s="234">
        <f t="shared" si="121"/>
        <v>1.37</v>
      </c>
      <c r="T203" s="233">
        <f t="shared" si="122"/>
        <v>1.22</v>
      </c>
      <c r="U203" s="234">
        <f t="shared" ref="U203:U205" si="175">T203+T203*20/100</f>
        <v>1.46</v>
      </c>
      <c r="V203" s="234">
        <f t="shared" si="123"/>
        <v>1.22</v>
      </c>
      <c r="W203" s="234">
        <f t="shared" ref="W203:W205" si="176">V203+V203*20/100</f>
        <v>1.46</v>
      </c>
    </row>
    <row r="204" spans="1:23" ht="64.5">
      <c r="A204" s="115" t="s">
        <v>745</v>
      </c>
      <c r="B204" s="236" t="s">
        <v>495</v>
      </c>
      <c r="C204" s="137" t="s">
        <v>67</v>
      </c>
      <c r="D204" s="212">
        <f>'рассчет(4)'!D336</f>
        <v>3.55</v>
      </c>
      <c r="E204" s="212">
        <f>'рассчет(4)'!E336</f>
        <v>4.26</v>
      </c>
      <c r="F204" s="213">
        <f>'рассчет(4)'!D337</f>
        <v>2.31</v>
      </c>
      <c r="G204" s="213">
        <f>'рассчет(4)'!E337</f>
        <v>2.77</v>
      </c>
      <c r="H204" s="137" t="s">
        <v>67</v>
      </c>
      <c r="I204" s="228">
        <v>1.36</v>
      </c>
      <c r="J204" s="228">
        <v>1.63</v>
      </c>
      <c r="K204" s="228">
        <v>1.36</v>
      </c>
      <c r="L204" s="228">
        <v>1.63</v>
      </c>
      <c r="M204" s="198">
        <f>D204/I204*100-100</f>
        <v>161.03</v>
      </c>
      <c r="N204" s="198">
        <f>F204/K204*100-100</f>
        <v>69.849999999999994</v>
      </c>
      <c r="O204" s="232"/>
      <c r="P204" s="233">
        <f t="shared" si="118"/>
        <v>1.43</v>
      </c>
      <c r="Q204" s="234">
        <f t="shared" si="119"/>
        <v>1.72</v>
      </c>
      <c r="R204" s="234">
        <f t="shared" si="120"/>
        <v>1.43</v>
      </c>
      <c r="S204" s="234">
        <f t="shared" si="121"/>
        <v>1.72</v>
      </c>
      <c r="T204" s="233">
        <f t="shared" si="122"/>
        <v>1.53</v>
      </c>
      <c r="U204" s="234">
        <f t="shared" si="175"/>
        <v>1.84</v>
      </c>
      <c r="V204" s="234">
        <f t="shared" si="123"/>
        <v>1.53</v>
      </c>
      <c r="W204" s="234">
        <f t="shared" si="176"/>
        <v>1.84</v>
      </c>
    </row>
    <row r="205" spans="1:23" ht="67.5" customHeight="1">
      <c r="A205" s="115" t="s">
        <v>680</v>
      </c>
      <c r="B205" s="236" t="s">
        <v>498</v>
      </c>
      <c r="C205" s="137" t="s">
        <v>67</v>
      </c>
      <c r="D205" s="212">
        <f t="shared" ref="D205" si="177">E205/1.2</f>
        <v>3.86</v>
      </c>
      <c r="E205" s="212">
        <f>'рассчет(4)'!E338</f>
        <v>4.63</v>
      </c>
      <c r="F205" s="213">
        <f t="shared" ref="F205" si="178">G205/1.2</f>
        <v>3.86</v>
      </c>
      <c r="G205" s="213">
        <f>'рассчет(4)'!E339</f>
        <v>4.63</v>
      </c>
      <c r="H205" s="137" t="s">
        <v>67</v>
      </c>
      <c r="I205" s="228">
        <v>3.86</v>
      </c>
      <c r="J205" s="228">
        <v>4.63</v>
      </c>
      <c r="K205" s="228">
        <v>3.86</v>
      </c>
      <c r="L205" s="228">
        <v>4.63</v>
      </c>
      <c r="M205" s="198">
        <f>D205/I205*100-100</f>
        <v>0</v>
      </c>
      <c r="N205" s="198">
        <f>F205/K205*100-100</f>
        <v>0</v>
      </c>
      <c r="O205" s="232"/>
      <c r="P205" s="233">
        <f t="shared" ref="P205:P240" si="179">I205+I205*5/100</f>
        <v>4.05</v>
      </c>
      <c r="Q205" s="234">
        <f t="shared" ref="Q205:Q240" si="180">P205+P205*20/100</f>
        <v>4.8600000000000003</v>
      </c>
      <c r="R205" s="234">
        <f t="shared" ref="R205:R240" si="181">K205+K205*5/100</f>
        <v>4.05</v>
      </c>
      <c r="S205" s="234">
        <f t="shared" ref="S205:S240" si="182">R205+R205*20/100</f>
        <v>4.8600000000000003</v>
      </c>
      <c r="T205" s="233">
        <f t="shared" ref="T205:T240" si="183">P205+P205*7/100</f>
        <v>4.33</v>
      </c>
      <c r="U205" s="234">
        <f t="shared" si="175"/>
        <v>5.2</v>
      </c>
      <c r="V205" s="234">
        <f t="shared" ref="V205:V240" si="184">R205+R205*7/100</f>
        <v>4.33</v>
      </c>
      <c r="W205" s="234">
        <f t="shared" si="176"/>
        <v>5.2</v>
      </c>
    </row>
    <row r="206" spans="1:23" ht="16.5">
      <c r="A206" s="115" t="s">
        <v>500</v>
      </c>
      <c r="B206" s="508" t="s">
        <v>501</v>
      </c>
      <c r="C206" s="509"/>
      <c r="D206" s="509"/>
      <c r="E206" s="509"/>
      <c r="F206" s="509"/>
      <c r="G206" s="509"/>
      <c r="H206" s="509"/>
      <c r="I206" s="509"/>
      <c r="J206" s="509"/>
      <c r="K206" s="509"/>
      <c r="L206" s="509"/>
      <c r="M206" s="509"/>
      <c r="N206" s="509"/>
      <c r="O206" s="333"/>
      <c r="P206" s="333"/>
      <c r="Q206" s="333"/>
      <c r="R206" s="333"/>
      <c r="S206" s="333"/>
      <c r="T206" s="333"/>
      <c r="U206" s="333"/>
      <c r="V206" s="333"/>
      <c r="W206" s="334"/>
    </row>
    <row r="207" spans="1:23" ht="64.5">
      <c r="A207" s="115" t="s">
        <v>681</v>
      </c>
      <c r="B207" s="236" t="s">
        <v>503</v>
      </c>
      <c r="C207" s="137" t="s">
        <v>67</v>
      </c>
      <c r="D207" s="212">
        <f>'рассчет(4)'!D341</f>
        <v>2.86</v>
      </c>
      <c r="E207" s="212">
        <f>'рассчет(4)'!E341</f>
        <v>3.43</v>
      </c>
      <c r="F207" s="213">
        <f>'рассчет(4)'!D342</f>
        <v>1.82</v>
      </c>
      <c r="G207" s="213">
        <f>'рассчет(4)'!E342</f>
        <v>2.1800000000000002</v>
      </c>
      <c r="H207" s="137" t="s">
        <v>67</v>
      </c>
      <c r="I207" s="228">
        <v>2.86</v>
      </c>
      <c r="J207" s="228">
        <v>3.43</v>
      </c>
      <c r="K207" s="228">
        <v>1.82</v>
      </c>
      <c r="L207" s="228">
        <v>2.1800000000000002</v>
      </c>
      <c r="M207" s="198">
        <f>D207/I207*100-100</f>
        <v>0</v>
      </c>
      <c r="N207" s="198">
        <f>F207/K207*100-100</f>
        <v>0</v>
      </c>
      <c r="O207" s="232"/>
      <c r="P207" s="233">
        <f t="shared" si="179"/>
        <v>3</v>
      </c>
      <c r="Q207" s="234">
        <f t="shared" si="180"/>
        <v>3.6</v>
      </c>
      <c r="R207" s="234">
        <f t="shared" si="181"/>
        <v>1.91</v>
      </c>
      <c r="S207" s="234">
        <f t="shared" si="182"/>
        <v>2.29</v>
      </c>
      <c r="T207" s="233">
        <f t="shared" si="183"/>
        <v>3.21</v>
      </c>
      <c r="U207" s="234">
        <f t="shared" ref="U207:U208" si="185">T207+T207*20/100</f>
        <v>3.85</v>
      </c>
      <c r="V207" s="234">
        <f t="shared" si="184"/>
        <v>2.04</v>
      </c>
      <c r="W207" s="234">
        <f t="shared" ref="W207:W208" si="186">V207+V207*20/100</f>
        <v>2.4500000000000002</v>
      </c>
    </row>
    <row r="208" spans="1:23" ht="64.5">
      <c r="A208" s="115" t="s">
        <v>746</v>
      </c>
      <c r="B208" s="236" t="s">
        <v>506</v>
      </c>
      <c r="C208" s="137" t="s">
        <v>67</v>
      </c>
      <c r="D208" s="212">
        <f>'рассчет(4)'!D343</f>
        <v>7.72</v>
      </c>
      <c r="E208" s="212">
        <f>'рассчет(4)'!E343</f>
        <v>9.26</v>
      </c>
      <c r="F208" s="213">
        <f>'рассчет(4)'!D344</f>
        <v>7.72</v>
      </c>
      <c r="G208" s="213">
        <f>'рассчет(4)'!E344</f>
        <v>9.26</v>
      </c>
      <c r="H208" s="137" t="s">
        <v>67</v>
      </c>
      <c r="I208" s="228">
        <v>4.28</v>
      </c>
      <c r="J208" s="228">
        <v>5.14</v>
      </c>
      <c r="K208" s="228">
        <v>4.1100000000000003</v>
      </c>
      <c r="L208" s="228">
        <v>4.93</v>
      </c>
      <c r="M208" s="198">
        <f>D208/I208*100-100</f>
        <v>80.37</v>
      </c>
      <c r="N208" s="198">
        <f>F208/K208*100-100</f>
        <v>87.83</v>
      </c>
      <c r="O208" s="232"/>
      <c r="P208" s="233">
        <f t="shared" si="179"/>
        <v>4.49</v>
      </c>
      <c r="Q208" s="234">
        <f t="shared" si="180"/>
        <v>5.39</v>
      </c>
      <c r="R208" s="234">
        <f t="shared" si="181"/>
        <v>4.32</v>
      </c>
      <c r="S208" s="234">
        <f t="shared" si="182"/>
        <v>5.18</v>
      </c>
      <c r="T208" s="233">
        <f t="shared" si="183"/>
        <v>4.8</v>
      </c>
      <c r="U208" s="234">
        <f t="shared" si="185"/>
        <v>5.76</v>
      </c>
      <c r="V208" s="234">
        <f t="shared" si="184"/>
        <v>4.62</v>
      </c>
      <c r="W208" s="234">
        <f t="shared" si="186"/>
        <v>5.54</v>
      </c>
    </row>
    <row r="209" spans="1:23" ht="16.5">
      <c r="A209" s="115" t="s">
        <v>508</v>
      </c>
      <c r="B209" s="508" t="s">
        <v>510</v>
      </c>
      <c r="C209" s="509"/>
      <c r="D209" s="509"/>
      <c r="E209" s="509"/>
      <c r="F209" s="509"/>
      <c r="G209" s="509"/>
      <c r="H209" s="509"/>
      <c r="I209" s="509"/>
      <c r="J209" s="509"/>
      <c r="K209" s="509"/>
      <c r="L209" s="509"/>
      <c r="M209" s="509"/>
      <c r="N209" s="509"/>
      <c r="O209" s="333"/>
      <c r="P209" s="333"/>
      <c r="Q209" s="333"/>
      <c r="R209" s="333"/>
      <c r="S209" s="333"/>
      <c r="T209" s="333"/>
      <c r="U209" s="333"/>
      <c r="V209" s="333"/>
      <c r="W209" s="334"/>
    </row>
    <row r="210" spans="1:23" ht="64.5">
      <c r="A210" s="115" t="s">
        <v>747</v>
      </c>
      <c r="B210" s="236" t="s">
        <v>511</v>
      </c>
      <c r="C210" s="137" t="s">
        <v>67</v>
      </c>
      <c r="D210" s="212">
        <f t="shared" ref="D210:D214" si="187">E210/1.2</f>
        <v>2.31</v>
      </c>
      <c r="E210" s="212">
        <f>'рассчет(4)'!E346</f>
        <v>2.77</v>
      </c>
      <c r="F210" s="213">
        <f t="shared" ref="F210:F214" si="188">G210/1.2</f>
        <v>2.31</v>
      </c>
      <c r="G210" s="213">
        <f>'рассчет(4)'!E347</f>
        <v>2.77</v>
      </c>
      <c r="H210" s="137" t="s">
        <v>67</v>
      </c>
      <c r="I210" s="228">
        <v>2.2400000000000002</v>
      </c>
      <c r="J210" s="228">
        <v>2.69</v>
      </c>
      <c r="K210" s="228">
        <v>2.2400000000000002</v>
      </c>
      <c r="L210" s="228">
        <v>2.69</v>
      </c>
      <c r="M210" s="198">
        <f t="shared" ref="M210:M216" si="189">D210/I210*100-100</f>
        <v>3.13</v>
      </c>
      <c r="N210" s="198">
        <f t="shared" ref="N210:N216" si="190">F210/K210*100-100</f>
        <v>3.13</v>
      </c>
      <c r="O210" s="232"/>
      <c r="P210" s="233">
        <f t="shared" si="179"/>
        <v>2.35</v>
      </c>
      <c r="Q210" s="234">
        <f t="shared" si="180"/>
        <v>2.82</v>
      </c>
      <c r="R210" s="234">
        <f t="shared" si="181"/>
        <v>2.35</v>
      </c>
      <c r="S210" s="234">
        <f t="shared" si="182"/>
        <v>2.82</v>
      </c>
      <c r="T210" s="233">
        <f t="shared" si="183"/>
        <v>2.5099999999999998</v>
      </c>
      <c r="U210" s="234">
        <f t="shared" ref="U210:U216" si="191">T210+T210*20/100</f>
        <v>3.01</v>
      </c>
      <c r="V210" s="234">
        <f t="shared" si="184"/>
        <v>2.5099999999999998</v>
      </c>
      <c r="W210" s="234">
        <f t="shared" ref="W210:W216" si="192">V210+V210*20/100</f>
        <v>3.01</v>
      </c>
    </row>
    <row r="211" spans="1:23" ht="64.5">
      <c r="A211" s="115" t="s">
        <v>513</v>
      </c>
      <c r="B211" s="236" t="s">
        <v>516</v>
      </c>
      <c r="C211" s="137" t="s">
        <v>67</v>
      </c>
      <c r="D211" s="212">
        <f t="shared" si="187"/>
        <v>0.92</v>
      </c>
      <c r="E211" s="212">
        <f>'рассчет(4)'!E348</f>
        <v>1.1000000000000001</v>
      </c>
      <c r="F211" s="213">
        <f t="shared" si="188"/>
        <v>0.92</v>
      </c>
      <c r="G211" s="213">
        <f>'рассчет(4)'!E349</f>
        <v>1.1000000000000001</v>
      </c>
      <c r="H211" s="137" t="s">
        <v>67</v>
      </c>
      <c r="I211" s="228">
        <v>0.9</v>
      </c>
      <c r="J211" s="228">
        <v>1.08</v>
      </c>
      <c r="K211" s="228">
        <v>0.9</v>
      </c>
      <c r="L211" s="228">
        <v>1.08</v>
      </c>
      <c r="M211" s="198">
        <f t="shared" si="189"/>
        <v>2.2200000000000002</v>
      </c>
      <c r="N211" s="198">
        <f t="shared" si="190"/>
        <v>2.2200000000000002</v>
      </c>
      <c r="O211" s="232"/>
      <c r="P211" s="233">
        <f t="shared" si="179"/>
        <v>0.95</v>
      </c>
      <c r="Q211" s="234">
        <f t="shared" si="180"/>
        <v>1.1399999999999999</v>
      </c>
      <c r="R211" s="234">
        <f t="shared" si="181"/>
        <v>0.95</v>
      </c>
      <c r="S211" s="234">
        <f t="shared" si="182"/>
        <v>1.1399999999999999</v>
      </c>
      <c r="T211" s="233">
        <f t="shared" si="183"/>
        <v>1.02</v>
      </c>
      <c r="U211" s="234">
        <f t="shared" si="191"/>
        <v>1.22</v>
      </c>
      <c r="V211" s="234">
        <f t="shared" si="184"/>
        <v>1.02</v>
      </c>
      <c r="W211" s="234">
        <f t="shared" si="192"/>
        <v>1.22</v>
      </c>
    </row>
    <row r="212" spans="1:23" ht="64.5">
      <c r="A212" s="115" t="s">
        <v>514</v>
      </c>
      <c r="B212" s="236" t="s">
        <v>517</v>
      </c>
      <c r="C212" s="137" t="s">
        <v>67</v>
      </c>
      <c r="D212" s="212">
        <f t="shared" si="187"/>
        <v>1.39</v>
      </c>
      <c r="E212" s="212">
        <f>'рассчет(4)'!E350</f>
        <v>1.67</v>
      </c>
      <c r="F212" s="213">
        <f t="shared" si="188"/>
        <v>1.39</v>
      </c>
      <c r="G212" s="213">
        <f>'рассчет(4)'!E351</f>
        <v>1.67</v>
      </c>
      <c r="H212" s="137" t="s">
        <v>67</v>
      </c>
      <c r="I212" s="228">
        <v>1.34</v>
      </c>
      <c r="J212" s="228">
        <v>1.61</v>
      </c>
      <c r="K212" s="228">
        <v>1.34</v>
      </c>
      <c r="L212" s="228">
        <v>1.61</v>
      </c>
      <c r="M212" s="198">
        <f t="shared" si="189"/>
        <v>3.73</v>
      </c>
      <c r="N212" s="198">
        <f t="shared" si="190"/>
        <v>3.73</v>
      </c>
      <c r="O212" s="232"/>
      <c r="P212" s="233">
        <f t="shared" si="179"/>
        <v>1.41</v>
      </c>
      <c r="Q212" s="234">
        <f t="shared" si="180"/>
        <v>1.69</v>
      </c>
      <c r="R212" s="234">
        <f t="shared" si="181"/>
        <v>1.41</v>
      </c>
      <c r="S212" s="234">
        <f t="shared" si="182"/>
        <v>1.69</v>
      </c>
      <c r="T212" s="233">
        <f t="shared" si="183"/>
        <v>1.51</v>
      </c>
      <c r="U212" s="234">
        <f t="shared" si="191"/>
        <v>1.81</v>
      </c>
      <c r="V212" s="234">
        <f t="shared" si="184"/>
        <v>1.51</v>
      </c>
      <c r="W212" s="234">
        <f t="shared" si="192"/>
        <v>1.81</v>
      </c>
    </row>
    <row r="213" spans="1:23" ht="64.5">
      <c r="A213" s="115" t="s">
        <v>515</v>
      </c>
      <c r="B213" s="236" t="s">
        <v>519</v>
      </c>
      <c r="C213" s="137" t="s">
        <v>67</v>
      </c>
      <c r="D213" s="212">
        <f>'рассчет(4)'!D352</f>
        <v>4.25</v>
      </c>
      <c r="E213" s="212">
        <f>'рассчет(4)'!E352</f>
        <v>5.0999999999999996</v>
      </c>
      <c r="F213" s="213">
        <f>'рассчет(4)'!D353</f>
        <v>4.25</v>
      </c>
      <c r="G213" s="213">
        <f>'рассчет(4)'!E353</f>
        <v>5.0999999999999996</v>
      </c>
      <c r="H213" s="137" t="s">
        <v>67</v>
      </c>
      <c r="I213" s="228">
        <v>2.3199999999999998</v>
      </c>
      <c r="J213" s="228">
        <v>2.78</v>
      </c>
      <c r="K213" s="228">
        <v>1.88</v>
      </c>
      <c r="L213" s="228">
        <v>2.2599999999999998</v>
      </c>
      <c r="M213" s="198">
        <f t="shared" si="189"/>
        <v>83.19</v>
      </c>
      <c r="N213" s="198">
        <f t="shared" si="190"/>
        <v>126.06</v>
      </c>
      <c r="O213" s="232"/>
      <c r="P213" s="233">
        <f t="shared" si="179"/>
        <v>2.44</v>
      </c>
      <c r="Q213" s="234">
        <f t="shared" si="180"/>
        <v>2.93</v>
      </c>
      <c r="R213" s="234">
        <f t="shared" si="181"/>
        <v>1.97</v>
      </c>
      <c r="S213" s="234">
        <f t="shared" si="182"/>
        <v>2.36</v>
      </c>
      <c r="T213" s="233">
        <f t="shared" si="183"/>
        <v>2.61</v>
      </c>
      <c r="U213" s="234">
        <f t="shared" si="191"/>
        <v>3.13</v>
      </c>
      <c r="V213" s="234">
        <f t="shared" si="184"/>
        <v>2.11</v>
      </c>
      <c r="W213" s="234">
        <f t="shared" si="192"/>
        <v>2.5299999999999998</v>
      </c>
    </row>
    <row r="214" spans="1:23" ht="64.5">
      <c r="A214" s="115" t="s">
        <v>521</v>
      </c>
      <c r="B214" s="236" t="s">
        <v>524</v>
      </c>
      <c r="C214" s="137" t="s">
        <v>67</v>
      </c>
      <c r="D214" s="212">
        <f t="shared" si="187"/>
        <v>4.0999999999999996</v>
      </c>
      <c r="E214" s="212">
        <f>'рассчет(4)'!E354</f>
        <v>4.92</v>
      </c>
      <c r="F214" s="213">
        <f t="shared" si="188"/>
        <v>4.0999999999999996</v>
      </c>
      <c r="G214" s="213">
        <f>'рассчет(4)'!E355</f>
        <v>4.92</v>
      </c>
      <c r="H214" s="137" t="s">
        <v>67</v>
      </c>
      <c r="I214" s="212">
        <v>4.0999999999999996</v>
      </c>
      <c r="J214" s="212">
        <v>4.92</v>
      </c>
      <c r="K214" s="213">
        <v>4.0999999999999996</v>
      </c>
      <c r="L214" s="213">
        <v>4.92</v>
      </c>
      <c r="M214" s="198">
        <f t="shared" si="189"/>
        <v>0</v>
      </c>
      <c r="N214" s="198">
        <f t="shared" si="190"/>
        <v>0</v>
      </c>
      <c r="O214" s="232"/>
      <c r="P214" s="233">
        <f t="shared" si="179"/>
        <v>4.3099999999999996</v>
      </c>
      <c r="Q214" s="234">
        <f t="shared" si="180"/>
        <v>5.17</v>
      </c>
      <c r="R214" s="234">
        <f t="shared" si="181"/>
        <v>4.3099999999999996</v>
      </c>
      <c r="S214" s="234">
        <f t="shared" si="182"/>
        <v>5.17</v>
      </c>
      <c r="T214" s="233">
        <f t="shared" si="183"/>
        <v>4.6100000000000003</v>
      </c>
      <c r="U214" s="234">
        <f t="shared" si="191"/>
        <v>5.53</v>
      </c>
      <c r="V214" s="234">
        <f t="shared" si="184"/>
        <v>4.6100000000000003</v>
      </c>
      <c r="W214" s="234">
        <f t="shared" si="192"/>
        <v>5.53</v>
      </c>
    </row>
    <row r="215" spans="1:23" ht="66.75" customHeight="1">
      <c r="A215" s="115" t="s">
        <v>522</v>
      </c>
      <c r="B215" s="236" t="s">
        <v>526</v>
      </c>
      <c r="C215" s="137" t="s">
        <v>67</v>
      </c>
      <c r="D215" s="212">
        <f>'рассчет(4)'!D356</f>
        <v>11.27</v>
      </c>
      <c r="E215" s="212">
        <f>'рассчет(4)'!E356</f>
        <v>13.52</v>
      </c>
      <c r="F215" s="213">
        <f>'рассчет(4)'!D357</f>
        <v>11.27</v>
      </c>
      <c r="G215" s="213">
        <f>'рассчет(4)'!E357</f>
        <v>13.52</v>
      </c>
      <c r="H215" s="137" t="s">
        <v>67</v>
      </c>
      <c r="I215" s="228">
        <v>5.19</v>
      </c>
      <c r="J215" s="228">
        <v>6.23</v>
      </c>
      <c r="K215" s="228">
        <v>2.6</v>
      </c>
      <c r="L215" s="228">
        <v>3.12</v>
      </c>
      <c r="M215" s="198">
        <f t="shared" si="189"/>
        <v>117.15</v>
      </c>
      <c r="N215" s="198">
        <f t="shared" si="190"/>
        <v>333.46</v>
      </c>
      <c r="O215" s="232"/>
      <c r="P215" s="233">
        <f t="shared" si="179"/>
        <v>5.45</v>
      </c>
      <c r="Q215" s="234">
        <f t="shared" si="180"/>
        <v>6.54</v>
      </c>
      <c r="R215" s="234">
        <f t="shared" si="181"/>
        <v>2.73</v>
      </c>
      <c r="S215" s="234">
        <f t="shared" si="182"/>
        <v>3.28</v>
      </c>
      <c r="T215" s="233">
        <f t="shared" si="183"/>
        <v>5.83</v>
      </c>
      <c r="U215" s="234">
        <f t="shared" si="191"/>
        <v>7</v>
      </c>
      <c r="V215" s="234">
        <f t="shared" si="184"/>
        <v>2.92</v>
      </c>
      <c r="W215" s="234">
        <f t="shared" si="192"/>
        <v>3.5</v>
      </c>
    </row>
    <row r="216" spans="1:23" ht="68.25" customHeight="1">
      <c r="A216" s="115" t="s">
        <v>523</v>
      </c>
      <c r="B216" s="236" t="s">
        <v>528</v>
      </c>
      <c r="C216" s="137" t="s">
        <v>67</v>
      </c>
      <c r="D216" s="212">
        <f>'рассчет(4)'!D358</f>
        <v>12.75</v>
      </c>
      <c r="E216" s="212">
        <f>'рассчет(4)'!E358</f>
        <v>15.3</v>
      </c>
      <c r="F216" s="213">
        <f>'рассчет(4)'!D359</f>
        <v>12.75</v>
      </c>
      <c r="G216" s="213">
        <f>'рассчет(4)'!E359</f>
        <v>15.3</v>
      </c>
      <c r="H216" s="137" t="s">
        <v>67</v>
      </c>
      <c r="I216" s="228">
        <v>11.9</v>
      </c>
      <c r="J216" s="228">
        <v>14.28</v>
      </c>
      <c r="K216" s="228">
        <v>5.91</v>
      </c>
      <c r="L216" s="228">
        <v>7.09</v>
      </c>
      <c r="M216" s="198">
        <f t="shared" si="189"/>
        <v>7.14</v>
      </c>
      <c r="N216" s="198">
        <f t="shared" si="190"/>
        <v>115.74</v>
      </c>
      <c r="O216" s="232"/>
      <c r="P216" s="233">
        <f t="shared" si="179"/>
        <v>12.5</v>
      </c>
      <c r="Q216" s="234">
        <f t="shared" si="180"/>
        <v>15</v>
      </c>
      <c r="R216" s="234">
        <f t="shared" si="181"/>
        <v>6.21</v>
      </c>
      <c r="S216" s="234">
        <f t="shared" si="182"/>
        <v>7.45</v>
      </c>
      <c r="T216" s="233">
        <f t="shared" si="183"/>
        <v>13.38</v>
      </c>
      <c r="U216" s="234">
        <f t="shared" si="191"/>
        <v>16.059999999999999</v>
      </c>
      <c r="V216" s="234">
        <f t="shared" si="184"/>
        <v>6.64</v>
      </c>
      <c r="W216" s="234">
        <f t="shared" si="192"/>
        <v>7.97</v>
      </c>
    </row>
    <row r="217" spans="1:23" ht="16.5">
      <c r="A217" s="115" t="s">
        <v>531</v>
      </c>
      <c r="B217" s="508" t="s">
        <v>530</v>
      </c>
      <c r="C217" s="509"/>
      <c r="D217" s="509"/>
      <c r="E217" s="509"/>
      <c r="F217" s="509"/>
      <c r="G217" s="509"/>
      <c r="H217" s="509"/>
      <c r="I217" s="509"/>
      <c r="J217" s="509"/>
      <c r="K217" s="509"/>
      <c r="L217" s="509"/>
      <c r="M217" s="509"/>
      <c r="N217" s="509"/>
      <c r="O217" s="333"/>
      <c r="P217" s="333"/>
      <c r="Q217" s="333"/>
      <c r="R217" s="333"/>
      <c r="S217" s="333"/>
      <c r="T217" s="333"/>
      <c r="U217" s="333"/>
      <c r="V217" s="333"/>
      <c r="W217" s="334"/>
    </row>
    <row r="218" spans="1:23" ht="65.25" customHeight="1">
      <c r="A218" s="115" t="s">
        <v>683</v>
      </c>
      <c r="B218" s="236" t="s">
        <v>533</v>
      </c>
      <c r="C218" s="137" t="s">
        <v>67</v>
      </c>
      <c r="D218" s="212">
        <f>E218/1.2</f>
        <v>2</v>
      </c>
      <c r="E218" s="212">
        <f>'рассчет(4)'!E361</f>
        <v>2.4</v>
      </c>
      <c r="F218" s="213">
        <f>G218/1.2</f>
        <v>2</v>
      </c>
      <c r="G218" s="213">
        <f>'рассчет(4)'!E362</f>
        <v>2.4</v>
      </c>
      <c r="H218" s="137" t="s">
        <v>67</v>
      </c>
      <c r="I218" s="228">
        <v>1.99</v>
      </c>
      <c r="J218" s="228">
        <v>2.39</v>
      </c>
      <c r="K218" s="228">
        <v>1.99</v>
      </c>
      <c r="L218" s="228">
        <v>2.39</v>
      </c>
      <c r="M218" s="198">
        <f>D218/I218*100-100</f>
        <v>0.5</v>
      </c>
      <c r="N218" s="198">
        <f>F218/K218*100-100</f>
        <v>0.5</v>
      </c>
      <c r="O218" s="232"/>
      <c r="P218" s="233">
        <f t="shared" si="179"/>
        <v>2.09</v>
      </c>
      <c r="Q218" s="234">
        <f t="shared" si="180"/>
        <v>2.5099999999999998</v>
      </c>
      <c r="R218" s="234">
        <f t="shared" si="181"/>
        <v>2.09</v>
      </c>
      <c r="S218" s="234">
        <f t="shared" si="182"/>
        <v>2.5099999999999998</v>
      </c>
      <c r="T218" s="233">
        <f t="shared" si="183"/>
        <v>2.2400000000000002</v>
      </c>
      <c r="U218" s="234">
        <f t="shared" ref="U218" si="193">T218+T218*20/100</f>
        <v>2.69</v>
      </c>
      <c r="V218" s="234">
        <f t="shared" si="184"/>
        <v>2.2400000000000002</v>
      </c>
      <c r="W218" s="234">
        <f t="shared" ref="W218" si="194">V218+V218*20/100</f>
        <v>2.69</v>
      </c>
    </row>
    <row r="219" spans="1:23" ht="16.5">
      <c r="A219" s="115" t="s">
        <v>748</v>
      </c>
      <c r="B219" s="508" t="s">
        <v>537</v>
      </c>
      <c r="C219" s="509"/>
      <c r="D219" s="509"/>
      <c r="E219" s="509"/>
      <c r="F219" s="509"/>
      <c r="G219" s="509"/>
      <c r="H219" s="509"/>
      <c r="I219" s="509"/>
      <c r="J219" s="509"/>
      <c r="K219" s="509"/>
      <c r="L219" s="509"/>
      <c r="M219" s="509"/>
      <c r="N219" s="509"/>
      <c r="O219" s="333"/>
      <c r="P219" s="333"/>
      <c r="Q219" s="333"/>
      <c r="R219" s="333"/>
      <c r="S219" s="333"/>
      <c r="T219" s="333"/>
      <c r="U219" s="333"/>
      <c r="V219" s="333"/>
      <c r="W219" s="334"/>
    </row>
    <row r="220" spans="1:23" ht="66.75" customHeight="1">
      <c r="A220" s="115" t="s">
        <v>684</v>
      </c>
      <c r="B220" s="236" t="s">
        <v>538</v>
      </c>
      <c r="C220" s="137" t="s">
        <v>67</v>
      </c>
      <c r="D220" s="212">
        <f>'рассчет(4)'!D364</f>
        <v>2.63</v>
      </c>
      <c r="E220" s="212">
        <f>'рассчет(4)'!E364</f>
        <v>3.16</v>
      </c>
      <c r="F220" s="213">
        <f>'рассчет(4)'!D365</f>
        <v>2.63</v>
      </c>
      <c r="G220" s="213">
        <f>'рассчет(4)'!E365</f>
        <v>3.16</v>
      </c>
      <c r="H220" s="137" t="s">
        <v>67</v>
      </c>
      <c r="I220" s="228">
        <v>2.25</v>
      </c>
      <c r="J220" s="228">
        <v>2.7</v>
      </c>
      <c r="K220" s="228">
        <v>2.0699999999999998</v>
      </c>
      <c r="L220" s="228">
        <v>2.48</v>
      </c>
      <c r="M220" s="198">
        <f t="shared" ref="M220:M227" si="195">D220/I220*100-100</f>
        <v>16.89</v>
      </c>
      <c r="N220" s="198">
        <f t="shared" ref="N220:N227" si="196">F220/K220*100-100</f>
        <v>27.05</v>
      </c>
      <c r="O220" s="232"/>
      <c r="P220" s="233">
        <f t="shared" si="179"/>
        <v>2.36</v>
      </c>
      <c r="Q220" s="234">
        <f t="shared" si="180"/>
        <v>2.83</v>
      </c>
      <c r="R220" s="234">
        <f t="shared" si="181"/>
        <v>2.17</v>
      </c>
      <c r="S220" s="234">
        <f t="shared" si="182"/>
        <v>2.6</v>
      </c>
      <c r="T220" s="233">
        <f t="shared" si="183"/>
        <v>2.5299999999999998</v>
      </c>
      <c r="U220" s="234">
        <f t="shared" ref="U220:U227" si="197">T220+T220*20/100</f>
        <v>3.04</v>
      </c>
      <c r="V220" s="234">
        <f t="shared" si="184"/>
        <v>2.3199999999999998</v>
      </c>
      <c r="W220" s="234">
        <f t="shared" ref="W220:W227" si="198">V220+V220*20/100</f>
        <v>2.78</v>
      </c>
    </row>
    <row r="221" spans="1:23" ht="64.5">
      <c r="A221" s="115" t="s">
        <v>540</v>
      </c>
      <c r="B221" s="236" t="s">
        <v>541</v>
      </c>
      <c r="C221" s="137" t="s">
        <v>67</v>
      </c>
      <c r="D221" s="212">
        <f>'рассчет(4)'!D366</f>
        <v>3.86</v>
      </c>
      <c r="E221" s="212">
        <f>'рассчет(4)'!E366</f>
        <v>4.63</v>
      </c>
      <c r="F221" s="213">
        <f>'рассчет(4)'!D367</f>
        <v>3.86</v>
      </c>
      <c r="G221" s="213">
        <f>'рассчет(4)'!E367</f>
        <v>4.63</v>
      </c>
      <c r="H221" s="137" t="s">
        <v>67</v>
      </c>
      <c r="I221" s="228">
        <v>2.25</v>
      </c>
      <c r="J221" s="228">
        <v>2.7</v>
      </c>
      <c r="K221" s="228">
        <v>2.0699999999999998</v>
      </c>
      <c r="L221" s="228">
        <v>2.48</v>
      </c>
      <c r="M221" s="198">
        <f t="shared" si="195"/>
        <v>71.56</v>
      </c>
      <c r="N221" s="198">
        <f t="shared" si="196"/>
        <v>86.47</v>
      </c>
      <c r="O221" s="232"/>
      <c r="P221" s="233">
        <f t="shared" si="179"/>
        <v>2.36</v>
      </c>
      <c r="Q221" s="234">
        <f t="shared" si="180"/>
        <v>2.83</v>
      </c>
      <c r="R221" s="234">
        <f t="shared" si="181"/>
        <v>2.17</v>
      </c>
      <c r="S221" s="234">
        <f t="shared" si="182"/>
        <v>2.6</v>
      </c>
      <c r="T221" s="233">
        <f t="shared" si="183"/>
        <v>2.5299999999999998</v>
      </c>
      <c r="U221" s="234">
        <f t="shared" si="197"/>
        <v>3.04</v>
      </c>
      <c r="V221" s="234">
        <f t="shared" si="184"/>
        <v>2.3199999999999998</v>
      </c>
      <c r="W221" s="234">
        <f t="shared" si="198"/>
        <v>2.78</v>
      </c>
    </row>
    <row r="222" spans="1:23" ht="64.5">
      <c r="A222" s="115" t="s">
        <v>544</v>
      </c>
      <c r="B222" s="236" t="s">
        <v>543</v>
      </c>
      <c r="C222" s="137" t="s">
        <v>67</v>
      </c>
      <c r="D222" s="212">
        <f>'рассчет(4)'!D368</f>
        <v>3.86</v>
      </c>
      <c r="E222" s="212">
        <f>'рассчет(4)'!E368</f>
        <v>4.63</v>
      </c>
      <c r="F222" s="213">
        <f>'рассчет(4)'!D369</f>
        <v>3.86</v>
      </c>
      <c r="G222" s="213">
        <f>'рассчет(4)'!E369</f>
        <v>4.63</v>
      </c>
      <c r="H222" s="137" t="s">
        <v>67</v>
      </c>
      <c r="I222" s="228">
        <v>2.25</v>
      </c>
      <c r="J222" s="228">
        <v>2.7</v>
      </c>
      <c r="K222" s="228">
        <v>2.0699999999999998</v>
      </c>
      <c r="L222" s="228">
        <v>2.48</v>
      </c>
      <c r="M222" s="198">
        <f t="shared" si="195"/>
        <v>71.56</v>
      </c>
      <c r="N222" s="198">
        <f t="shared" si="196"/>
        <v>86.47</v>
      </c>
      <c r="O222" s="232"/>
      <c r="P222" s="233">
        <f t="shared" si="179"/>
        <v>2.36</v>
      </c>
      <c r="Q222" s="234">
        <f t="shared" si="180"/>
        <v>2.83</v>
      </c>
      <c r="R222" s="234">
        <f t="shared" si="181"/>
        <v>2.17</v>
      </c>
      <c r="S222" s="234">
        <f t="shared" si="182"/>
        <v>2.6</v>
      </c>
      <c r="T222" s="233">
        <f t="shared" si="183"/>
        <v>2.5299999999999998</v>
      </c>
      <c r="U222" s="234">
        <f t="shared" si="197"/>
        <v>3.04</v>
      </c>
      <c r="V222" s="234">
        <f t="shared" si="184"/>
        <v>2.3199999999999998</v>
      </c>
      <c r="W222" s="234">
        <f t="shared" si="198"/>
        <v>2.78</v>
      </c>
    </row>
    <row r="223" spans="1:23" ht="64.5">
      <c r="A223" s="115" t="s">
        <v>546</v>
      </c>
      <c r="B223" s="236" t="s">
        <v>547</v>
      </c>
      <c r="C223" s="137" t="s">
        <v>67</v>
      </c>
      <c r="D223" s="212">
        <f t="shared" ref="D223:D224" si="199">E223/1.2</f>
        <v>2.63</v>
      </c>
      <c r="E223" s="212">
        <f>'рассчет(4)'!E370</f>
        <v>3.16</v>
      </c>
      <c r="F223" s="213">
        <f t="shared" ref="F223:F224" si="200">G223/1.2</f>
        <v>2.63</v>
      </c>
      <c r="G223" s="213">
        <f>'рассчет(4)'!E371</f>
        <v>3.16</v>
      </c>
      <c r="H223" s="137" t="s">
        <v>67</v>
      </c>
      <c r="I223" s="228">
        <v>2.63</v>
      </c>
      <c r="J223" s="228">
        <v>3.16</v>
      </c>
      <c r="K223" s="228">
        <v>2.63</v>
      </c>
      <c r="L223" s="228">
        <v>3.16</v>
      </c>
      <c r="M223" s="198">
        <f t="shared" si="195"/>
        <v>0</v>
      </c>
      <c r="N223" s="198">
        <f t="shared" si="196"/>
        <v>0</v>
      </c>
      <c r="O223" s="232"/>
      <c r="P223" s="233">
        <f t="shared" si="179"/>
        <v>2.76</v>
      </c>
      <c r="Q223" s="234">
        <f t="shared" si="180"/>
        <v>3.31</v>
      </c>
      <c r="R223" s="234">
        <f t="shared" si="181"/>
        <v>2.76</v>
      </c>
      <c r="S223" s="234">
        <f t="shared" si="182"/>
        <v>3.31</v>
      </c>
      <c r="T223" s="233">
        <f t="shared" si="183"/>
        <v>2.95</v>
      </c>
      <c r="U223" s="234">
        <f t="shared" si="197"/>
        <v>3.54</v>
      </c>
      <c r="V223" s="234">
        <f t="shared" si="184"/>
        <v>2.95</v>
      </c>
      <c r="W223" s="234">
        <f t="shared" si="198"/>
        <v>3.54</v>
      </c>
    </row>
    <row r="224" spans="1:23" ht="64.5">
      <c r="A224" s="115" t="s">
        <v>548</v>
      </c>
      <c r="B224" s="236" t="s">
        <v>549</v>
      </c>
      <c r="C224" s="137" t="s">
        <v>67</v>
      </c>
      <c r="D224" s="212">
        <f t="shared" si="199"/>
        <v>3.86</v>
      </c>
      <c r="E224" s="212">
        <f>'рассчет(4)'!E372</f>
        <v>4.63</v>
      </c>
      <c r="F224" s="213">
        <f t="shared" si="200"/>
        <v>3.86</v>
      </c>
      <c r="G224" s="213">
        <f>'рассчет(4)'!E373</f>
        <v>4.63</v>
      </c>
      <c r="H224" s="137" t="s">
        <v>67</v>
      </c>
      <c r="I224" s="228">
        <v>3.86</v>
      </c>
      <c r="J224" s="228">
        <v>4.63</v>
      </c>
      <c r="K224" s="228">
        <v>3.86</v>
      </c>
      <c r="L224" s="228">
        <v>4.63</v>
      </c>
      <c r="M224" s="198">
        <f t="shared" si="195"/>
        <v>0</v>
      </c>
      <c r="N224" s="198">
        <f t="shared" si="196"/>
        <v>0</v>
      </c>
      <c r="O224" s="232"/>
      <c r="P224" s="233">
        <f t="shared" si="179"/>
        <v>4.05</v>
      </c>
      <c r="Q224" s="234">
        <f t="shared" si="180"/>
        <v>4.8600000000000003</v>
      </c>
      <c r="R224" s="234">
        <f t="shared" si="181"/>
        <v>4.05</v>
      </c>
      <c r="S224" s="234">
        <f t="shared" si="182"/>
        <v>4.8600000000000003</v>
      </c>
      <c r="T224" s="233">
        <f t="shared" si="183"/>
        <v>4.33</v>
      </c>
      <c r="U224" s="234">
        <f t="shared" si="197"/>
        <v>5.2</v>
      </c>
      <c r="V224" s="234">
        <f t="shared" si="184"/>
        <v>4.33</v>
      </c>
      <c r="W224" s="234">
        <f t="shared" si="198"/>
        <v>5.2</v>
      </c>
    </row>
    <row r="225" spans="1:23" ht="64.5">
      <c r="A225" s="115" t="s">
        <v>550</v>
      </c>
      <c r="B225" s="236" t="s">
        <v>551</v>
      </c>
      <c r="C225" s="137" t="s">
        <v>67</v>
      </c>
      <c r="D225" s="212">
        <f>'рассчет(4)'!D374</f>
        <v>3.86</v>
      </c>
      <c r="E225" s="212">
        <f>'рассчет(4)'!E374</f>
        <v>4.63</v>
      </c>
      <c r="F225" s="213">
        <f>'рассчет(4)'!D375</f>
        <v>3.86</v>
      </c>
      <c r="G225" s="213">
        <f>'рассчет(4)'!E375</f>
        <v>4.63</v>
      </c>
      <c r="H225" s="137" t="s">
        <v>67</v>
      </c>
      <c r="I225" s="228">
        <v>1.97</v>
      </c>
      <c r="J225" s="228">
        <v>2.36</v>
      </c>
      <c r="K225" s="228">
        <v>1.97</v>
      </c>
      <c r="L225" s="228">
        <v>2.36</v>
      </c>
      <c r="M225" s="198">
        <f t="shared" si="195"/>
        <v>95.94</v>
      </c>
      <c r="N225" s="198">
        <f t="shared" si="196"/>
        <v>95.94</v>
      </c>
      <c r="O225" s="232"/>
      <c r="P225" s="233">
        <f t="shared" si="179"/>
        <v>2.0699999999999998</v>
      </c>
      <c r="Q225" s="234">
        <f t="shared" si="180"/>
        <v>2.48</v>
      </c>
      <c r="R225" s="234">
        <f t="shared" si="181"/>
        <v>2.0699999999999998</v>
      </c>
      <c r="S225" s="234">
        <f t="shared" si="182"/>
        <v>2.48</v>
      </c>
      <c r="T225" s="233">
        <f t="shared" si="183"/>
        <v>2.21</v>
      </c>
      <c r="U225" s="234">
        <f t="shared" si="197"/>
        <v>2.65</v>
      </c>
      <c r="V225" s="234">
        <f t="shared" si="184"/>
        <v>2.21</v>
      </c>
      <c r="W225" s="234">
        <f t="shared" si="198"/>
        <v>2.65</v>
      </c>
    </row>
    <row r="226" spans="1:23" ht="64.5">
      <c r="A226" s="115" t="s">
        <v>553</v>
      </c>
      <c r="B226" s="236" t="s">
        <v>554</v>
      </c>
      <c r="C226" s="137" t="s">
        <v>67</v>
      </c>
      <c r="D226" s="212">
        <f>'рассчет(4)'!D376</f>
        <v>3.86</v>
      </c>
      <c r="E226" s="212">
        <f>'рассчет(4)'!E376</f>
        <v>4.63</v>
      </c>
      <c r="F226" s="213">
        <f>'рассчет(4)'!D377</f>
        <v>3.86</v>
      </c>
      <c r="G226" s="213">
        <f>'рассчет(4)'!E377</f>
        <v>4.63</v>
      </c>
      <c r="H226" s="137" t="s">
        <v>67</v>
      </c>
      <c r="I226" s="228">
        <v>3.36</v>
      </c>
      <c r="J226" s="228">
        <v>4.03</v>
      </c>
      <c r="K226" s="228">
        <v>2.3199999999999998</v>
      </c>
      <c r="L226" s="228">
        <v>2.78</v>
      </c>
      <c r="M226" s="198">
        <f t="shared" si="195"/>
        <v>14.88</v>
      </c>
      <c r="N226" s="198">
        <f t="shared" si="196"/>
        <v>66.38</v>
      </c>
      <c r="O226" s="232"/>
      <c r="P226" s="233">
        <f t="shared" si="179"/>
        <v>3.53</v>
      </c>
      <c r="Q226" s="234">
        <f t="shared" si="180"/>
        <v>4.24</v>
      </c>
      <c r="R226" s="234">
        <f t="shared" si="181"/>
        <v>2.44</v>
      </c>
      <c r="S226" s="234">
        <f t="shared" si="182"/>
        <v>2.93</v>
      </c>
      <c r="T226" s="233">
        <f t="shared" si="183"/>
        <v>3.78</v>
      </c>
      <c r="U226" s="234">
        <f t="shared" si="197"/>
        <v>4.54</v>
      </c>
      <c r="V226" s="234">
        <f t="shared" si="184"/>
        <v>2.61</v>
      </c>
      <c r="W226" s="234">
        <f t="shared" si="198"/>
        <v>3.13</v>
      </c>
    </row>
    <row r="227" spans="1:23" ht="64.5">
      <c r="A227" s="115" t="s">
        <v>556</v>
      </c>
      <c r="B227" s="236" t="s">
        <v>557</v>
      </c>
      <c r="C227" s="137" t="s">
        <v>67</v>
      </c>
      <c r="D227" s="212">
        <f>'рассчет(4)'!D378</f>
        <v>5.41</v>
      </c>
      <c r="E227" s="212">
        <f>'рассчет(4)'!E378</f>
        <v>6.49</v>
      </c>
      <c r="F227" s="213">
        <f>'рассчет(4)'!D379</f>
        <v>5.41</v>
      </c>
      <c r="G227" s="213">
        <f>'рассчет(4)'!E379</f>
        <v>6.49</v>
      </c>
      <c r="H227" s="137" t="s">
        <v>67</v>
      </c>
      <c r="I227" s="228">
        <v>4.12</v>
      </c>
      <c r="J227" s="228">
        <v>4.9400000000000004</v>
      </c>
      <c r="K227" s="228">
        <v>3.95</v>
      </c>
      <c r="L227" s="228">
        <v>4.74</v>
      </c>
      <c r="M227" s="198">
        <f t="shared" si="195"/>
        <v>31.31</v>
      </c>
      <c r="N227" s="198">
        <f t="shared" si="196"/>
        <v>36.96</v>
      </c>
      <c r="O227" s="232"/>
      <c r="P227" s="233">
        <f t="shared" si="179"/>
        <v>4.33</v>
      </c>
      <c r="Q227" s="234">
        <f t="shared" si="180"/>
        <v>5.2</v>
      </c>
      <c r="R227" s="234">
        <f t="shared" si="181"/>
        <v>4.1500000000000004</v>
      </c>
      <c r="S227" s="234">
        <f t="shared" si="182"/>
        <v>4.9800000000000004</v>
      </c>
      <c r="T227" s="233">
        <f t="shared" si="183"/>
        <v>4.63</v>
      </c>
      <c r="U227" s="234">
        <f t="shared" si="197"/>
        <v>5.56</v>
      </c>
      <c r="V227" s="234">
        <f t="shared" si="184"/>
        <v>4.4400000000000004</v>
      </c>
      <c r="W227" s="234">
        <f t="shared" si="198"/>
        <v>5.33</v>
      </c>
    </row>
    <row r="228" spans="1:23" ht="16.5">
      <c r="A228" s="115" t="s">
        <v>696</v>
      </c>
      <c r="B228" s="508" t="s">
        <v>560</v>
      </c>
      <c r="C228" s="509"/>
      <c r="D228" s="509"/>
      <c r="E228" s="509"/>
      <c r="F228" s="509"/>
      <c r="G228" s="509"/>
      <c r="H228" s="509"/>
      <c r="I228" s="509"/>
      <c r="J228" s="509"/>
      <c r="K228" s="509"/>
      <c r="L228" s="509"/>
      <c r="M228" s="509"/>
      <c r="N228" s="509"/>
      <c r="O228" s="333"/>
      <c r="P228" s="333"/>
      <c r="Q228" s="333"/>
      <c r="R228" s="333"/>
      <c r="S228" s="333"/>
      <c r="T228" s="333"/>
      <c r="U228" s="333"/>
      <c r="V228" s="333"/>
      <c r="W228" s="334"/>
    </row>
    <row r="229" spans="1:23" ht="64.5">
      <c r="A229" s="115" t="s">
        <v>749</v>
      </c>
      <c r="B229" s="236" t="s">
        <v>562</v>
      </c>
      <c r="C229" s="137" t="s">
        <v>67</v>
      </c>
      <c r="D229" s="212">
        <f>E229/1.2</f>
        <v>2.63</v>
      </c>
      <c r="E229" s="212">
        <f>'рассчет(4)'!E381</f>
        <v>3.16</v>
      </c>
      <c r="F229" s="213">
        <f>G229/1.2</f>
        <v>2.63</v>
      </c>
      <c r="G229" s="213">
        <f>'рассчет(4)'!E382</f>
        <v>3.16</v>
      </c>
      <c r="H229" s="137" t="s">
        <v>67</v>
      </c>
      <c r="I229" s="228">
        <v>2.63</v>
      </c>
      <c r="J229" s="228">
        <v>3.16</v>
      </c>
      <c r="K229" s="228">
        <v>2.63</v>
      </c>
      <c r="L229" s="228">
        <v>3.16</v>
      </c>
      <c r="M229" s="198">
        <f>D229/I229*100-100</f>
        <v>0</v>
      </c>
      <c r="N229" s="198">
        <f>F229/K229*100-100</f>
        <v>0</v>
      </c>
      <c r="O229" s="232"/>
      <c r="P229" s="233">
        <f t="shared" si="179"/>
        <v>2.76</v>
      </c>
      <c r="Q229" s="234">
        <f t="shared" si="180"/>
        <v>3.31</v>
      </c>
      <c r="R229" s="234">
        <f t="shared" si="181"/>
        <v>2.76</v>
      </c>
      <c r="S229" s="234">
        <f t="shared" si="182"/>
        <v>3.31</v>
      </c>
      <c r="T229" s="233">
        <f t="shared" si="183"/>
        <v>2.95</v>
      </c>
      <c r="U229" s="234">
        <f t="shared" ref="U229" si="201">T229+T229*20/100</f>
        <v>3.54</v>
      </c>
      <c r="V229" s="234">
        <f t="shared" si="184"/>
        <v>2.95</v>
      </c>
      <c r="W229" s="234">
        <f t="shared" ref="W229" si="202">V229+V229*20/100</f>
        <v>3.54</v>
      </c>
    </row>
    <row r="230" spans="1:23" ht="16.5">
      <c r="A230" s="115" t="s">
        <v>750</v>
      </c>
      <c r="B230" s="508" t="s">
        <v>565</v>
      </c>
      <c r="C230" s="509"/>
      <c r="D230" s="509"/>
      <c r="E230" s="509"/>
      <c r="F230" s="509"/>
      <c r="G230" s="509"/>
      <c r="H230" s="509"/>
      <c r="I230" s="509"/>
      <c r="J230" s="509"/>
      <c r="K230" s="509"/>
      <c r="L230" s="509"/>
      <c r="M230" s="509"/>
      <c r="N230" s="509"/>
      <c r="O230" s="333"/>
      <c r="P230" s="333"/>
      <c r="Q230" s="333"/>
      <c r="R230" s="333"/>
      <c r="S230" s="333"/>
      <c r="T230" s="333"/>
      <c r="U230" s="333"/>
      <c r="V230" s="333"/>
      <c r="W230" s="334"/>
    </row>
    <row r="231" spans="1:23" ht="64.5">
      <c r="A231" s="115" t="s">
        <v>566</v>
      </c>
      <c r="B231" s="236" t="s">
        <v>567</v>
      </c>
      <c r="C231" s="137" t="s">
        <v>67</v>
      </c>
      <c r="D231" s="212">
        <f>E231/1.2</f>
        <v>4.25</v>
      </c>
      <c r="E231" s="212">
        <f>'рассчет(4)'!E384</f>
        <v>5.0999999999999996</v>
      </c>
      <c r="F231" s="213">
        <f>G231/1.2</f>
        <v>4.25</v>
      </c>
      <c r="G231" s="213">
        <f>'рассчет(4)'!E385</f>
        <v>5.0999999999999996</v>
      </c>
      <c r="H231" s="137" t="s">
        <v>67</v>
      </c>
      <c r="I231" s="228">
        <v>4.22</v>
      </c>
      <c r="J231" s="228">
        <v>5.0599999999999996</v>
      </c>
      <c r="K231" s="228">
        <v>4.22</v>
      </c>
      <c r="L231" s="228">
        <v>5.0599999999999996</v>
      </c>
      <c r="M231" s="198">
        <f>D231/I231*100-100</f>
        <v>0.71</v>
      </c>
      <c r="N231" s="198">
        <f>F231/K231*100-100</f>
        <v>0.71</v>
      </c>
      <c r="O231" s="232"/>
      <c r="P231" s="233">
        <f t="shared" si="179"/>
        <v>4.43</v>
      </c>
      <c r="Q231" s="234">
        <f t="shared" si="180"/>
        <v>5.32</v>
      </c>
      <c r="R231" s="234">
        <f t="shared" si="181"/>
        <v>4.43</v>
      </c>
      <c r="S231" s="234">
        <f t="shared" si="182"/>
        <v>5.32</v>
      </c>
      <c r="T231" s="233">
        <f t="shared" si="183"/>
        <v>4.74</v>
      </c>
      <c r="U231" s="234">
        <f t="shared" ref="U231" si="203">T231+T231*20/100</f>
        <v>5.69</v>
      </c>
      <c r="V231" s="234">
        <f t="shared" si="184"/>
        <v>4.74</v>
      </c>
      <c r="W231" s="234">
        <f t="shared" ref="W231" si="204">V231+V231*20/100</f>
        <v>5.69</v>
      </c>
    </row>
    <row r="232" spans="1:23" ht="16.5">
      <c r="A232" s="115" t="s">
        <v>569</v>
      </c>
      <c r="B232" s="508" t="s">
        <v>570</v>
      </c>
      <c r="C232" s="509"/>
      <c r="D232" s="509"/>
      <c r="E232" s="509"/>
      <c r="F232" s="509"/>
      <c r="G232" s="509"/>
      <c r="H232" s="509"/>
      <c r="I232" s="509"/>
      <c r="J232" s="509"/>
      <c r="K232" s="509"/>
      <c r="L232" s="509"/>
      <c r="M232" s="509"/>
      <c r="N232" s="509"/>
      <c r="O232" s="333"/>
      <c r="P232" s="333"/>
      <c r="Q232" s="333"/>
      <c r="R232" s="333"/>
      <c r="S232" s="333"/>
      <c r="T232" s="333"/>
      <c r="U232" s="333"/>
      <c r="V232" s="333"/>
      <c r="W232" s="334"/>
    </row>
    <row r="233" spans="1:23" ht="64.5">
      <c r="A233" s="115" t="s">
        <v>571</v>
      </c>
      <c r="B233" s="236" t="s">
        <v>572</v>
      </c>
      <c r="C233" s="137" t="s">
        <v>67</v>
      </c>
      <c r="D233" s="212">
        <f>E233/1.2</f>
        <v>2.7</v>
      </c>
      <c r="E233" s="212">
        <f>'рассчет(4)'!E387</f>
        <v>3.24</v>
      </c>
      <c r="F233" s="213">
        <f>G233/1.2</f>
        <v>2.7</v>
      </c>
      <c r="G233" s="213">
        <f>'рассчет(4)'!E388</f>
        <v>3.24</v>
      </c>
      <c r="H233" s="137" t="s">
        <v>67</v>
      </c>
      <c r="I233" s="228">
        <v>2.7</v>
      </c>
      <c r="J233" s="228">
        <v>3.24</v>
      </c>
      <c r="K233" s="228">
        <v>2.7</v>
      </c>
      <c r="L233" s="228">
        <v>3.24</v>
      </c>
      <c r="M233" s="198">
        <f>D233/I233*100-100</f>
        <v>0</v>
      </c>
      <c r="N233" s="198">
        <f>F233/K233*100-100</f>
        <v>0</v>
      </c>
      <c r="O233" s="232"/>
      <c r="P233" s="233">
        <f t="shared" si="179"/>
        <v>2.84</v>
      </c>
      <c r="Q233" s="234">
        <f t="shared" si="180"/>
        <v>3.41</v>
      </c>
      <c r="R233" s="234">
        <f t="shared" si="181"/>
        <v>2.84</v>
      </c>
      <c r="S233" s="234">
        <f t="shared" si="182"/>
        <v>3.41</v>
      </c>
      <c r="T233" s="233">
        <f t="shared" si="183"/>
        <v>3.04</v>
      </c>
      <c r="U233" s="234">
        <f t="shared" ref="U233" si="205">T233+T233*20/100</f>
        <v>3.65</v>
      </c>
      <c r="V233" s="234">
        <f t="shared" si="184"/>
        <v>3.04</v>
      </c>
      <c r="W233" s="234">
        <f t="shared" ref="W233" si="206">V233+V233*20/100</f>
        <v>3.65</v>
      </c>
    </row>
    <row r="234" spans="1:23" ht="16.5">
      <c r="A234" s="115" t="s">
        <v>573</v>
      </c>
      <c r="B234" s="508" t="s">
        <v>575</v>
      </c>
      <c r="C234" s="509"/>
      <c r="D234" s="509"/>
      <c r="E234" s="509"/>
      <c r="F234" s="509"/>
      <c r="G234" s="509"/>
      <c r="H234" s="509"/>
      <c r="I234" s="509"/>
      <c r="J234" s="509"/>
      <c r="K234" s="509"/>
      <c r="L234" s="509"/>
      <c r="M234" s="509"/>
      <c r="N234" s="509"/>
      <c r="O234" s="333"/>
      <c r="P234" s="333"/>
      <c r="Q234" s="333"/>
      <c r="R234" s="333"/>
      <c r="S234" s="333"/>
      <c r="T234" s="333"/>
      <c r="U234" s="333"/>
      <c r="V234" s="333"/>
      <c r="W234" s="334"/>
    </row>
    <row r="235" spans="1:23" ht="66" customHeight="1">
      <c r="A235" s="115" t="s">
        <v>751</v>
      </c>
      <c r="B235" s="236" t="s">
        <v>576</v>
      </c>
      <c r="C235" s="137" t="s">
        <v>67</v>
      </c>
      <c r="D235" s="212">
        <f>'рассчет(4)'!D390</f>
        <v>4.78</v>
      </c>
      <c r="E235" s="212">
        <f>'рассчет(4)'!E390</f>
        <v>5.74</v>
      </c>
      <c r="F235" s="213">
        <f>'рассчет(4)'!D391</f>
        <v>4.78</v>
      </c>
      <c r="G235" s="213">
        <f>'рассчет(4)'!E391</f>
        <v>5.74</v>
      </c>
      <c r="H235" s="137" t="s">
        <v>67</v>
      </c>
      <c r="I235" s="228">
        <v>2.4300000000000002</v>
      </c>
      <c r="J235" s="228">
        <v>2.92</v>
      </c>
      <c r="K235" s="228">
        <v>2.4300000000000002</v>
      </c>
      <c r="L235" s="228">
        <v>2.92</v>
      </c>
      <c r="M235" s="198">
        <f>D235/I235*100-100</f>
        <v>96.71</v>
      </c>
      <c r="N235" s="198">
        <f>F235/K235*100-100</f>
        <v>96.71</v>
      </c>
      <c r="O235" s="232"/>
      <c r="P235" s="233">
        <f t="shared" si="179"/>
        <v>2.5499999999999998</v>
      </c>
      <c r="Q235" s="234">
        <f t="shared" si="180"/>
        <v>3.06</v>
      </c>
      <c r="R235" s="234">
        <f t="shared" si="181"/>
        <v>2.5499999999999998</v>
      </c>
      <c r="S235" s="234">
        <f t="shared" si="182"/>
        <v>3.06</v>
      </c>
      <c r="T235" s="233">
        <f t="shared" si="183"/>
        <v>2.73</v>
      </c>
      <c r="U235" s="234">
        <f t="shared" ref="U235" si="207">T235+T235*20/100</f>
        <v>3.28</v>
      </c>
      <c r="V235" s="234">
        <f t="shared" si="184"/>
        <v>2.73</v>
      </c>
      <c r="W235" s="234">
        <f t="shared" ref="W235" si="208">V235+V235*20/100</f>
        <v>3.28</v>
      </c>
    </row>
    <row r="236" spans="1:23" ht="24" customHeight="1">
      <c r="A236" s="115" t="s">
        <v>578</v>
      </c>
      <c r="B236" s="508" t="s">
        <v>697</v>
      </c>
      <c r="C236" s="509"/>
      <c r="D236" s="509"/>
      <c r="E236" s="509"/>
      <c r="F236" s="509"/>
      <c r="G236" s="509"/>
      <c r="H236" s="509"/>
      <c r="I236" s="509"/>
      <c r="J236" s="509"/>
      <c r="K236" s="509"/>
      <c r="L236" s="509"/>
      <c r="M236" s="509"/>
      <c r="N236" s="509"/>
      <c r="O236" s="333"/>
      <c r="P236" s="333"/>
      <c r="Q236" s="333"/>
      <c r="R236" s="333"/>
      <c r="S236" s="333"/>
      <c r="T236" s="333"/>
      <c r="U236" s="333"/>
      <c r="V236" s="333"/>
      <c r="W236" s="334"/>
    </row>
    <row r="237" spans="1:23" ht="16.5">
      <c r="A237" s="115" t="s">
        <v>579</v>
      </c>
      <c r="B237" s="508" t="s">
        <v>581</v>
      </c>
      <c r="C237" s="509"/>
      <c r="D237" s="509"/>
      <c r="E237" s="509"/>
      <c r="F237" s="509"/>
      <c r="G237" s="509"/>
      <c r="H237" s="509"/>
      <c r="I237" s="509"/>
      <c r="J237" s="509"/>
      <c r="K237" s="509"/>
      <c r="L237" s="509"/>
      <c r="M237" s="509"/>
      <c r="N237" s="509"/>
      <c r="O237" s="333"/>
      <c r="P237" s="333"/>
      <c r="Q237" s="333"/>
      <c r="R237" s="333"/>
      <c r="S237" s="333"/>
      <c r="T237" s="333"/>
      <c r="U237" s="333"/>
      <c r="V237" s="333"/>
      <c r="W237" s="334"/>
    </row>
    <row r="238" spans="1:23" ht="64.5" customHeight="1">
      <c r="A238" s="115" t="s">
        <v>582</v>
      </c>
      <c r="B238" s="236" t="s">
        <v>585</v>
      </c>
      <c r="C238" s="137" t="s">
        <v>67</v>
      </c>
      <c r="D238" s="212">
        <f t="shared" ref="D238:D240" si="209">E238/1.2</f>
        <v>0.08</v>
      </c>
      <c r="E238" s="212">
        <f>'рассчет(4)'!E394</f>
        <v>0.1</v>
      </c>
      <c r="F238" s="213">
        <f t="shared" ref="F238:F240" si="210">G238/1.2</f>
        <v>0.08</v>
      </c>
      <c r="G238" s="213">
        <f>'рассчет(4)'!E395</f>
        <v>0.1</v>
      </c>
      <c r="H238" s="137" t="s">
        <v>67</v>
      </c>
      <c r="I238" s="228">
        <v>0.04</v>
      </c>
      <c r="J238" s="228">
        <v>0.05</v>
      </c>
      <c r="K238" s="228">
        <v>0.04</v>
      </c>
      <c r="L238" s="228">
        <v>0.05</v>
      </c>
      <c r="M238" s="198">
        <f>D238/I238*100-100</f>
        <v>100</v>
      </c>
      <c r="N238" s="198">
        <f>F238/K238*100-100</f>
        <v>100</v>
      </c>
      <c r="O238" s="232"/>
      <c r="P238" s="233">
        <f t="shared" si="179"/>
        <v>0.04</v>
      </c>
      <c r="Q238" s="234">
        <f t="shared" si="180"/>
        <v>0.05</v>
      </c>
      <c r="R238" s="234">
        <f t="shared" si="181"/>
        <v>0.04</v>
      </c>
      <c r="S238" s="234">
        <f t="shared" si="182"/>
        <v>0.05</v>
      </c>
      <c r="T238" s="233">
        <f t="shared" si="183"/>
        <v>0.04</v>
      </c>
      <c r="U238" s="234">
        <f t="shared" ref="U238:U240" si="211">T238+T238*20/100</f>
        <v>0.05</v>
      </c>
      <c r="V238" s="234">
        <f t="shared" si="184"/>
        <v>0.04</v>
      </c>
      <c r="W238" s="234">
        <f t="shared" ref="W238:W240" si="212">V238+V238*20/100</f>
        <v>0.05</v>
      </c>
    </row>
    <row r="239" spans="1:23" ht="63.75" customHeight="1">
      <c r="A239" s="115" t="s">
        <v>583</v>
      </c>
      <c r="B239" s="236" t="s">
        <v>587</v>
      </c>
      <c r="C239" s="137" t="s">
        <v>67</v>
      </c>
      <c r="D239" s="212">
        <f t="shared" si="209"/>
        <v>0.03</v>
      </c>
      <c r="E239" s="212">
        <f>'рассчет(4)'!E396</f>
        <v>0.04</v>
      </c>
      <c r="F239" s="213">
        <f t="shared" si="210"/>
        <v>0.03</v>
      </c>
      <c r="G239" s="213">
        <f>'рассчет(4)'!E397</f>
        <v>0.04</v>
      </c>
      <c r="H239" s="137" t="s">
        <v>67</v>
      </c>
      <c r="I239" s="228">
        <v>0.03</v>
      </c>
      <c r="J239" s="228">
        <v>0.04</v>
      </c>
      <c r="K239" s="228">
        <v>0.03</v>
      </c>
      <c r="L239" s="228">
        <v>0.04</v>
      </c>
      <c r="M239" s="198">
        <f>D239/I239*100-100</f>
        <v>0</v>
      </c>
      <c r="N239" s="198">
        <f>F239/K239*100-100</f>
        <v>0</v>
      </c>
      <c r="O239" s="232"/>
      <c r="P239" s="233">
        <f t="shared" si="179"/>
        <v>0.03</v>
      </c>
      <c r="Q239" s="234">
        <f t="shared" si="180"/>
        <v>0.04</v>
      </c>
      <c r="R239" s="234">
        <f t="shared" si="181"/>
        <v>0.03</v>
      </c>
      <c r="S239" s="234">
        <f t="shared" si="182"/>
        <v>0.04</v>
      </c>
      <c r="T239" s="233">
        <f t="shared" si="183"/>
        <v>0.03</v>
      </c>
      <c r="U239" s="234">
        <f t="shared" si="211"/>
        <v>0.04</v>
      </c>
      <c r="V239" s="234">
        <f t="shared" si="184"/>
        <v>0.03</v>
      </c>
      <c r="W239" s="234">
        <f t="shared" si="212"/>
        <v>0.04</v>
      </c>
    </row>
    <row r="240" spans="1:23" ht="64.5">
      <c r="A240" s="115" t="s">
        <v>584</v>
      </c>
      <c r="B240" s="236" t="s">
        <v>698</v>
      </c>
      <c r="C240" s="137" t="s">
        <v>67</v>
      </c>
      <c r="D240" s="212">
        <f t="shared" si="209"/>
        <v>0.69</v>
      </c>
      <c r="E240" s="212">
        <f>'рассчет(4)'!E398</f>
        <v>0.83</v>
      </c>
      <c r="F240" s="213">
        <f t="shared" si="210"/>
        <v>0.69</v>
      </c>
      <c r="G240" s="213">
        <f>'рассчет(4)'!E399</f>
        <v>0.83</v>
      </c>
      <c r="H240" s="137" t="s">
        <v>67</v>
      </c>
      <c r="I240" s="228">
        <v>0.69</v>
      </c>
      <c r="J240" s="228">
        <v>0.83</v>
      </c>
      <c r="K240" s="228">
        <v>0.69</v>
      </c>
      <c r="L240" s="228">
        <v>0.83</v>
      </c>
      <c r="M240" s="198">
        <f>D240/I240*100-100</f>
        <v>0</v>
      </c>
      <c r="N240" s="198">
        <f>F240/K240*100-100</f>
        <v>0</v>
      </c>
      <c r="O240" s="232"/>
      <c r="P240" s="233">
        <f t="shared" si="179"/>
        <v>0.72</v>
      </c>
      <c r="Q240" s="234">
        <f t="shared" si="180"/>
        <v>0.86</v>
      </c>
      <c r="R240" s="234">
        <f t="shared" si="181"/>
        <v>0.72</v>
      </c>
      <c r="S240" s="234">
        <f t="shared" si="182"/>
        <v>0.86</v>
      </c>
      <c r="T240" s="233">
        <f t="shared" si="183"/>
        <v>0.77</v>
      </c>
      <c r="U240" s="234">
        <f t="shared" si="211"/>
        <v>0.92</v>
      </c>
      <c r="V240" s="234">
        <f t="shared" si="184"/>
        <v>0.77</v>
      </c>
      <c r="W240" s="234">
        <f t="shared" si="212"/>
        <v>0.92</v>
      </c>
    </row>
    <row r="241" spans="1:23" ht="16.5">
      <c r="A241" s="89"/>
      <c r="B241" s="534"/>
      <c r="C241" s="205"/>
      <c r="D241" s="205"/>
      <c r="E241" s="205"/>
      <c r="F241" s="205"/>
      <c r="G241" s="205"/>
      <c r="H241" s="205"/>
      <c r="I241" s="205"/>
      <c r="J241" s="205"/>
      <c r="K241" s="205"/>
      <c r="L241" s="205"/>
      <c r="M241" s="205"/>
      <c r="N241" s="205"/>
      <c r="O241" s="205"/>
      <c r="P241" s="205"/>
      <c r="Q241" s="205"/>
      <c r="R241" s="205"/>
      <c r="S241" s="205"/>
      <c r="T241" s="205"/>
    </row>
    <row r="242" spans="1:23" ht="54" customHeight="1">
      <c r="A242" s="535" t="s">
        <v>782</v>
      </c>
      <c r="B242" s="531"/>
      <c r="C242" s="531"/>
      <c r="D242" s="531"/>
      <c r="E242" s="531"/>
      <c r="F242" s="531"/>
      <c r="G242" s="531"/>
      <c r="H242" s="531"/>
      <c r="I242" s="531"/>
      <c r="J242" s="531"/>
      <c r="K242" s="531"/>
      <c r="L242" s="531"/>
      <c r="M242" s="531"/>
      <c r="N242" s="531"/>
      <c r="O242" s="531"/>
      <c r="P242" s="531"/>
      <c r="Q242" s="531"/>
      <c r="R242" s="531"/>
      <c r="S242" s="531"/>
      <c r="T242" s="531"/>
      <c r="U242" s="531"/>
      <c r="V242" s="531"/>
      <c r="W242" s="531"/>
    </row>
    <row r="243" spans="1:23" ht="16.5">
      <c r="A243" s="89"/>
      <c r="B243" s="237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7"/>
      <c r="N243" s="237"/>
      <c r="O243" s="237"/>
      <c r="P243" s="237"/>
      <c r="Q243" s="237"/>
      <c r="R243" s="237"/>
      <c r="S243" s="237"/>
      <c r="T243" s="237"/>
    </row>
    <row r="244" spans="1:23" ht="16.5">
      <c r="A244" s="89"/>
      <c r="B244" s="237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7"/>
      <c r="N244" s="237"/>
      <c r="O244" s="237"/>
      <c r="P244" s="237"/>
      <c r="Q244" s="237"/>
      <c r="R244" s="237"/>
      <c r="S244" s="237"/>
      <c r="T244" s="237"/>
    </row>
    <row r="245" spans="1:23" ht="16.5">
      <c r="A245" s="89"/>
      <c r="B245" s="237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7"/>
      <c r="N245" s="237"/>
      <c r="O245" s="237"/>
      <c r="P245" s="237"/>
      <c r="Q245" s="237"/>
      <c r="R245" s="237"/>
      <c r="S245" s="237"/>
      <c r="T245" s="237"/>
    </row>
    <row r="246" spans="1:23" ht="16.5">
      <c r="A246" s="89"/>
      <c r="B246" s="237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7"/>
      <c r="N246" s="237"/>
      <c r="O246" s="237"/>
      <c r="P246" s="237"/>
      <c r="Q246" s="237"/>
      <c r="R246" s="237"/>
      <c r="S246" s="237"/>
      <c r="T246" s="237"/>
    </row>
    <row r="247" spans="1:23" ht="16.5">
      <c r="A247" s="89"/>
      <c r="B247" s="237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7"/>
      <c r="N247" s="237"/>
      <c r="O247" s="237"/>
      <c r="P247" s="237"/>
      <c r="Q247" s="237"/>
      <c r="R247" s="237"/>
      <c r="S247" s="237"/>
      <c r="T247" s="237"/>
    </row>
    <row r="248" spans="1:23" ht="16.5">
      <c r="A248" s="89"/>
      <c r="B248" s="237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7"/>
      <c r="N248" s="237"/>
      <c r="O248" s="237"/>
      <c r="P248" s="237"/>
      <c r="Q248" s="237"/>
      <c r="R248" s="237"/>
      <c r="S248" s="237"/>
      <c r="T248" s="237"/>
    </row>
    <row r="249" spans="1:23" ht="16.5">
      <c r="A249" s="89"/>
      <c r="B249" s="237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7"/>
      <c r="N249" s="237"/>
      <c r="O249" s="237"/>
      <c r="P249" s="237"/>
      <c r="Q249" s="237"/>
      <c r="R249" s="237"/>
      <c r="S249" s="237"/>
      <c r="T249" s="237"/>
    </row>
    <row r="250" spans="1:23" ht="16.5">
      <c r="A250" s="89"/>
      <c r="B250" s="237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7"/>
      <c r="N250" s="237"/>
      <c r="O250" s="237"/>
      <c r="P250" s="237"/>
      <c r="Q250" s="237"/>
      <c r="R250" s="237"/>
      <c r="S250" s="237"/>
      <c r="T250" s="237"/>
    </row>
    <row r="251" spans="1:23" ht="16.5">
      <c r="A251" s="89"/>
      <c r="B251" s="237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7"/>
      <c r="N251" s="237"/>
      <c r="O251" s="237"/>
      <c r="P251" s="237"/>
      <c r="Q251" s="237"/>
      <c r="R251" s="237"/>
      <c r="S251" s="237"/>
      <c r="T251" s="237"/>
    </row>
    <row r="252" spans="1:23" ht="16.5">
      <c r="A252" s="89"/>
      <c r="B252" s="237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7"/>
      <c r="N252" s="237"/>
      <c r="O252" s="237"/>
      <c r="P252" s="237"/>
      <c r="Q252" s="237"/>
      <c r="R252" s="237"/>
      <c r="S252" s="237"/>
      <c r="T252" s="237"/>
    </row>
    <row r="253" spans="1:23" ht="16.5">
      <c r="A253" s="89"/>
      <c r="B253" s="237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7"/>
      <c r="N253" s="237"/>
      <c r="O253" s="237"/>
      <c r="P253" s="237"/>
      <c r="Q253" s="237"/>
      <c r="R253" s="237"/>
      <c r="S253" s="237"/>
      <c r="T253" s="237"/>
    </row>
    <row r="254" spans="1:23" ht="16.5">
      <c r="A254" s="89"/>
      <c r="B254" s="131"/>
      <c r="C254" s="132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</row>
    <row r="255" spans="1:23" ht="16.5">
      <c r="A255" s="89"/>
      <c r="B255" s="131"/>
      <c r="C255" s="132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</row>
    <row r="256" spans="1:23" ht="16.5">
      <c r="A256" s="89"/>
      <c r="B256" s="131"/>
      <c r="C256" s="132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</row>
    <row r="257" spans="1:14" ht="16.5">
      <c r="A257" s="89"/>
      <c r="B257" s="131"/>
      <c r="C257" s="132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</row>
    <row r="258" spans="1:14" ht="16.5">
      <c r="A258" s="89"/>
      <c r="B258" s="131"/>
      <c r="C258" s="132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</row>
    <row r="259" spans="1:14" ht="16.5">
      <c r="A259" s="89"/>
      <c r="B259" s="131"/>
      <c r="C259" s="132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</row>
    <row r="260" spans="1:14" ht="16.5">
      <c r="A260" s="89"/>
      <c r="B260" s="131"/>
      <c r="C260" s="132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</row>
    <row r="261" spans="1:14" ht="16.5">
      <c r="A261" s="89"/>
      <c r="B261" s="131"/>
      <c r="C261" s="132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</row>
    <row r="262" spans="1:14" ht="16.5">
      <c r="A262" s="89"/>
      <c r="B262" s="131"/>
      <c r="C262" s="132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</row>
    <row r="263" spans="1:14" ht="16.5">
      <c r="A263" s="89"/>
      <c r="B263" s="131"/>
      <c r="C263" s="132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</row>
    <row r="264" spans="1:14" ht="16.5">
      <c r="A264" s="89"/>
      <c r="B264" s="131"/>
      <c r="C264" s="132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</row>
    <row r="265" spans="1:14" ht="16.5">
      <c r="A265" s="89"/>
      <c r="B265" s="131"/>
      <c r="C265" s="132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</row>
    <row r="266" spans="1:14" ht="16.5">
      <c r="A266" s="89"/>
      <c r="B266" s="131"/>
      <c r="C266" s="132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</row>
    <row r="267" spans="1:14" ht="16.5">
      <c r="A267" s="89"/>
      <c r="B267" s="131"/>
      <c r="C267" s="132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</row>
    <row r="268" spans="1:14" ht="16.5">
      <c r="A268" s="89"/>
      <c r="B268" s="131"/>
      <c r="C268" s="132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</row>
    <row r="269" spans="1:14" ht="16.5">
      <c r="A269" s="89"/>
      <c r="B269" s="131"/>
      <c r="C269" s="132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</row>
    <row r="270" spans="1:14" ht="16.5">
      <c r="A270" s="89"/>
      <c r="B270" s="131"/>
      <c r="C270" s="132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</row>
    <row r="271" spans="1:14" ht="16.5">
      <c r="A271" s="89"/>
      <c r="B271" s="131"/>
      <c r="C271" s="132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</row>
    <row r="272" spans="1:14" ht="16.5">
      <c r="A272" s="89"/>
      <c r="B272" s="131"/>
      <c r="C272" s="132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</row>
    <row r="273" spans="1:14" ht="16.5">
      <c r="A273" s="89"/>
      <c r="B273" s="131"/>
      <c r="C273" s="132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</row>
    <row r="274" spans="1:14" ht="16.5">
      <c r="A274" s="89"/>
      <c r="B274" s="131"/>
      <c r="C274" s="132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</row>
    <row r="275" spans="1:14" ht="16.5">
      <c r="A275" s="89"/>
      <c r="B275" s="131"/>
      <c r="C275" s="132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</row>
    <row r="276" spans="1:14" ht="16.5">
      <c r="A276" s="89"/>
      <c r="B276" s="131"/>
      <c r="C276" s="132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</row>
    <row r="277" spans="1:14" ht="16.5">
      <c r="A277" s="89"/>
      <c r="B277" s="131"/>
      <c r="C277" s="132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</row>
    <row r="278" spans="1:14" ht="16.5">
      <c r="A278" s="89"/>
      <c r="B278" s="131"/>
      <c r="C278" s="132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</row>
    <row r="279" spans="1:14" ht="16.5">
      <c r="A279" s="89"/>
      <c r="B279" s="131"/>
      <c r="C279" s="132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</row>
    <row r="280" spans="1:14" ht="16.5">
      <c r="A280" s="89"/>
      <c r="B280" s="131"/>
      <c r="C280" s="132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</row>
    <row r="281" spans="1:14" ht="16.5">
      <c r="A281" s="89"/>
      <c r="B281" s="129"/>
      <c r="C281" s="130"/>
      <c r="D281" s="127"/>
      <c r="E281" s="127"/>
      <c r="F281" s="127"/>
      <c r="G281" s="127"/>
      <c r="H281" s="128"/>
      <c r="I281" s="128"/>
      <c r="J281" s="128"/>
      <c r="K281" s="128"/>
      <c r="L281" s="128"/>
      <c r="M281" s="128"/>
      <c r="N281" s="128"/>
    </row>
    <row r="282" spans="1:14" ht="16.5">
      <c r="A282" s="89"/>
      <c r="B282" s="129"/>
      <c r="C282" s="130"/>
      <c r="D282" s="127"/>
      <c r="E282" s="127"/>
      <c r="F282" s="127"/>
      <c r="G282" s="127"/>
      <c r="H282" s="128"/>
      <c r="I282" s="128"/>
      <c r="J282" s="128"/>
      <c r="K282" s="128"/>
      <c r="L282" s="128"/>
      <c r="M282" s="128"/>
      <c r="N282" s="128"/>
    </row>
    <row r="283" spans="1:14" ht="16.5">
      <c r="A283" s="89"/>
      <c r="B283" s="129"/>
      <c r="C283" s="130"/>
      <c r="D283" s="127"/>
      <c r="E283" s="127"/>
      <c r="F283" s="127"/>
      <c r="G283" s="127"/>
      <c r="H283" s="128"/>
      <c r="I283" s="128"/>
      <c r="J283" s="128"/>
      <c r="K283" s="128"/>
      <c r="L283" s="128"/>
      <c r="M283" s="128"/>
      <c r="N283" s="128"/>
    </row>
    <row r="284" spans="1:14" ht="16.5">
      <c r="A284" s="89"/>
      <c r="B284" s="129"/>
      <c r="C284" s="130"/>
      <c r="D284" s="127"/>
      <c r="E284" s="127"/>
      <c r="F284" s="127"/>
      <c r="G284" s="127"/>
      <c r="H284" s="128"/>
      <c r="I284" s="128"/>
      <c r="J284" s="128"/>
      <c r="K284" s="128"/>
      <c r="L284" s="128"/>
      <c r="M284" s="128"/>
      <c r="N284" s="128"/>
    </row>
    <row r="285" spans="1:14" ht="16.5">
      <c r="A285" s="89"/>
      <c r="B285" s="129"/>
      <c r="C285" s="130"/>
      <c r="D285" s="127"/>
      <c r="E285" s="127"/>
      <c r="F285" s="127"/>
      <c r="G285" s="127"/>
      <c r="H285" s="128"/>
      <c r="I285" s="128"/>
      <c r="J285" s="128"/>
      <c r="K285" s="128"/>
      <c r="L285" s="128"/>
      <c r="M285" s="128"/>
      <c r="N285" s="128"/>
    </row>
    <row r="286" spans="1:14" ht="16.5">
      <c r="A286" s="89"/>
      <c r="B286" s="129"/>
      <c r="C286" s="130"/>
      <c r="D286" s="127"/>
      <c r="E286" s="127"/>
      <c r="F286" s="127"/>
      <c r="G286" s="127"/>
      <c r="H286" s="128"/>
      <c r="I286" s="128"/>
      <c r="J286" s="128"/>
      <c r="K286" s="128"/>
      <c r="L286" s="128"/>
      <c r="M286" s="128"/>
      <c r="N286" s="128"/>
    </row>
    <row r="287" spans="1:14" ht="16.5">
      <c r="A287" s="89"/>
      <c r="B287" s="129"/>
      <c r="C287" s="130"/>
      <c r="D287" s="127"/>
      <c r="E287" s="127"/>
      <c r="F287" s="127"/>
      <c r="G287" s="127"/>
      <c r="H287" s="128"/>
      <c r="I287" s="128"/>
      <c r="J287" s="128"/>
      <c r="K287" s="128"/>
      <c r="L287" s="128"/>
      <c r="M287" s="128"/>
      <c r="N287" s="128"/>
    </row>
    <row r="288" spans="1:14" ht="16.5">
      <c r="A288" s="89"/>
      <c r="B288" s="129"/>
      <c r="C288" s="130"/>
      <c r="D288" s="127"/>
      <c r="E288" s="127"/>
      <c r="F288" s="127"/>
      <c r="G288" s="127"/>
      <c r="H288" s="128"/>
      <c r="I288" s="128"/>
      <c r="J288" s="128"/>
      <c r="K288" s="128"/>
      <c r="L288" s="128"/>
      <c r="M288" s="128"/>
      <c r="N288" s="128"/>
    </row>
    <row r="289" spans="1:14" ht="16.5">
      <c r="A289" s="89"/>
      <c r="B289" s="129"/>
      <c r="C289" s="130"/>
      <c r="D289" s="127"/>
      <c r="E289" s="127"/>
      <c r="F289" s="127"/>
      <c r="G289" s="127"/>
      <c r="H289" s="128"/>
      <c r="I289" s="128"/>
      <c r="J289" s="128"/>
      <c r="K289" s="128"/>
      <c r="L289" s="128"/>
      <c r="M289" s="128"/>
      <c r="N289" s="128"/>
    </row>
    <row r="290" spans="1:14" ht="16.5">
      <c r="A290" s="89"/>
      <c r="B290" s="129"/>
      <c r="C290" s="130"/>
      <c r="D290" s="127"/>
      <c r="E290" s="127"/>
      <c r="F290" s="127"/>
      <c r="G290" s="127"/>
      <c r="H290" s="128"/>
      <c r="I290" s="128"/>
      <c r="J290" s="128"/>
      <c r="K290" s="128"/>
      <c r="L290" s="128"/>
      <c r="M290" s="128"/>
      <c r="N290" s="128"/>
    </row>
    <row r="291" spans="1:14" ht="16.5">
      <c r="A291" s="89"/>
      <c r="B291" s="129"/>
      <c r="C291" s="130"/>
      <c r="D291" s="127"/>
      <c r="E291" s="127"/>
      <c r="F291" s="127"/>
      <c r="G291" s="127"/>
      <c r="H291" s="128"/>
      <c r="I291" s="128"/>
      <c r="J291" s="128"/>
      <c r="K291" s="128"/>
      <c r="L291" s="128"/>
      <c r="M291" s="128"/>
      <c r="N291" s="128"/>
    </row>
    <row r="292" spans="1:14" ht="16.5">
      <c r="A292" s="89"/>
      <c r="B292" s="129"/>
      <c r="C292" s="130"/>
      <c r="D292" s="127"/>
      <c r="E292" s="127"/>
      <c r="F292" s="127"/>
      <c r="G292" s="127"/>
      <c r="H292" s="128"/>
      <c r="I292" s="128"/>
      <c r="J292" s="128"/>
      <c r="K292" s="128"/>
      <c r="L292" s="128"/>
      <c r="M292" s="128"/>
      <c r="N292" s="128"/>
    </row>
    <row r="293" spans="1:14" ht="16.5">
      <c r="A293" s="89"/>
      <c r="B293" s="129"/>
      <c r="C293" s="130"/>
      <c r="D293" s="127"/>
      <c r="E293" s="127"/>
      <c r="F293" s="127"/>
      <c r="G293" s="127"/>
      <c r="H293" s="128"/>
      <c r="I293" s="128"/>
      <c r="J293" s="128"/>
      <c r="K293" s="128"/>
      <c r="L293" s="128"/>
      <c r="M293" s="128"/>
      <c r="N293" s="128"/>
    </row>
    <row r="294" spans="1:14" ht="16.5">
      <c r="A294" s="89"/>
      <c r="B294" s="129"/>
      <c r="C294" s="130"/>
      <c r="D294" s="127"/>
      <c r="E294" s="127"/>
      <c r="F294" s="127"/>
      <c r="G294" s="127"/>
      <c r="H294" s="128"/>
      <c r="I294" s="128"/>
      <c r="J294" s="128"/>
      <c r="K294" s="128"/>
      <c r="L294" s="128"/>
      <c r="M294" s="128"/>
      <c r="N294" s="128"/>
    </row>
    <row r="295" spans="1:14" ht="16.5">
      <c r="A295" s="89"/>
      <c r="B295" s="129"/>
      <c r="C295" s="130"/>
      <c r="D295" s="127"/>
      <c r="E295" s="127"/>
      <c r="F295" s="127"/>
      <c r="G295" s="127"/>
      <c r="H295" s="128"/>
      <c r="I295" s="128"/>
      <c r="J295" s="128"/>
      <c r="K295" s="128"/>
      <c r="L295" s="128"/>
      <c r="M295" s="128"/>
      <c r="N295" s="128"/>
    </row>
    <row r="296" spans="1:14" ht="16.5">
      <c r="A296" s="89"/>
      <c r="B296" s="129"/>
      <c r="C296" s="130"/>
      <c r="D296" s="127"/>
      <c r="E296" s="127"/>
      <c r="F296" s="127"/>
      <c r="G296" s="127"/>
      <c r="H296" s="128"/>
      <c r="I296" s="128"/>
      <c r="J296" s="128"/>
      <c r="K296" s="128"/>
      <c r="L296" s="128"/>
      <c r="M296" s="128"/>
      <c r="N296" s="128"/>
    </row>
    <row r="297" spans="1:14" ht="16.5">
      <c r="A297" s="89"/>
      <c r="B297" s="129"/>
      <c r="C297" s="130"/>
      <c r="D297" s="127"/>
      <c r="E297" s="127"/>
      <c r="F297" s="127"/>
      <c r="G297" s="127"/>
      <c r="H297" s="128"/>
      <c r="I297" s="128"/>
      <c r="J297" s="128"/>
      <c r="K297" s="128"/>
      <c r="L297" s="128"/>
      <c r="M297" s="128"/>
      <c r="N297" s="128"/>
    </row>
    <row r="298" spans="1:14" ht="16.5">
      <c r="A298" s="89"/>
      <c r="B298" s="129"/>
      <c r="C298" s="130"/>
      <c r="D298" s="127"/>
      <c r="E298" s="127"/>
      <c r="F298" s="127"/>
      <c r="G298" s="127"/>
      <c r="H298" s="128"/>
      <c r="I298" s="128"/>
      <c r="J298" s="128"/>
      <c r="K298" s="128"/>
      <c r="L298" s="128"/>
      <c r="M298" s="128"/>
      <c r="N298" s="128"/>
    </row>
    <row r="299" spans="1:14" ht="16.5">
      <c r="A299" s="89"/>
      <c r="B299" s="129"/>
      <c r="C299" s="130"/>
      <c r="D299" s="127"/>
      <c r="E299" s="127"/>
      <c r="F299" s="127"/>
      <c r="G299" s="127"/>
      <c r="H299" s="128"/>
      <c r="I299" s="128"/>
      <c r="J299" s="128"/>
      <c r="K299" s="128"/>
      <c r="L299" s="128"/>
      <c r="M299" s="128"/>
      <c r="N299" s="128"/>
    </row>
    <row r="300" spans="1:14" ht="16.5">
      <c r="A300" s="89"/>
      <c r="B300" s="129"/>
      <c r="C300" s="130"/>
      <c r="D300" s="127"/>
      <c r="E300" s="127"/>
      <c r="F300" s="127"/>
      <c r="G300" s="127"/>
      <c r="H300" s="128"/>
      <c r="I300" s="128"/>
      <c r="J300" s="128"/>
      <c r="K300" s="128"/>
      <c r="L300" s="128"/>
      <c r="M300" s="128"/>
      <c r="N300" s="128"/>
    </row>
    <row r="301" spans="1:14" ht="16.5">
      <c r="A301" s="89"/>
      <c r="B301" s="129"/>
      <c r="C301" s="130"/>
      <c r="D301" s="127"/>
      <c r="E301" s="127"/>
      <c r="F301" s="127"/>
      <c r="G301" s="127"/>
      <c r="H301" s="128"/>
      <c r="I301" s="128"/>
      <c r="J301" s="128"/>
      <c r="K301" s="128"/>
      <c r="L301" s="128"/>
      <c r="M301" s="128"/>
      <c r="N301" s="128"/>
    </row>
    <row r="302" spans="1:14" ht="16.5">
      <c r="A302" s="89"/>
      <c r="B302" s="129"/>
      <c r="C302" s="130"/>
      <c r="D302" s="127"/>
      <c r="E302" s="127"/>
      <c r="F302" s="127"/>
      <c r="G302" s="127"/>
      <c r="H302" s="128"/>
      <c r="I302" s="128"/>
      <c r="J302" s="128"/>
      <c r="K302" s="128"/>
      <c r="L302" s="128"/>
      <c r="M302" s="128"/>
      <c r="N302" s="128"/>
    </row>
    <row r="303" spans="1:14" ht="16.5">
      <c r="A303" s="89"/>
      <c r="B303" s="129"/>
      <c r="C303" s="130"/>
      <c r="D303" s="127"/>
      <c r="E303" s="127"/>
      <c r="F303" s="127"/>
      <c r="G303" s="127"/>
      <c r="H303" s="128"/>
      <c r="I303" s="128"/>
      <c r="J303" s="128"/>
      <c r="K303" s="128"/>
      <c r="L303" s="128"/>
      <c r="M303" s="128"/>
      <c r="N303" s="128"/>
    </row>
    <row r="304" spans="1:14" ht="16.5">
      <c r="A304" s="89"/>
      <c r="B304" s="129"/>
      <c r="C304" s="130"/>
      <c r="D304" s="127"/>
      <c r="E304" s="127"/>
      <c r="F304" s="127"/>
      <c r="G304" s="127"/>
      <c r="H304" s="128"/>
      <c r="I304" s="128"/>
      <c r="J304" s="128"/>
      <c r="K304" s="128"/>
      <c r="L304" s="128"/>
      <c r="M304" s="128"/>
      <c r="N304" s="128"/>
    </row>
    <row r="305" spans="1:14" ht="16.5">
      <c r="A305" s="89"/>
      <c r="B305" s="129"/>
      <c r="C305" s="130"/>
      <c r="D305" s="127"/>
      <c r="E305" s="127"/>
      <c r="F305" s="127"/>
      <c r="G305" s="127"/>
      <c r="H305" s="128"/>
      <c r="I305" s="128"/>
      <c r="J305" s="128"/>
      <c r="K305" s="128"/>
      <c r="L305" s="128"/>
      <c r="M305" s="128"/>
      <c r="N305" s="128"/>
    </row>
    <row r="306" spans="1:14" ht="16.5">
      <c r="A306" s="89"/>
      <c r="B306" s="129"/>
      <c r="C306" s="130"/>
      <c r="D306" s="127"/>
      <c r="E306" s="127"/>
      <c r="F306" s="127"/>
      <c r="G306" s="127"/>
      <c r="H306" s="128"/>
      <c r="I306" s="128"/>
      <c r="J306" s="128"/>
      <c r="K306" s="128"/>
      <c r="L306" s="128"/>
      <c r="M306" s="128"/>
      <c r="N306" s="128"/>
    </row>
    <row r="307" spans="1:14" ht="16.5">
      <c r="A307" s="89"/>
      <c r="B307" s="129"/>
      <c r="C307" s="130"/>
      <c r="D307" s="127"/>
      <c r="E307" s="127"/>
      <c r="F307" s="127"/>
      <c r="G307" s="127"/>
      <c r="H307" s="128"/>
      <c r="I307" s="128"/>
      <c r="J307" s="128"/>
      <c r="K307" s="128"/>
      <c r="L307" s="128"/>
      <c r="M307" s="128"/>
      <c r="N307" s="128"/>
    </row>
    <row r="308" spans="1:14" ht="16.5">
      <c r="A308" s="89"/>
      <c r="B308" s="129"/>
      <c r="C308" s="130"/>
      <c r="D308" s="127"/>
      <c r="E308" s="127"/>
      <c r="F308" s="127"/>
      <c r="G308" s="127"/>
      <c r="H308" s="128"/>
      <c r="I308" s="128"/>
      <c r="J308" s="128"/>
      <c r="K308" s="128"/>
      <c r="L308" s="128"/>
      <c r="M308" s="128"/>
      <c r="N308" s="128"/>
    </row>
    <row r="309" spans="1:14" ht="16.5">
      <c r="A309" s="89"/>
      <c r="B309" s="129"/>
      <c r="C309" s="130"/>
      <c r="D309" s="127"/>
      <c r="E309" s="127"/>
      <c r="F309" s="127"/>
      <c r="G309" s="127"/>
      <c r="H309" s="128"/>
      <c r="I309" s="128"/>
      <c r="J309" s="128"/>
      <c r="K309" s="128"/>
      <c r="L309" s="128"/>
      <c r="M309" s="128"/>
      <c r="N309" s="128"/>
    </row>
    <row r="310" spans="1:14" ht="16.5">
      <c r="A310" s="89"/>
      <c r="B310" s="129"/>
      <c r="C310" s="130"/>
      <c r="D310" s="127"/>
      <c r="E310" s="127"/>
      <c r="F310" s="127"/>
      <c r="G310" s="127"/>
      <c r="H310" s="128"/>
      <c r="I310" s="128"/>
      <c r="J310" s="128"/>
      <c r="K310" s="128"/>
      <c r="L310" s="128"/>
      <c r="M310" s="128"/>
      <c r="N310" s="128"/>
    </row>
    <row r="311" spans="1:14" ht="16.5">
      <c r="A311" s="89"/>
      <c r="B311" s="129"/>
      <c r="C311" s="130"/>
      <c r="D311" s="127"/>
      <c r="E311" s="127"/>
      <c r="F311" s="127"/>
      <c r="G311" s="127"/>
      <c r="H311" s="128"/>
      <c r="I311" s="128"/>
      <c r="J311" s="128"/>
      <c r="K311" s="128"/>
      <c r="L311" s="128"/>
      <c r="M311" s="128"/>
      <c r="N311" s="128"/>
    </row>
    <row r="312" spans="1:14" ht="16.5">
      <c r="A312" s="89"/>
      <c r="B312" s="129"/>
      <c r="C312" s="130"/>
      <c r="D312" s="127"/>
      <c r="E312" s="127"/>
      <c r="F312" s="127"/>
      <c r="G312" s="127"/>
      <c r="H312" s="128"/>
      <c r="I312" s="128"/>
      <c r="J312" s="128"/>
      <c r="K312" s="128"/>
      <c r="L312" s="128"/>
      <c r="M312" s="128"/>
      <c r="N312" s="128"/>
    </row>
    <row r="313" spans="1:14" ht="16.5">
      <c r="A313" s="89"/>
      <c r="B313" s="129"/>
      <c r="C313" s="130"/>
      <c r="D313" s="127"/>
      <c r="E313" s="127"/>
      <c r="F313" s="127"/>
      <c r="G313" s="127"/>
      <c r="H313" s="128"/>
      <c r="I313" s="128"/>
      <c r="J313" s="128"/>
      <c r="K313" s="128"/>
      <c r="L313" s="128"/>
      <c r="M313" s="128"/>
      <c r="N313" s="128"/>
    </row>
    <row r="314" spans="1:14" ht="16.5">
      <c r="A314" s="89"/>
      <c r="B314" s="129"/>
      <c r="C314" s="130"/>
      <c r="D314" s="127"/>
      <c r="E314" s="127"/>
      <c r="F314" s="127"/>
      <c r="G314" s="127"/>
      <c r="H314" s="128"/>
      <c r="I314" s="128"/>
      <c r="J314" s="128"/>
      <c r="K314" s="128"/>
      <c r="L314" s="128"/>
      <c r="M314" s="128"/>
      <c r="N314" s="128"/>
    </row>
    <row r="315" spans="1:14" ht="16.5">
      <c r="A315" s="89"/>
      <c r="B315" s="129"/>
      <c r="C315" s="130"/>
      <c r="D315" s="127"/>
      <c r="E315" s="127"/>
      <c r="F315" s="127"/>
      <c r="G315" s="127"/>
      <c r="H315" s="128"/>
      <c r="I315" s="128"/>
      <c r="J315" s="128"/>
      <c r="K315" s="128"/>
      <c r="L315" s="128"/>
      <c r="M315" s="128"/>
      <c r="N315" s="128"/>
    </row>
    <row r="316" spans="1:14" ht="16.5">
      <c r="A316" s="89"/>
      <c r="B316" s="129"/>
      <c r="C316" s="130"/>
      <c r="D316" s="127"/>
      <c r="E316" s="127"/>
      <c r="F316" s="127"/>
      <c r="G316" s="127"/>
      <c r="H316" s="128"/>
      <c r="I316" s="128"/>
      <c r="J316" s="128"/>
      <c r="K316" s="128"/>
      <c r="L316" s="128"/>
      <c r="M316" s="128"/>
      <c r="N316" s="128"/>
    </row>
    <row r="317" spans="1:14" ht="16.5">
      <c r="A317" s="89"/>
      <c r="B317" s="129"/>
      <c r="C317" s="130"/>
      <c r="D317" s="127"/>
      <c r="E317" s="127"/>
      <c r="F317" s="127"/>
      <c r="G317" s="127"/>
      <c r="H317" s="128"/>
      <c r="I317" s="128"/>
      <c r="J317" s="128"/>
      <c r="K317" s="128"/>
      <c r="L317" s="128"/>
      <c r="M317" s="128"/>
      <c r="N317" s="128"/>
    </row>
    <row r="318" spans="1:14" ht="16.5">
      <c r="A318" s="89"/>
      <c r="B318" s="129"/>
      <c r="C318" s="130"/>
      <c r="D318" s="127"/>
      <c r="E318" s="127"/>
      <c r="F318" s="127"/>
      <c r="G318" s="127"/>
      <c r="H318" s="128"/>
      <c r="I318" s="128"/>
      <c r="J318" s="128"/>
      <c r="K318" s="128"/>
      <c r="L318" s="128"/>
      <c r="M318" s="128"/>
      <c r="N318" s="128"/>
    </row>
    <row r="319" spans="1:14" ht="16.5">
      <c r="A319" s="89"/>
      <c r="B319" s="129"/>
      <c r="C319" s="130"/>
      <c r="D319" s="127"/>
      <c r="E319" s="127"/>
      <c r="F319" s="127"/>
      <c r="G319" s="127"/>
      <c r="H319" s="128"/>
      <c r="I319" s="128"/>
      <c r="J319" s="128"/>
      <c r="K319" s="128"/>
      <c r="L319" s="128"/>
      <c r="M319" s="128"/>
      <c r="N319" s="128"/>
    </row>
    <row r="320" spans="1:14" ht="16.5">
      <c r="A320" s="89"/>
      <c r="B320" s="129"/>
      <c r="C320" s="130"/>
      <c r="D320" s="127"/>
      <c r="E320" s="127"/>
      <c r="F320" s="127"/>
      <c r="G320" s="127"/>
      <c r="H320" s="128"/>
      <c r="I320" s="128"/>
      <c r="J320" s="128"/>
      <c r="K320" s="128"/>
      <c r="L320" s="128"/>
      <c r="M320" s="128"/>
      <c r="N320" s="128"/>
    </row>
    <row r="321" spans="1:14" ht="16.5">
      <c r="A321" s="89"/>
      <c r="B321" s="129"/>
      <c r="C321" s="130"/>
      <c r="D321" s="127"/>
      <c r="E321" s="127"/>
      <c r="F321" s="127"/>
      <c r="G321" s="127"/>
      <c r="H321" s="128"/>
      <c r="I321" s="128"/>
      <c r="J321" s="128"/>
      <c r="K321" s="128"/>
      <c r="L321" s="128"/>
      <c r="M321" s="128"/>
      <c r="N321" s="128"/>
    </row>
    <row r="322" spans="1:14" ht="16.5">
      <c r="A322" s="89"/>
      <c r="B322" s="129"/>
      <c r="C322" s="130"/>
      <c r="D322" s="127"/>
      <c r="E322" s="127"/>
      <c r="F322" s="127"/>
      <c r="G322" s="127"/>
      <c r="H322" s="128"/>
      <c r="I322" s="128"/>
      <c r="J322" s="128"/>
      <c r="K322" s="128"/>
      <c r="L322" s="128"/>
      <c r="M322" s="128"/>
      <c r="N322" s="128"/>
    </row>
    <row r="323" spans="1:14" ht="16.5">
      <c r="A323" s="89"/>
      <c r="B323" s="129"/>
      <c r="C323" s="130"/>
      <c r="D323" s="127"/>
      <c r="E323" s="127"/>
      <c r="F323" s="127"/>
      <c r="G323" s="127"/>
      <c r="H323" s="128"/>
      <c r="I323" s="128"/>
      <c r="J323" s="128"/>
      <c r="K323" s="128"/>
      <c r="L323" s="128"/>
      <c r="M323" s="128"/>
      <c r="N323" s="128"/>
    </row>
    <row r="324" spans="1:14" ht="16.5">
      <c r="A324" s="89"/>
      <c r="B324" s="129"/>
      <c r="C324" s="130"/>
      <c r="D324" s="127"/>
      <c r="E324" s="127"/>
      <c r="F324" s="127"/>
      <c r="G324" s="127"/>
      <c r="H324" s="128"/>
      <c r="I324" s="128"/>
      <c r="J324" s="128"/>
      <c r="K324" s="128"/>
      <c r="L324" s="128"/>
      <c r="M324" s="128"/>
      <c r="N324" s="128"/>
    </row>
    <row r="325" spans="1:14" ht="16.5">
      <c r="A325" s="89"/>
      <c r="B325" s="129"/>
      <c r="C325" s="130"/>
      <c r="D325" s="127"/>
      <c r="E325" s="127"/>
      <c r="F325" s="127"/>
      <c r="G325" s="127"/>
      <c r="H325" s="128"/>
      <c r="I325" s="128"/>
      <c r="J325" s="128"/>
      <c r="K325" s="128"/>
      <c r="L325" s="128"/>
      <c r="M325" s="128"/>
      <c r="N325" s="128"/>
    </row>
    <row r="326" spans="1:14" ht="16.5">
      <c r="A326" s="89"/>
      <c r="B326" s="129"/>
      <c r="C326" s="130"/>
      <c r="D326" s="127"/>
      <c r="E326" s="127"/>
      <c r="F326" s="127"/>
      <c r="G326" s="127"/>
      <c r="H326" s="128"/>
      <c r="I326" s="128"/>
      <c r="J326" s="128"/>
      <c r="K326" s="128"/>
      <c r="L326" s="128"/>
      <c r="M326" s="128"/>
      <c r="N326" s="128"/>
    </row>
    <row r="327" spans="1:14" ht="16.5">
      <c r="A327" s="89"/>
      <c r="B327" s="129"/>
      <c r="C327" s="130"/>
      <c r="D327" s="127"/>
      <c r="E327" s="127"/>
      <c r="F327" s="127"/>
      <c r="G327" s="127"/>
      <c r="H327" s="128"/>
      <c r="I327" s="128"/>
      <c r="J327" s="128"/>
      <c r="K327" s="128"/>
      <c r="L327" s="128"/>
      <c r="M327" s="128"/>
      <c r="N327" s="128"/>
    </row>
    <row r="328" spans="1:14" ht="16.5">
      <c r="A328" s="89"/>
      <c r="B328" s="129"/>
      <c r="C328" s="130"/>
      <c r="D328" s="127"/>
      <c r="E328" s="127"/>
      <c r="F328" s="127"/>
      <c r="G328" s="127"/>
      <c r="H328" s="128"/>
      <c r="I328" s="128"/>
      <c r="J328" s="128"/>
      <c r="K328" s="128"/>
      <c r="L328" s="128"/>
      <c r="M328" s="128"/>
      <c r="N328" s="128"/>
    </row>
    <row r="329" spans="1:14" ht="16.5">
      <c r="A329" s="89"/>
      <c r="B329" s="129"/>
      <c r="C329" s="130"/>
      <c r="D329" s="127"/>
      <c r="E329" s="127"/>
      <c r="F329" s="127"/>
      <c r="G329" s="127"/>
      <c r="H329" s="128"/>
      <c r="I329" s="128"/>
      <c r="J329" s="128"/>
      <c r="K329" s="128"/>
      <c r="L329" s="128"/>
      <c r="M329" s="128"/>
      <c r="N329" s="128"/>
    </row>
    <row r="330" spans="1:14" ht="16.5">
      <c r="A330" s="89"/>
      <c r="B330" s="129"/>
      <c r="C330" s="130"/>
      <c r="D330" s="127"/>
      <c r="E330" s="127"/>
      <c r="F330" s="127"/>
      <c r="G330" s="127"/>
      <c r="H330" s="128"/>
      <c r="I330" s="128"/>
      <c r="J330" s="128"/>
      <c r="K330" s="128"/>
      <c r="L330" s="128"/>
      <c r="M330" s="128"/>
      <c r="N330" s="128"/>
    </row>
    <row r="331" spans="1:14" ht="16.5">
      <c r="A331" s="89"/>
      <c r="B331" s="129"/>
      <c r="C331" s="130"/>
      <c r="D331" s="127"/>
      <c r="E331" s="127"/>
      <c r="F331" s="127"/>
      <c r="G331" s="127"/>
      <c r="H331" s="128"/>
      <c r="I331" s="128"/>
      <c r="J331" s="128"/>
      <c r="K331" s="128"/>
      <c r="L331" s="128"/>
      <c r="M331" s="128"/>
      <c r="N331" s="128"/>
    </row>
    <row r="332" spans="1:14" ht="16.5">
      <c r="A332" s="89"/>
      <c r="B332" s="129"/>
      <c r="C332" s="130"/>
      <c r="D332" s="127"/>
      <c r="E332" s="127"/>
      <c r="F332" s="127"/>
      <c r="G332" s="127"/>
      <c r="H332" s="128"/>
      <c r="I332" s="128"/>
      <c r="J332" s="128"/>
      <c r="K332" s="128"/>
      <c r="L332" s="128"/>
      <c r="M332" s="128"/>
      <c r="N332" s="128"/>
    </row>
    <row r="333" spans="1:14" ht="16.5">
      <c r="A333" s="89"/>
      <c r="B333" s="129"/>
      <c r="C333" s="130"/>
      <c r="D333" s="127"/>
      <c r="E333" s="127"/>
      <c r="F333" s="127"/>
      <c r="G333" s="127"/>
      <c r="H333" s="128"/>
      <c r="I333" s="128"/>
      <c r="J333" s="128"/>
      <c r="K333" s="128"/>
      <c r="L333" s="128"/>
      <c r="M333" s="128"/>
      <c r="N333" s="128"/>
    </row>
    <row r="334" spans="1:14" ht="16.5">
      <c r="A334" s="89"/>
      <c r="B334" s="129"/>
      <c r="C334" s="130"/>
      <c r="D334" s="127"/>
      <c r="E334" s="127"/>
      <c r="F334" s="127"/>
      <c r="G334" s="127"/>
      <c r="H334" s="128"/>
      <c r="I334" s="128"/>
      <c r="J334" s="128"/>
      <c r="K334" s="128"/>
      <c r="L334" s="128"/>
      <c r="M334" s="128"/>
      <c r="N334" s="128"/>
    </row>
    <row r="335" spans="1:14" ht="16.5">
      <c r="A335" s="89"/>
      <c r="B335" s="129"/>
      <c r="C335" s="130"/>
      <c r="D335" s="127"/>
      <c r="E335" s="127"/>
      <c r="F335" s="127"/>
      <c r="G335" s="127"/>
      <c r="H335" s="128"/>
      <c r="I335" s="128"/>
      <c r="J335" s="128"/>
      <c r="K335" s="128"/>
      <c r="L335" s="128"/>
      <c r="M335" s="128"/>
      <c r="N335" s="128"/>
    </row>
    <row r="336" spans="1:14" ht="16.5">
      <c r="A336" s="89"/>
      <c r="B336" s="129"/>
      <c r="C336" s="130"/>
      <c r="D336" s="127"/>
      <c r="E336" s="127"/>
      <c r="F336" s="127"/>
      <c r="G336" s="127"/>
      <c r="H336" s="128"/>
      <c r="I336" s="128"/>
      <c r="J336" s="128"/>
      <c r="K336" s="128"/>
      <c r="L336" s="128"/>
      <c r="M336" s="128"/>
      <c r="N336" s="128"/>
    </row>
    <row r="337" spans="1:14" ht="16.5">
      <c r="A337" s="89"/>
      <c r="B337" s="129"/>
      <c r="C337" s="130"/>
      <c r="D337" s="127"/>
      <c r="E337" s="127"/>
      <c r="F337" s="127"/>
      <c r="G337" s="127"/>
      <c r="H337" s="128"/>
      <c r="I337" s="128"/>
      <c r="J337" s="128"/>
      <c r="K337" s="128"/>
      <c r="L337" s="128"/>
      <c r="M337" s="128"/>
      <c r="N337" s="128"/>
    </row>
    <row r="338" spans="1:14" ht="16.5">
      <c r="A338" s="89"/>
      <c r="B338" s="129"/>
      <c r="C338" s="130"/>
      <c r="D338" s="127"/>
      <c r="E338" s="127"/>
      <c r="F338" s="127"/>
      <c r="G338" s="127"/>
      <c r="H338" s="128"/>
      <c r="I338" s="128"/>
      <c r="J338" s="128"/>
      <c r="K338" s="128"/>
      <c r="L338" s="128"/>
      <c r="M338" s="128"/>
      <c r="N338" s="128"/>
    </row>
    <row r="339" spans="1:14" ht="16.5">
      <c r="A339" s="89"/>
      <c r="B339" s="129"/>
      <c r="C339" s="130"/>
      <c r="D339" s="127"/>
      <c r="E339" s="127"/>
      <c r="F339" s="127"/>
      <c r="G339" s="127"/>
      <c r="H339" s="128"/>
      <c r="I339" s="128"/>
      <c r="J339" s="128"/>
      <c r="K339" s="128"/>
      <c r="L339" s="128"/>
      <c r="M339" s="128"/>
      <c r="N339" s="128"/>
    </row>
    <row r="340" spans="1:14" ht="16.5">
      <c r="A340" s="89"/>
      <c r="B340" s="129"/>
      <c r="C340" s="130"/>
      <c r="D340" s="127"/>
      <c r="E340" s="127"/>
      <c r="F340" s="127"/>
      <c r="G340" s="127"/>
      <c r="H340" s="128"/>
      <c r="I340" s="128"/>
      <c r="J340" s="128"/>
      <c r="K340" s="128"/>
      <c r="L340" s="128"/>
      <c r="M340" s="128"/>
      <c r="N340" s="128"/>
    </row>
    <row r="341" spans="1:14" ht="16.5">
      <c r="A341" s="89"/>
      <c r="B341" s="129"/>
      <c r="C341" s="130"/>
      <c r="D341" s="127"/>
      <c r="E341" s="127"/>
      <c r="F341" s="127"/>
      <c r="G341" s="127"/>
      <c r="H341" s="128"/>
      <c r="I341" s="128"/>
      <c r="J341" s="128"/>
      <c r="K341" s="128"/>
      <c r="L341" s="128"/>
      <c r="M341" s="128"/>
      <c r="N341" s="128"/>
    </row>
    <row r="342" spans="1:14" ht="16.5">
      <c r="A342" s="89"/>
      <c r="B342" s="129"/>
      <c r="C342" s="130"/>
      <c r="D342" s="127"/>
      <c r="E342" s="127"/>
      <c r="F342" s="127"/>
      <c r="G342" s="127"/>
      <c r="H342" s="128"/>
      <c r="I342" s="128"/>
      <c r="J342" s="128"/>
      <c r="K342" s="128"/>
      <c r="L342" s="128"/>
      <c r="M342" s="128"/>
      <c r="N342" s="128"/>
    </row>
    <row r="343" spans="1:14" ht="16.5">
      <c r="A343" s="89"/>
      <c r="B343" s="129"/>
      <c r="C343" s="130"/>
      <c r="D343" s="127"/>
      <c r="E343" s="127"/>
      <c r="F343" s="127"/>
      <c r="G343" s="127"/>
      <c r="H343" s="128"/>
      <c r="I343" s="128"/>
      <c r="J343" s="128"/>
      <c r="K343" s="128"/>
      <c r="L343" s="128"/>
      <c r="M343" s="128"/>
      <c r="N343" s="128"/>
    </row>
    <row r="344" spans="1:14" ht="16.5">
      <c r="A344" s="89"/>
      <c r="B344" s="129"/>
      <c r="C344" s="130"/>
      <c r="D344" s="127"/>
      <c r="E344" s="127"/>
      <c r="F344" s="127"/>
      <c r="G344" s="127"/>
      <c r="H344" s="128"/>
      <c r="I344" s="128"/>
      <c r="J344" s="128"/>
      <c r="K344" s="128"/>
      <c r="L344" s="128"/>
      <c r="M344" s="128"/>
      <c r="N344" s="128"/>
    </row>
    <row r="345" spans="1:14" ht="16.5">
      <c r="A345" s="89"/>
      <c r="B345" s="129"/>
      <c r="C345" s="130"/>
      <c r="D345" s="127"/>
      <c r="E345" s="127"/>
      <c r="F345" s="127"/>
      <c r="G345" s="127"/>
      <c r="H345" s="128"/>
      <c r="I345" s="128"/>
      <c r="J345" s="128"/>
      <c r="K345" s="128"/>
      <c r="L345" s="128"/>
      <c r="M345" s="128"/>
      <c r="N345" s="128"/>
    </row>
    <row r="346" spans="1:14" ht="16.5">
      <c r="A346" s="89"/>
      <c r="B346" s="129"/>
      <c r="C346" s="130"/>
      <c r="D346" s="127"/>
      <c r="E346" s="127"/>
      <c r="F346" s="127"/>
      <c r="G346" s="127"/>
      <c r="H346" s="128"/>
      <c r="I346" s="128"/>
      <c r="J346" s="128"/>
      <c r="K346" s="128"/>
      <c r="L346" s="128"/>
      <c r="M346" s="128"/>
      <c r="N346" s="128"/>
    </row>
    <row r="347" spans="1:14" ht="16.5">
      <c r="A347" s="89"/>
      <c r="B347" s="129"/>
      <c r="C347" s="130"/>
      <c r="D347" s="127"/>
      <c r="E347" s="127"/>
      <c r="F347" s="127"/>
      <c r="G347" s="127"/>
      <c r="H347" s="128"/>
      <c r="I347" s="128"/>
      <c r="J347" s="128"/>
      <c r="K347" s="128"/>
      <c r="L347" s="128"/>
      <c r="M347" s="128"/>
      <c r="N347" s="128"/>
    </row>
    <row r="348" spans="1:14" ht="16.5">
      <c r="A348" s="89"/>
      <c r="B348" s="129"/>
      <c r="C348" s="130"/>
      <c r="D348" s="127"/>
      <c r="E348" s="127"/>
      <c r="F348" s="127"/>
      <c r="G348" s="127"/>
      <c r="H348" s="128"/>
      <c r="I348" s="128"/>
      <c r="J348" s="128"/>
      <c r="K348" s="128"/>
      <c r="L348" s="128"/>
      <c r="M348" s="128"/>
      <c r="N348" s="128"/>
    </row>
    <row r="349" spans="1:14" ht="16.5">
      <c r="A349" s="89"/>
      <c r="B349" s="129"/>
      <c r="C349" s="130"/>
      <c r="D349" s="127"/>
      <c r="E349" s="127"/>
      <c r="F349" s="127"/>
      <c r="G349" s="127"/>
      <c r="H349" s="128"/>
      <c r="I349" s="128"/>
      <c r="J349" s="128"/>
      <c r="K349" s="128"/>
      <c r="L349" s="128"/>
      <c r="M349" s="128"/>
      <c r="N349" s="128"/>
    </row>
    <row r="350" spans="1:14" ht="16.5">
      <c r="A350" s="89"/>
      <c r="B350" s="129"/>
      <c r="C350" s="130"/>
      <c r="D350" s="127"/>
      <c r="E350" s="127"/>
      <c r="F350" s="127"/>
      <c r="G350" s="127"/>
      <c r="H350" s="128"/>
      <c r="I350" s="128"/>
      <c r="J350" s="128"/>
      <c r="K350" s="128"/>
      <c r="L350" s="128"/>
      <c r="M350" s="128"/>
      <c r="N350" s="128"/>
    </row>
    <row r="351" spans="1:14" ht="16.5">
      <c r="A351" s="89"/>
      <c r="B351" s="129"/>
      <c r="C351" s="130"/>
      <c r="D351" s="127"/>
      <c r="E351" s="127"/>
      <c r="F351" s="127"/>
      <c r="G351" s="127"/>
      <c r="H351" s="128"/>
      <c r="I351" s="128"/>
      <c r="J351" s="128"/>
      <c r="K351" s="128"/>
      <c r="L351" s="128"/>
      <c r="M351" s="128"/>
      <c r="N351" s="128"/>
    </row>
    <row r="352" spans="1:14" ht="16.5">
      <c r="A352" s="89"/>
      <c r="B352" s="129"/>
      <c r="C352" s="130"/>
      <c r="D352" s="127"/>
      <c r="E352" s="127"/>
      <c r="F352" s="127"/>
      <c r="G352" s="127"/>
      <c r="H352" s="128"/>
      <c r="I352" s="128"/>
      <c r="J352" s="128"/>
      <c r="K352" s="128"/>
      <c r="L352" s="128"/>
      <c r="M352" s="128"/>
      <c r="N352" s="128"/>
    </row>
    <row r="353" spans="1:14" ht="16.5">
      <c r="A353" s="89"/>
      <c r="B353" s="129"/>
      <c r="C353" s="130"/>
      <c r="D353" s="127"/>
      <c r="E353" s="127"/>
      <c r="F353" s="127"/>
      <c r="G353" s="127"/>
      <c r="H353" s="128"/>
      <c r="I353" s="128"/>
      <c r="J353" s="128"/>
      <c r="K353" s="128"/>
      <c r="L353" s="128"/>
      <c r="M353" s="128"/>
      <c r="N353" s="128"/>
    </row>
    <row r="354" spans="1:14" ht="16.5">
      <c r="A354" s="89"/>
      <c r="B354" s="129"/>
      <c r="C354" s="130"/>
      <c r="D354" s="127"/>
      <c r="E354" s="127"/>
      <c r="F354" s="127"/>
      <c r="G354" s="127"/>
      <c r="H354" s="128"/>
      <c r="I354" s="128"/>
      <c r="J354" s="128"/>
      <c r="K354" s="128"/>
      <c r="L354" s="128"/>
      <c r="M354" s="128"/>
      <c r="N354" s="128"/>
    </row>
    <row r="355" spans="1:14" ht="16.5">
      <c r="A355" s="89"/>
      <c r="B355" s="129"/>
      <c r="C355" s="130"/>
      <c r="D355" s="127"/>
      <c r="E355" s="127"/>
      <c r="F355" s="127"/>
      <c r="G355" s="127"/>
      <c r="H355" s="128"/>
      <c r="I355" s="128"/>
      <c r="J355" s="128"/>
      <c r="K355" s="128"/>
      <c r="L355" s="128"/>
      <c r="M355" s="128"/>
      <c r="N355" s="128"/>
    </row>
    <row r="356" spans="1:14" ht="16.5">
      <c r="A356" s="89"/>
      <c r="B356" s="129"/>
      <c r="C356" s="130"/>
      <c r="D356" s="127"/>
      <c r="E356" s="127"/>
      <c r="F356" s="127"/>
      <c r="G356" s="127"/>
      <c r="H356" s="128"/>
      <c r="I356" s="128"/>
      <c r="J356" s="128"/>
      <c r="K356" s="128"/>
      <c r="L356" s="128"/>
      <c r="M356" s="128"/>
      <c r="N356" s="128"/>
    </row>
    <row r="357" spans="1:14" ht="16.5">
      <c r="A357" s="89"/>
      <c r="B357" s="129"/>
      <c r="C357" s="130"/>
      <c r="D357" s="127"/>
      <c r="E357" s="127"/>
      <c r="F357" s="127"/>
      <c r="G357" s="127"/>
      <c r="H357" s="128"/>
      <c r="I357" s="128"/>
      <c r="J357" s="128"/>
      <c r="K357" s="128"/>
      <c r="L357" s="128"/>
      <c r="M357" s="128"/>
      <c r="N357" s="128"/>
    </row>
    <row r="358" spans="1:14" ht="16.5">
      <c r="A358" s="89"/>
      <c r="B358" s="129"/>
      <c r="C358" s="130"/>
      <c r="D358" s="127"/>
      <c r="E358" s="127"/>
      <c r="F358" s="127"/>
      <c r="G358" s="127"/>
      <c r="H358" s="128"/>
      <c r="I358" s="128"/>
      <c r="J358" s="128"/>
      <c r="K358" s="128"/>
      <c r="L358" s="128"/>
      <c r="M358" s="128"/>
      <c r="N358" s="128"/>
    </row>
    <row r="359" spans="1:14" ht="16.5">
      <c r="A359" s="89"/>
      <c r="B359" s="129"/>
      <c r="C359" s="130"/>
      <c r="D359" s="127"/>
      <c r="E359" s="127"/>
      <c r="F359" s="127"/>
      <c r="G359" s="127"/>
      <c r="H359" s="128"/>
      <c r="I359" s="128"/>
      <c r="J359" s="128"/>
      <c r="K359" s="128"/>
      <c r="L359" s="128"/>
      <c r="M359" s="128"/>
      <c r="N359" s="128"/>
    </row>
    <row r="360" spans="1:14" ht="16.5">
      <c r="A360" s="89"/>
      <c r="B360" s="129"/>
      <c r="C360" s="130"/>
      <c r="D360" s="127"/>
      <c r="E360" s="127"/>
      <c r="F360" s="127"/>
      <c r="G360" s="127"/>
      <c r="H360" s="128"/>
      <c r="I360" s="128"/>
      <c r="J360" s="128"/>
      <c r="K360" s="128"/>
      <c r="L360" s="128"/>
      <c r="M360" s="128"/>
      <c r="N360" s="128"/>
    </row>
    <row r="361" spans="1:14" ht="16.5">
      <c r="A361" s="89"/>
      <c r="B361" s="129"/>
      <c r="C361" s="130"/>
      <c r="D361" s="127"/>
      <c r="E361" s="127"/>
      <c r="F361" s="127"/>
      <c r="G361" s="127"/>
      <c r="H361" s="128"/>
      <c r="I361" s="128"/>
      <c r="J361" s="128"/>
      <c r="K361" s="128"/>
      <c r="L361" s="128"/>
      <c r="M361" s="128"/>
      <c r="N361" s="128"/>
    </row>
    <row r="362" spans="1:14" ht="16.5">
      <c r="A362" s="89"/>
      <c r="B362" s="129"/>
      <c r="C362" s="130"/>
      <c r="D362" s="127"/>
      <c r="E362" s="127"/>
      <c r="F362" s="127"/>
      <c r="G362" s="127"/>
      <c r="H362" s="128"/>
      <c r="I362" s="128"/>
      <c r="J362" s="128"/>
      <c r="K362" s="128"/>
      <c r="L362" s="128"/>
      <c r="M362" s="128"/>
      <c r="N362" s="128"/>
    </row>
    <row r="363" spans="1:14" ht="16.5">
      <c r="A363" s="89"/>
      <c r="B363" s="129"/>
      <c r="C363" s="130"/>
      <c r="D363" s="127"/>
      <c r="E363" s="127"/>
      <c r="F363" s="127"/>
      <c r="G363" s="127"/>
      <c r="H363" s="128"/>
      <c r="I363" s="128"/>
      <c r="J363" s="128"/>
      <c r="K363" s="128"/>
      <c r="L363" s="128"/>
      <c r="M363" s="128"/>
      <c r="N363" s="128"/>
    </row>
    <row r="364" spans="1:14" ht="16.5">
      <c r="A364" s="89"/>
      <c r="B364" s="129"/>
      <c r="C364" s="130"/>
      <c r="D364" s="127"/>
      <c r="E364" s="127"/>
      <c r="F364" s="127"/>
      <c r="G364" s="127"/>
      <c r="H364" s="128"/>
      <c r="I364" s="128"/>
      <c r="J364" s="128"/>
      <c r="K364" s="128"/>
      <c r="L364" s="128"/>
      <c r="M364" s="128"/>
      <c r="N364" s="128"/>
    </row>
    <row r="365" spans="1:14" ht="16.5">
      <c r="A365" s="89"/>
      <c r="B365" s="129"/>
      <c r="C365" s="130"/>
      <c r="D365" s="127"/>
      <c r="E365" s="127"/>
      <c r="F365" s="127"/>
      <c r="G365" s="127"/>
      <c r="H365" s="128"/>
      <c r="I365" s="128"/>
      <c r="J365" s="128"/>
      <c r="K365" s="128"/>
      <c r="L365" s="128"/>
      <c r="M365" s="128"/>
      <c r="N365" s="128"/>
    </row>
    <row r="366" spans="1:14" ht="16.5">
      <c r="A366" s="89"/>
      <c r="B366" s="129"/>
      <c r="C366" s="130"/>
      <c r="D366" s="127"/>
      <c r="E366" s="127"/>
      <c r="F366" s="127"/>
      <c r="G366" s="127"/>
      <c r="H366" s="128"/>
      <c r="I366" s="128"/>
      <c r="J366" s="128"/>
      <c r="K366" s="128"/>
      <c r="L366" s="128"/>
      <c r="M366" s="128"/>
      <c r="N366" s="128"/>
    </row>
    <row r="367" spans="1:14" ht="16.5">
      <c r="A367" s="89"/>
      <c r="B367" s="129"/>
      <c r="C367" s="130"/>
      <c r="D367" s="127"/>
      <c r="E367" s="127"/>
      <c r="F367" s="127"/>
      <c r="G367" s="127"/>
      <c r="H367" s="128"/>
      <c r="I367" s="128"/>
      <c r="J367" s="128"/>
      <c r="K367" s="128"/>
      <c r="L367" s="128"/>
      <c r="M367" s="128"/>
      <c r="N367" s="128"/>
    </row>
    <row r="368" spans="1:14" ht="16.5">
      <c r="A368" s="89"/>
      <c r="B368" s="129"/>
      <c r="C368" s="130"/>
      <c r="D368" s="127"/>
      <c r="E368" s="127"/>
      <c r="F368" s="127"/>
      <c r="G368" s="127"/>
      <c r="H368" s="128"/>
      <c r="I368" s="128"/>
      <c r="J368" s="128"/>
      <c r="K368" s="128"/>
      <c r="L368" s="128"/>
      <c r="M368" s="128"/>
      <c r="N368" s="128"/>
    </row>
    <row r="369" spans="1:14" ht="16.5">
      <c r="A369" s="89"/>
      <c r="B369" s="129"/>
      <c r="C369" s="130"/>
      <c r="D369" s="127"/>
      <c r="E369" s="127"/>
      <c r="F369" s="127"/>
      <c r="G369" s="127"/>
      <c r="H369" s="128"/>
      <c r="I369" s="128"/>
      <c r="J369" s="128"/>
      <c r="K369" s="128"/>
      <c r="L369" s="128"/>
      <c r="M369" s="128"/>
      <c r="N369" s="128"/>
    </row>
    <row r="370" spans="1:14" ht="16.5">
      <c r="A370" s="89"/>
      <c r="B370" s="129"/>
      <c r="C370" s="130"/>
      <c r="D370" s="127"/>
      <c r="E370" s="127"/>
      <c r="F370" s="127"/>
      <c r="G370" s="127"/>
      <c r="H370" s="128"/>
      <c r="I370" s="128"/>
      <c r="J370" s="128"/>
      <c r="K370" s="128"/>
      <c r="L370" s="128"/>
      <c r="M370" s="128"/>
      <c r="N370" s="128"/>
    </row>
    <row r="371" spans="1:14" ht="16.5">
      <c r="A371" s="89"/>
      <c r="B371" s="129"/>
      <c r="C371" s="130"/>
      <c r="D371" s="127"/>
      <c r="E371" s="127"/>
      <c r="F371" s="127"/>
      <c r="G371" s="127"/>
      <c r="H371" s="128"/>
      <c r="I371" s="128"/>
      <c r="J371" s="128"/>
      <c r="K371" s="128"/>
      <c r="L371" s="128"/>
      <c r="M371" s="128"/>
      <c r="N371" s="128"/>
    </row>
    <row r="372" spans="1:14" ht="16.5">
      <c r="A372" s="89"/>
      <c r="B372" s="129"/>
      <c r="C372" s="130"/>
      <c r="D372" s="127"/>
      <c r="E372" s="127"/>
      <c r="F372" s="127"/>
      <c r="G372" s="127"/>
      <c r="H372" s="128"/>
      <c r="I372" s="128"/>
      <c r="J372" s="128"/>
      <c r="K372" s="128"/>
      <c r="L372" s="128"/>
      <c r="M372" s="128"/>
      <c r="N372" s="128"/>
    </row>
    <row r="373" spans="1:14" ht="16.5">
      <c r="A373" s="89"/>
      <c r="B373" s="129"/>
      <c r="C373" s="130"/>
      <c r="D373" s="127"/>
      <c r="E373" s="127"/>
      <c r="F373" s="127"/>
      <c r="G373" s="127"/>
      <c r="H373" s="128"/>
      <c r="I373" s="128"/>
      <c r="J373" s="128"/>
      <c r="K373" s="128"/>
      <c r="L373" s="128"/>
      <c r="M373" s="128"/>
      <c r="N373" s="128"/>
    </row>
    <row r="374" spans="1:14" ht="16.5">
      <c r="A374" s="89"/>
      <c r="B374" s="129"/>
      <c r="C374" s="130"/>
      <c r="D374" s="127"/>
      <c r="E374" s="127"/>
      <c r="F374" s="127"/>
      <c r="G374" s="127"/>
      <c r="H374" s="128"/>
      <c r="I374" s="128"/>
      <c r="J374" s="128"/>
      <c r="K374" s="128"/>
      <c r="L374" s="128"/>
      <c r="M374" s="128"/>
      <c r="N374" s="128"/>
    </row>
    <row r="375" spans="1:14" ht="16.5">
      <c r="A375" s="89"/>
      <c r="B375" s="129"/>
      <c r="C375" s="130"/>
      <c r="D375" s="127"/>
      <c r="E375" s="127"/>
      <c r="F375" s="127"/>
      <c r="G375" s="127"/>
      <c r="H375" s="128"/>
      <c r="I375" s="128"/>
      <c r="J375" s="128"/>
      <c r="K375" s="128"/>
      <c r="L375" s="128"/>
      <c r="M375" s="128"/>
      <c r="N375" s="128"/>
    </row>
    <row r="376" spans="1:14" ht="16.5">
      <c r="A376" s="89"/>
      <c r="B376" s="129"/>
      <c r="C376" s="130"/>
      <c r="D376" s="127"/>
      <c r="E376" s="127"/>
      <c r="F376" s="127"/>
      <c r="G376" s="127"/>
      <c r="H376" s="128"/>
      <c r="I376" s="128"/>
      <c r="J376" s="128"/>
      <c r="K376" s="128"/>
      <c r="L376" s="128"/>
      <c r="M376" s="128"/>
      <c r="N376" s="128"/>
    </row>
    <row r="377" spans="1:14" ht="16.5">
      <c r="A377" s="89"/>
      <c r="B377" s="129"/>
      <c r="C377" s="130"/>
      <c r="D377" s="127"/>
      <c r="E377" s="127"/>
      <c r="F377" s="127"/>
      <c r="G377" s="127"/>
      <c r="H377" s="128"/>
      <c r="I377" s="128"/>
      <c r="J377" s="128"/>
      <c r="K377" s="128"/>
      <c r="L377" s="128"/>
      <c r="M377" s="128"/>
      <c r="N377" s="128"/>
    </row>
    <row r="378" spans="1:14" ht="16.5">
      <c r="A378" s="89"/>
      <c r="B378" s="129"/>
      <c r="C378" s="130"/>
      <c r="D378" s="127"/>
      <c r="E378" s="127"/>
      <c r="F378" s="127"/>
      <c r="G378" s="127"/>
      <c r="H378" s="128"/>
      <c r="I378" s="128"/>
      <c r="J378" s="128"/>
      <c r="K378" s="128"/>
      <c r="L378" s="128"/>
      <c r="M378" s="128"/>
      <c r="N378" s="128"/>
    </row>
    <row r="379" spans="1:14" ht="16.5">
      <c r="A379" s="89"/>
      <c r="B379" s="129"/>
      <c r="C379" s="130"/>
      <c r="D379" s="127"/>
      <c r="E379" s="127"/>
      <c r="F379" s="127"/>
      <c r="G379" s="127"/>
      <c r="H379" s="128"/>
      <c r="I379" s="128"/>
      <c r="J379" s="128"/>
      <c r="K379" s="128"/>
      <c r="L379" s="128"/>
      <c r="M379" s="128"/>
      <c r="N379" s="128"/>
    </row>
    <row r="380" spans="1:14" ht="16.5">
      <c r="A380" s="89"/>
      <c r="B380" s="129"/>
      <c r="C380" s="130"/>
      <c r="D380" s="127"/>
      <c r="E380" s="127"/>
      <c r="F380" s="127"/>
      <c r="G380" s="127"/>
      <c r="H380" s="128"/>
      <c r="I380" s="128"/>
      <c r="J380" s="128"/>
      <c r="K380" s="128"/>
      <c r="L380" s="128"/>
      <c r="M380" s="128"/>
      <c r="N380" s="128"/>
    </row>
    <row r="381" spans="1:14" ht="16.5">
      <c r="A381" s="89"/>
      <c r="B381" s="129"/>
      <c r="C381" s="130"/>
      <c r="D381" s="127"/>
      <c r="E381" s="127"/>
      <c r="F381" s="127"/>
      <c r="G381" s="127"/>
      <c r="H381" s="128"/>
      <c r="I381" s="128"/>
      <c r="J381" s="128"/>
      <c r="K381" s="128"/>
      <c r="L381" s="128"/>
      <c r="M381" s="128"/>
      <c r="N381" s="128"/>
    </row>
    <row r="382" spans="1:14" ht="16.5">
      <c r="A382" s="89"/>
      <c r="B382" s="129"/>
      <c r="C382" s="130"/>
      <c r="D382" s="127"/>
      <c r="E382" s="127"/>
      <c r="F382" s="127"/>
      <c r="G382" s="127"/>
      <c r="H382" s="128"/>
      <c r="I382" s="128"/>
      <c r="J382" s="128"/>
      <c r="K382" s="128"/>
      <c r="L382" s="128"/>
      <c r="M382" s="128"/>
      <c r="N382" s="128"/>
    </row>
    <row r="383" spans="1:14" ht="16.5">
      <c r="A383" s="89"/>
      <c r="B383" s="129"/>
      <c r="C383" s="130"/>
      <c r="D383" s="127"/>
      <c r="E383" s="127"/>
      <c r="F383" s="127"/>
      <c r="G383" s="127"/>
      <c r="H383" s="128"/>
      <c r="I383" s="128"/>
      <c r="J383" s="128"/>
      <c r="K383" s="128"/>
      <c r="L383" s="128"/>
      <c r="M383" s="128"/>
      <c r="N383" s="128"/>
    </row>
    <row r="384" spans="1:14" ht="16.5">
      <c r="A384" s="89"/>
      <c r="B384" s="129"/>
      <c r="C384" s="130"/>
      <c r="D384" s="127"/>
      <c r="E384" s="127"/>
      <c r="F384" s="127"/>
      <c r="G384" s="127"/>
      <c r="H384" s="128"/>
      <c r="I384" s="128"/>
      <c r="J384" s="128"/>
      <c r="K384" s="128"/>
      <c r="L384" s="128"/>
      <c r="M384" s="128"/>
      <c r="N384" s="128"/>
    </row>
    <row r="385" spans="1:14" ht="16.5">
      <c r="A385" s="89"/>
      <c r="B385" s="129"/>
      <c r="C385" s="130"/>
      <c r="D385" s="127"/>
      <c r="E385" s="127"/>
      <c r="F385" s="127"/>
      <c r="G385" s="127"/>
      <c r="H385" s="128"/>
      <c r="I385" s="128"/>
      <c r="J385" s="128"/>
      <c r="K385" s="128"/>
      <c r="L385" s="128"/>
      <c r="M385" s="128"/>
      <c r="N385" s="128"/>
    </row>
    <row r="386" spans="1:14" ht="16.5">
      <c r="A386" s="89"/>
      <c r="B386" s="129"/>
      <c r="C386" s="130"/>
      <c r="D386" s="127"/>
      <c r="E386" s="127"/>
      <c r="F386" s="127"/>
      <c r="G386" s="127"/>
      <c r="H386" s="128"/>
      <c r="I386" s="128"/>
      <c r="J386" s="128"/>
      <c r="K386" s="128"/>
      <c r="L386" s="128"/>
      <c r="M386" s="128"/>
      <c r="N386" s="128"/>
    </row>
    <row r="387" spans="1:14" ht="16.5">
      <c r="A387" s="89"/>
      <c r="B387" s="129"/>
      <c r="C387" s="130"/>
      <c r="D387" s="127"/>
      <c r="E387" s="127"/>
      <c r="F387" s="127"/>
      <c r="G387" s="127"/>
      <c r="H387" s="128"/>
      <c r="I387" s="128"/>
      <c r="J387" s="128"/>
      <c r="K387" s="128"/>
      <c r="L387" s="128"/>
      <c r="M387" s="128"/>
      <c r="N387" s="128"/>
    </row>
    <row r="388" spans="1:14" ht="16.5">
      <c r="A388" s="89"/>
      <c r="B388" s="129"/>
      <c r="C388" s="130"/>
      <c r="D388" s="127"/>
      <c r="E388" s="127"/>
      <c r="F388" s="127"/>
      <c r="G388" s="127"/>
      <c r="H388" s="128"/>
      <c r="I388" s="128"/>
      <c r="J388" s="128"/>
      <c r="K388" s="128"/>
      <c r="L388" s="128"/>
      <c r="M388" s="128"/>
      <c r="N388" s="128"/>
    </row>
    <row r="389" spans="1:14" ht="16.5">
      <c r="A389" s="89"/>
      <c r="B389" s="129"/>
      <c r="C389" s="130"/>
      <c r="D389" s="127"/>
      <c r="E389" s="127"/>
      <c r="F389" s="127"/>
      <c r="G389" s="127"/>
      <c r="H389" s="128"/>
      <c r="I389" s="128"/>
      <c r="J389" s="128"/>
      <c r="K389" s="128"/>
      <c r="L389" s="128"/>
      <c r="M389" s="128"/>
      <c r="N389" s="128"/>
    </row>
    <row r="390" spans="1:14" ht="16.5">
      <c r="A390" s="89"/>
      <c r="B390" s="129"/>
      <c r="C390" s="130"/>
      <c r="D390" s="127"/>
      <c r="E390" s="127"/>
      <c r="F390" s="127"/>
      <c r="G390" s="127"/>
      <c r="H390" s="128"/>
      <c r="I390" s="128"/>
      <c r="J390" s="128"/>
      <c r="K390" s="128"/>
      <c r="L390" s="128"/>
      <c r="M390" s="128"/>
      <c r="N390" s="128"/>
    </row>
    <row r="391" spans="1:14" ht="16.5">
      <c r="A391" s="89"/>
      <c r="B391" s="129"/>
      <c r="C391" s="130"/>
      <c r="D391" s="127"/>
      <c r="E391" s="127"/>
      <c r="F391" s="127"/>
      <c r="G391" s="127"/>
      <c r="H391" s="128"/>
      <c r="I391" s="128"/>
      <c r="J391" s="128"/>
      <c r="K391" s="128"/>
      <c r="L391" s="128"/>
      <c r="M391" s="128"/>
      <c r="N391" s="128"/>
    </row>
    <row r="392" spans="1:14" ht="16.5">
      <c r="A392" s="89"/>
      <c r="B392" s="129"/>
      <c r="C392" s="130"/>
      <c r="D392" s="127"/>
      <c r="E392" s="127"/>
      <c r="F392" s="127"/>
      <c r="G392" s="127"/>
      <c r="H392" s="128"/>
      <c r="I392" s="128"/>
      <c r="J392" s="128"/>
      <c r="K392" s="128"/>
      <c r="L392" s="128"/>
      <c r="M392" s="128"/>
      <c r="N392" s="128"/>
    </row>
    <row r="393" spans="1:14" ht="16.5">
      <c r="A393" s="89"/>
      <c r="B393" s="129"/>
      <c r="C393" s="130"/>
      <c r="D393" s="127"/>
      <c r="E393" s="127"/>
      <c r="F393" s="127"/>
      <c r="G393" s="127"/>
      <c r="H393" s="128"/>
      <c r="I393" s="128"/>
      <c r="J393" s="128"/>
      <c r="K393" s="128"/>
      <c r="L393" s="128"/>
      <c r="M393" s="128"/>
      <c r="N393" s="128"/>
    </row>
    <row r="394" spans="1:14" ht="16.5">
      <c r="A394" s="89"/>
      <c r="B394" s="129"/>
      <c r="C394" s="130"/>
      <c r="D394" s="127"/>
      <c r="E394" s="127"/>
      <c r="F394" s="127"/>
      <c r="G394" s="127"/>
      <c r="H394" s="128"/>
      <c r="I394" s="128"/>
      <c r="J394" s="128"/>
      <c r="K394" s="128"/>
      <c r="L394" s="128"/>
      <c r="M394" s="128"/>
      <c r="N394" s="128"/>
    </row>
    <row r="395" spans="1:14" ht="16.5">
      <c r="A395" s="89"/>
      <c r="B395" s="129"/>
      <c r="C395" s="130"/>
      <c r="D395" s="127"/>
      <c r="E395" s="127"/>
      <c r="F395" s="127"/>
      <c r="G395" s="127"/>
      <c r="H395" s="128"/>
      <c r="I395" s="128"/>
      <c r="J395" s="128"/>
      <c r="K395" s="128"/>
      <c r="L395" s="128"/>
      <c r="M395" s="128"/>
      <c r="N395" s="128"/>
    </row>
    <row r="396" spans="1:14" ht="16.5">
      <c r="A396" s="89"/>
      <c r="B396" s="89"/>
      <c r="C396" s="78"/>
    </row>
    <row r="397" spans="1:14" ht="16.5">
      <c r="A397" s="89"/>
      <c r="B397" s="89"/>
      <c r="C397" s="78"/>
    </row>
    <row r="398" spans="1:14" ht="16.5">
      <c r="A398" s="89"/>
      <c r="B398" s="89"/>
      <c r="C398" s="78"/>
    </row>
    <row r="399" spans="1:14" ht="16.5">
      <c r="A399" s="89"/>
      <c r="B399" s="89"/>
      <c r="C399" s="78"/>
    </row>
    <row r="400" spans="1:14" ht="16.5">
      <c r="A400" s="89"/>
      <c r="B400" s="89"/>
      <c r="C400" s="78"/>
    </row>
    <row r="401" spans="1:3" ht="16.5">
      <c r="A401" s="89"/>
      <c r="B401" s="89"/>
      <c r="C401" s="78"/>
    </row>
    <row r="402" spans="1:3" ht="16.5">
      <c r="A402" s="90"/>
      <c r="B402" s="89"/>
      <c r="C402" s="78"/>
    </row>
    <row r="403" spans="1:3">
      <c r="A403" s="90"/>
      <c r="B403" s="91"/>
      <c r="C403" s="92"/>
    </row>
    <row r="404" spans="1:3">
      <c r="A404" s="90"/>
      <c r="B404" s="91"/>
      <c r="C404" s="92"/>
    </row>
    <row r="405" spans="1:3">
      <c r="A405" s="90"/>
      <c r="B405" s="91"/>
      <c r="C405" s="92"/>
    </row>
    <row r="406" spans="1:3">
      <c r="A406" s="90"/>
      <c r="B406" s="91"/>
      <c r="C406" s="92"/>
    </row>
    <row r="407" spans="1:3">
      <c r="A407" s="90"/>
      <c r="B407" s="91"/>
      <c r="C407" s="92"/>
    </row>
    <row r="408" spans="1:3">
      <c r="A408" s="90"/>
      <c r="B408" s="91"/>
      <c r="C408" s="92"/>
    </row>
    <row r="409" spans="1:3">
      <c r="A409" s="90"/>
      <c r="B409" s="91"/>
      <c r="C409" s="92"/>
    </row>
    <row r="410" spans="1:3">
      <c r="A410" s="90"/>
      <c r="B410" s="91"/>
      <c r="C410" s="92"/>
    </row>
    <row r="411" spans="1:3">
      <c r="A411" s="90"/>
      <c r="B411" s="91"/>
      <c r="C411" s="92"/>
    </row>
    <row r="412" spans="1:3">
      <c r="A412" s="90"/>
      <c r="B412" s="91"/>
      <c r="C412" s="92"/>
    </row>
    <row r="413" spans="1:3">
      <c r="A413" s="90"/>
      <c r="B413" s="91"/>
      <c r="C413" s="92"/>
    </row>
    <row r="414" spans="1:3">
      <c r="A414" s="90"/>
      <c r="B414" s="91"/>
      <c r="C414" s="92"/>
    </row>
    <row r="415" spans="1:3">
      <c r="A415" s="90"/>
      <c r="B415" s="91"/>
      <c r="C415" s="92"/>
    </row>
    <row r="416" spans="1:3">
      <c r="A416" s="90"/>
      <c r="B416" s="91"/>
      <c r="C416" s="92"/>
    </row>
    <row r="417" spans="1:3">
      <c r="A417" s="90"/>
      <c r="B417" s="91"/>
      <c r="C417" s="92"/>
    </row>
    <row r="418" spans="1:3">
      <c r="A418" s="90"/>
      <c r="B418" s="91"/>
      <c r="C418" s="92"/>
    </row>
    <row r="419" spans="1:3">
      <c r="A419" s="90"/>
      <c r="B419" s="91"/>
      <c r="C419" s="92"/>
    </row>
    <row r="420" spans="1:3">
      <c r="A420" s="90"/>
      <c r="B420" s="91"/>
      <c r="C420" s="92"/>
    </row>
    <row r="421" spans="1:3">
      <c r="A421" s="90"/>
      <c r="B421" s="91"/>
      <c r="C421" s="92"/>
    </row>
    <row r="422" spans="1:3">
      <c r="A422" s="90"/>
      <c r="B422" s="91"/>
      <c r="C422" s="92"/>
    </row>
    <row r="423" spans="1:3">
      <c r="A423" s="90"/>
      <c r="B423" s="91"/>
      <c r="C423" s="92"/>
    </row>
    <row r="424" spans="1:3">
      <c r="A424" s="90"/>
      <c r="B424" s="91"/>
      <c r="C424" s="92"/>
    </row>
    <row r="425" spans="1:3">
      <c r="A425" s="90"/>
      <c r="B425" s="91"/>
      <c r="C425" s="92"/>
    </row>
    <row r="426" spans="1:3">
      <c r="A426" s="90"/>
      <c r="B426" s="91"/>
      <c r="C426" s="92"/>
    </row>
    <row r="427" spans="1:3">
      <c r="A427" s="90"/>
      <c r="B427" s="91"/>
      <c r="C427" s="92"/>
    </row>
    <row r="428" spans="1:3">
      <c r="A428" s="90"/>
      <c r="B428" s="91"/>
      <c r="C428" s="92"/>
    </row>
    <row r="429" spans="1:3">
      <c r="A429" s="90"/>
      <c r="B429" s="91"/>
      <c r="C429" s="92"/>
    </row>
    <row r="430" spans="1:3">
      <c r="A430" s="90"/>
      <c r="B430" s="91"/>
      <c r="C430" s="92"/>
    </row>
    <row r="431" spans="1:3">
      <c r="A431" s="90"/>
      <c r="B431" s="91"/>
      <c r="C431" s="92"/>
    </row>
    <row r="432" spans="1:3">
      <c r="A432" s="90"/>
      <c r="B432" s="91"/>
      <c r="C432" s="92"/>
    </row>
    <row r="433" spans="1:3">
      <c r="A433" s="90"/>
      <c r="B433" s="91"/>
      <c r="C433" s="92"/>
    </row>
    <row r="434" spans="1:3">
      <c r="A434" s="90"/>
      <c r="B434" s="91"/>
      <c r="C434" s="92"/>
    </row>
    <row r="435" spans="1:3">
      <c r="A435" s="90"/>
      <c r="B435" s="91"/>
      <c r="C435" s="92"/>
    </row>
    <row r="436" spans="1:3">
      <c r="A436" s="90"/>
      <c r="B436" s="91"/>
      <c r="C436" s="92"/>
    </row>
    <row r="437" spans="1:3">
      <c r="A437" s="90"/>
      <c r="B437" s="91"/>
      <c r="C437" s="92"/>
    </row>
    <row r="438" spans="1:3">
      <c r="A438" s="90"/>
      <c r="B438" s="91"/>
      <c r="C438" s="92"/>
    </row>
    <row r="439" spans="1:3">
      <c r="A439" s="90"/>
      <c r="B439" s="91"/>
      <c r="C439" s="92"/>
    </row>
    <row r="440" spans="1:3">
      <c r="A440" s="90"/>
      <c r="B440" s="91"/>
      <c r="C440" s="92"/>
    </row>
    <row r="441" spans="1:3">
      <c r="A441" s="90"/>
      <c r="B441" s="91"/>
      <c r="C441" s="92"/>
    </row>
    <row r="442" spans="1:3">
      <c r="A442" s="90"/>
      <c r="B442" s="91"/>
      <c r="C442" s="92"/>
    </row>
    <row r="443" spans="1:3">
      <c r="A443" s="90"/>
      <c r="B443" s="91"/>
      <c r="C443" s="92"/>
    </row>
    <row r="444" spans="1:3">
      <c r="A444" s="90"/>
      <c r="B444" s="91"/>
      <c r="C444" s="92"/>
    </row>
    <row r="445" spans="1:3">
      <c r="A445" s="90"/>
      <c r="B445" s="91"/>
      <c r="C445" s="92"/>
    </row>
    <row r="446" spans="1:3">
      <c r="A446" s="90"/>
      <c r="B446" s="91"/>
      <c r="C446" s="92"/>
    </row>
    <row r="447" spans="1:3">
      <c r="A447" s="90"/>
      <c r="B447" s="91"/>
      <c r="C447" s="92"/>
    </row>
    <row r="448" spans="1:3">
      <c r="A448" s="90"/>
      <c r="B448" s="91"/>
      <c r="C448" s="92"/>
    </row>
    <row r="449" spans="1:3">
      <c r="A449" s="90"/>
      <c r="B449" s="91"/>
      <c r="C449" s="92"/>
    </row>
    <row r="450" spans="1:3">
      <c r="A450" s="90"/>
      <c r="B450" s="91"/>
      <c r="C450" s="92"/>
    </row>
    <row r="451" spans="1:3">
      <c r="A451" s="90"/>
      <c r="B451" s="91"/>
      <c r="C451" s="92"/>
    </row>
    <row r="452" spans="1:3">
      <c r="A452" s="90"/>
      <c r="B452" s="91"/>
      <c r="C452" s="92"/>
    </row>
    <row r="453" spans="1:3">
      <c r="A453" s="90"/>
      <c r="B453" s="91"/>
      <c r="C453" s="92"/>
    </row>
    <row r="454" spans="1:3">
      <c r="A454" s="90"/>
      <c r="B454" s="91"/>
      <c r="C454" s="92"/>
    </row>
    <row r="455" spans="1:3">
      <c r="A455" s="90"/>
      <c r="B455" s="91"/>
      <c r="C455" s="92"/>
    </row>
    <row r="456" spans="1:3">
      <c r="A456" s="90"/>
      <c r="B456" s="91"/>
      <c r="C456" s="92"/>
    </row>
    <row r="457" spans="1:3">
      <c r="A457" s="90"/>
      <c r="B457" s="91"/>
      <c r="C457" s="92"/>
    </row>
    <row r="458" spans="1:3">
      <c r="A458" s="90"/>
      <c r="B458" s="91"/>
      <c r="C458" s="92"/>
    </row>
    <row r="459" spans="1:3">
      <c r="A459" s="90"/>
      <c r="B459" s="91"/>
      <c r="C459" s="92"/>
    </row>
    <row r="460" spans="1:3">
      <c r="A460" s="90"/>
      <c r="B460" s="91"/>
      <c r="C460" s="92"/>
    </row>
    <row r="461" spans="1:3">
      <c r="A461" s="90"/>
      <c r="B461" s="91"/>
      <c r="C461" s="92"/>
    </row>
    <row r="462" spans="1:3">
      <c r="A462" s="90"/>
      <c r="B462" s="91"/>
      <c r="C462" s="92"/>
    </row>
    <row r="463" spans="1:3">
      <c r="A463" s="90"/>
      <c r="B463" s="91"/>
      <c r="C463" s="92"/>
    </row>
    <row r="464" spans="1:3">
      <c r="A464" s="90"/>
      <c r="B464" s="91"/>
      <c r="C464" s="92"/>
    </row>
    <row r="465" spans="1:3">
      <c r="A465" s="90"/>
      <c r="B465" s="91"/>
      <c r="C465" s="92"/>
    </row>
    <row r="466" spans="1:3">
      <c r="A466" s="90"/>
      <c r="B466" s="91"/>
      <c r="C466" s="92"/>
    </row>
    <row r="467" spans="1:3">
      <c r="A467" s="90"/>
      <c r="B467" s="91"/>
      <c r="C467" s="92"/>
    </row>
    <row r="468" spans="1:3">
      <c r="A468" s="90"/>
      <c r="B468" s="91"/>
      <c r="C468" s="92"/>
    </row>
    <row r="469" spans="1:3">
      <c r="A469" s="90"/>
      <c r="B469" s="91"/>
      <c r="C469" s="92"/>
    </row>
    <row r="470" spans="1:3">
      <c r="A470" s="90"/>
      <c r="B470" s="91"/>
      <c r="C470" s="92"/>
    </row>
    <row r="471" spans="1:3">
      <c r="A471" s="90"/>
      <c r="B471" s="91"/>
      <c r="C471" s="92"/>
    </row>
    <row r="472" spans="1:3">
      <c r="A472" s="90"/>
      <c r="B472" s="91"/>
      <c r="C472" s="92"/>
    </row>
    <row r="473" spans="1:3">
      <c r="A473" s="90"/>
      <c r="B473" s="91"/>
      <c r="C473" s="92"/>
    </row>
    <row r="474" spans="1:3">
      <c r="A474" s="90"/>
      <c r="B474" s="91"/>
      <c r="C474" s="92"/>
    </row>
    <row r="475" spans="1:3">
      <c r="A475" s="90"/>
      <c r="B475" s="91"/>
      <c r="C475" s="92"/>
    </row>
    <row r="476" spans="1:3">
      <c r="A476" s="90"/>
      <c r="B476" s="91"/>
      <c r="C476" s="92"/>
    </row>
    <row r="477" spans="1:3">
      <c r="A477" s="90"/>
      <c r="B477" s="91"/>
      <c r="C477" s="92"/>
    </row>
    <row r="478" spans="1:3">
      <c r="A478" s="90"/>
      <c r="B478" s="91"/>
      <c r="C478" s="92"/>
    </row>
    <row r="479" spans="1:3">
      <c r="A479" s="90"/>
      <c r="B479" s="91"/>
      <c r="C479" s="92"/>
    </row>
    <row r="480" spans="1:3">
      <c r="A480" s="90"/>
      <c r="B480" s="91"/>
      <c r="C480" s="92"/>
    </row>
    <row r="481" spans="1:3">
      <c r="A481" s="90"/>
      <c r="B481" s="91"/>
      <c r="C481" s="92"/>
    </row>
    <row r="482" spans="1:3">
      <c r="A482" s="90"/>
      <c r="B482" s="91"/>
      <c r="C482" s="92"/>
    </row>
    <row r="483" spans="1:3">
      <c r="A483" s="90"/>
      <c r="B483" s="91"/>
      <c r="C483" s="92"/>
    </row>
    <row r="484" spans="1:3">
      <c r="A484" s="90"/>
      <c r="B484" s="91"/>
      <c r="C484" s="92"/>
    </row>
    <row r="485" spans="1:3">
      <c r="A485" s="90"/>
      <c r="B485" s="91"/>
      <c r="C485" s="92"/>
    </row>
    <row r="486" spans="1:3">
      <c r="A486" s="90"/>
      <c r="B486" s="91"/>
      <c r="C486" s="92"/>
    </row>
    <row r="487" spans="1:3">
      <c r="A487" s="90"/>
      <c r="B487" s="91"/>
      <c r="C487" s="92"/>
    </row>
    <row r="488" spans="1:3">
      <c r="A488" s="90"/>
      <c r="B488" s="91"/>
      <c r="C488" s="92"/>
    </row>
    <row r="489" spans="1:3">
      <c r="A489" s="90"/>
      <c r="B489" s="91"/>
      <c r="C489" s="92"/>
    </row>
    <row r="490" spans="1:3">
      <c r="A490" s="90"/>
      <c r="B490" s="91"/>
      <c r="C490" s="92"/>
    </row>
    <row r="491" spans="1:3">
      <c r="A491" s="90"/>
      <c r="B491" s="91"/>
      <c r="C491" s="92"/>
    </row>
    <row r="492" spans="1:3">
      <c r="A492" s="90"/>
      <c r="B492" s="91"/>
      <c r="C492" s="92"/>
    </row>
    <row r="493" spans="1:3">
      <c r="A493" s="90"/>
      <c r="B493" s="91"/>
      <c r="C493" s="92"/>
    </row>
    <row r="494" spans="1:3">
      <c r="A494" s="90"/>
      <c r="B494" s="91"/>
      <c r="C494" s="92"/>
    </row>
    <row r="495" spans="1:3">
      <c r="A495" s="90"/>
      <c r="B495" s="91"/>
      <c r="C495" s="92"/>
    </row>
    <row r="496" spans="1:3">
      <c r="A496" s="90"/>
      <c r="B496" s="91"/>
      <c r="C496" s="92"/>
    </row>
    <row r="497" spans="1:3">
      <c r="A497" s="90"/>
      <c r="B497" s="91"/>
      <c r="C497" s="92"/>
    </row>
    <row r="498" spans="1:3">
      <c r="A498" s="90"/>
      <c r="B498" s="91"/>
      <c r="C498" s="92"/>
    </row>
    <row r="499" spans="1:3">
      <c r="A499" s="90"/>
      <c r="B499" s="91"/>
      <c r="C499" s="92"/>
    </row>
    <row r="500" spans="1:3">
      <c r="A500" s="90"/>
      <c r="B500" s="91"/>
      <c r="C500" s="92"/>
    </row>
    <row r="501" spans="1:3">
      <c r="A501" s="90"/>
      <c r="B501" s="91"/>
      <c r="C501" s="92"/>
    </row>
    <row r="502" spans="1:3">
      <c r="A502" s="90"/>
      <c r="B502" s="91"/>
      <c r="C502" s="92"/>
    </row>
    <row r="503" spans="1:3">
      <c r="A503" s="90"/>
      <c r="B503" s="91"/>
      <c r="C503" s="92"/>
    </row>
    <row r="504" spans="1:3">
      <c r="A504" s="90"/>
      <c r="B504" s="91"/>
      <c r="C504" s="92"/>
    </row>
    <row r="505" spans="1:3">
      <c r="A505" s="90"/>
      <c r="B505" s="91"/>
      <c r="C505" s="92"/>
    </row>
    <row r="506" spans="1:3">
      <c r="A506" s="90"/>
      <c r="B506" s="91"/>
      <c r="C506" s="92"/>
    </row>
    <row r="507" spans="1:3">
      <c r="A507" s="90"/>
      <c r="B507" s="91"/>
      <c r="C507" s="92"/>
    </row>
    <row r="508" spans="1:3">
      <c r="A508" s="90"/>
      <c r="B508" s="91"/>
      <c r="C508" s="92"/>
    </row>
    <row r="509" spans="1:3">
      <c r="A509" s="90"/>
      <c r="B509" s="91"/>
      <c r="C509" s="92"/>
    </row>
    <row r="510" spans="1:3">
      <c r="A510" s="90"/>
      <c r="B510" s="91"/>
      <c r="C510" s="92"/>
    </row>
    <row r="511" spans="1:3">
      <c r="A511" s="90"/>
      <c r="B511" s="91"/>
      <c r="C511" s="92"/>
    </row>
    <row r="512" spans="1:3">
      <c r="A512" s="90"/>
      <c r="B512" s="91"/>
      <c r="C512" s="92"/>
    </row>
    <row r="513" spans="1:3">
      <c r="A513" s="90"/>
      <c r="B513" s="91"/>
      <c r="C513" s="92"/>
    </row>
    <row r="514" spans="1:3">
      <c r="A514" s="90"/>
      <c r="B514" s="91"/>
      <c r="C514" s="92"/>
    </row>
    <row r="515" spans="1:3">
      <c r="A515" s="90"/>
      <c r="B515" s="91"/>
      <c r="C515" s="92"/>
    </row>
    <row r="516" spans="1:3">
      <c r="A516" s="90"/>
      <c r="B516" s="91"/>
      <c r="C516" s="92"/>
    </row>
    <row r="517" spans="1:3">
      <c r="A517" s="90"/>
      <c r="B517" s="91"/>
      <c r="C517" s="92"/>
    </row>
    <row r="518" spans="1:3">
      <c r="A518" s="90"/>
      <c r="B518" s="91"/>
      <c r="C518" s="92"/>
    </row>
    <row r="519" spans="1:3">
      <c r="A519" s="90"/>
      <c r="B519" s="91"/>
      <c r="C519" s="92"/>
    </row>
    <row r="520" spans="1:3">
      <c r="A520" s="90"/>
      <c r="B520" s="91"/>
      <c r="C520" s="92"/>
    </row>
    <row r="521" spans="1:3">
      <c r="A521" s="90"/>
      <c r="B521" s="91"/>
      <c r="C521" s="92"/>
    </row>
    <row r="522" spans="1:3">
      <c r="A522" s="90"/>
      <c r="B522" s="91"/>
      <c r="C522" s="92"/>
    </row>
    <row r="523" spans="1:3">
      <c r="A523" s="90"/>
      <c r="B523" s="91"/>
      <c r="C523" s="92"/>
    </row>
    <row r="524" spans="1:3">
      <c r="A524" s="90"/>
      <c r="B524" s="91"/>
      <c r="C524" s="92"/>
    </row>
    <row r="525" spans="1:3">
      <c r="A525" s="90"/>
      <c r="B525" s="91"/>
      <c r="C525" s="92"/>
    </row>
    <row r="526" spans="1:3">
      <c r="A526" s="90"/>
      <c r="B526" s="91"/>
      <c r="C526" s="92"/>
    </row>
    <row r="527" spans="1:3">
      <c r="A527" s="90"/>
      <c r="B527" s="91"/>
      <c r="C527" s="92"/>
    </row>
    <row r="528" spans="1:3">
      <c r="A528" s="90"/>
      <c r="B528" s="91"/>
      <c r="C528" s="92"/>
    </row>
    <row r="529" spans="1:3">
      <c r="A529" s="90"/>
      <c r="B529" s="91"/>
      <c r="C529" s="92"/>
    </row>
    <row r="530" spans="1:3">
      <c r="A530" s="90"/>
      <c r="B530" s="91"/>
      <c r="C530" s="92"/>
    </row>
    <row r="531" spans="1:3">
      <c r="A531" s="90"/>
      <c r="B531" s="91"/>
      <c r="C531" s="92"/>
    </row>
    <row r="532" spans="1:3">
      <c r="A532" s="90"/>
      <c r="B532" s="91"/>
      <c r="C532" s="92"/>
    </row>
    <row r="533" spans="1:3">
      <c r="A533" s="90"/>
      <c r="B533" s="91"/>
      <c r="C533" s="92"/>
    </row>
    <row r="534" spans="1:3">
      <c r="A534" s="90"/>
      <c r="B534" s="91"/>
      <c r="C534" s="92"/>
    </row>
    <row r="535" spans="1:3">
      <c r="A535" s="90"/>
      <c r="B535" s="91"/>
      <c r="C535" s="92"/>
    </row>
    <row r="536" spans="1:3">
      <c r="A536" s="90"/>
      <c r="B536" s="91"/>
      <c r="C536" s="92"/>
    </row>
    <row r="537" spans="1:3">
      <c r="A537" s="90"/>
      <c r="B537" s="91"/>
      <c r="C537" s="92"/>
    </row>
    <row r="538" spans="1:3">
      <c r="A538" s="90"/>
      <c r="B538" s="91"/>
      <c r="C538" s="92"/>
    </row>
    <row r="539" spans="1:3">
      <c r="A539" s="90"/>
      <c r="B539" s="91"/>
      <c r="C539" s="92"/>
    </row>
    <row r="540" spans="1:3">
      <c r="A540" s="90"/>
      <c r="B540" s="91"/>
      <c r="C540" s="92"/>
    </row>
    <row r="541" spans="1:3">
      <c r="A541" s="90"/>
      <c r="B541" s="91"/>
      <c r="C541" s="92"/>
    </row>
    <row r="542" spans="1:3">
      <c r="A542" s="90"/>
      <c r="B542" s="91"/>
      <c r="C542" s="92"/>
    </row>
    <row r="543" spans="1:3">
      <c r="A543" s="90"/>
      <c r="B543" s="91"/>
      <c r="C543" s="92"/>
    </row>
    <row r="544" spans="1:3">
      <c r="A544" s="90"/>
      <c r="B544" s="91"/>
      <c r="C544" s="92"/>
    </row>
    <row r="545" spans="1:3">
      <c r="A545" s="90"/>
      <c r="B545" s="91"/>
      <c r="C545" s="92"/>
    </row>
    <row r="546" spans="1:3">
      <c r="A546" s="90"/>
      <c r="B546" s="91"/>
      <c r="C546" s="92"/>
    </row>
    <row r="547" spans="1:3">
      <c r="A547" s="90"/>
      <c r="B547" s="91"/>
      <c r="C547" s="92"/>
    </row>
    <row r="548" spans="1:3">
      <c r="A548" s="90"/>
      <c r="B548" s="91"/>
      <c r="C548" s="92"/>
    </row>
    <row r="549" spans="1:3">
      <c r="A549" s="90"/>
      <c r="B549" s="91"/>
      <c r="C549" s="92"/>
    </row>
    <row r="550" spans="1:3">
      <c r="A550" s="90"/>
      <c r="B550" s="91"/>
      <c r="C550" s="92"/>
    </row>
    <row r="551" spans="1:3">
      <c r="A551" s="90"/>
      <c r="B551" s="91"/>
      <c r="C551" s="92"/>
    </row>
    <row r="552" spans="1:3">
      <c r="A552" s="90"/>
      <c r="B552" s="91"/>
      <c r="C552" s="92"/>
    </row>
    <row r="553" spans="1:3">
      <c r="A553" s="90"/>
      <c r="B553" s="91"/>
      <c r="C553" s="92"/>
    </row>
    <row r="554" spans="1:3">
      <c r="A554" s="90"/>
      <c r="B554" s="91"/>
      <c r="C554" s="92"/>
    </row>
    <row r="555" spans="1:3">
      <c r="A555" s="90"/>
      <c r="B555" s="91"/>
      <c r="C555" s="92"/>
    </row>
    <row r="556" spans="1:3">
      <c r="A556" s="90"/>
      <c r="B556" s="91"/>
      <c r="C556" s="92"/>
    </row>
    <row r="557" spans="1:3">
      <c r="A557" s="90"/>
      <c r="B557" s="91"/>
      <c r="C557" s="92"/>
    </row>
    <row r="558" spans="1:3">
      <c r="A558" s="90"/>
      <c r="B558" s="91"/>
      <c r="C558" s="92"/>
    </row>
    <row r="559" spans="1:3">
      <c r="A559" s="90"/>
      <c r="B559" s="91"/>
      <c r="C559" s="92"/>
    </row>
    <row r="560" spans="1:3">
      <c r="A560" s="90"/>
      <c r="B560" s="91"/>
      <c r="C560" s="92"/>
    </row>
    <row r="561" spans="1:3">
      <c r="A561" s="90"/>
      <c r="B561" s="91"/>
      <c r="C561" s="92"/>
    </row>
    <row r="562" spans="1:3">
      <c r="A562" s="90"/>
      <c r="B562" s="91"/>
      <c r="C562" s="92"/>
    </row>
    <row r="563" spans="1:3">
      <c r="A563" s="90"/>
      <c r="B563" s="91"/>
      <c r="C563" s="92"/>
    </row>
    <row r="564" spans="1:3">
      <c r="A564" s="90"/>
      <c r="B564" s="91"/>
      <c r="C564" s="92"/>
    </row>
    <row r="565" spans="1:3">
      <c r="A565" s="90"/>
      <c r="B565" s="91"/>
      <c r="C565" s="92"/>
    </row>
    <row r="566" spans="1:3">
      <c r="A566" s="90"/>
      <c r="B566" s="91"/>
      <c r="C566" s="92"/>
    </row>
    <row r="567" spans="1:3">
      <c r="A567" s="90"/>
      <c r="B567" s="91"/>
      <c r="C567" s="92"/>
    </row>
    <row r="568" spans="1:3">
      <c r="A568" s="90"/>
      <c r="B568" s="91"/>
      <c r="C568" s="92"/>
    </row>
    <row r="569" spans="1:3">
      <c r="A569" s="90"/>
      <c r="B569" s="91"/>
      <c r="C569" s="92"/>
    </row>
    <row r="570" spans="1:3">
      <c r="A570" s="90"/>
      <c r="B570" s="91"/>
      <c r="C570" s="92"/>
    </row>
    <row r="571" spans="1:3">
      <c r="A571" s="90"/>
      <c r="B571" s="91"/>
      <c r="C571" s="92"/>
    </row>
    <row r="572" spans="1:3">
      <c r="A572" s="90"/>
      <c r="B572" s="91"/>
      <c r="C572" s="92"/>
    </row>
    <row r="573" spans="1:3">
      <c r="A573" s="90"/>
      <c r="B573" s="91"/>
      <c r="C573" s="92"/>
    </row>
    <row r="574" spans="1:3">
      <c r="A574" s="90"/>
      <c r="B574" s="91"/>
      <c r="C574" s="92"/>
    </row>
    <row r="575" spans="1:3">
      <c r="A575" s="90"/>
      <c r="B575" s="91"/>
      <c r="C575" s="92"/>
    </row>
    <row r="576" spans="1:3">
      <c r="A576" s="90"/>
      <c r="B576" s="91"/>
      <c r="C576" s="92"/>
    </row>
    <row r="577" spans="1:3">
      <c r="A577" s="90"/>
      <c r="B577" s="91"/>
      <c r="C577" s="92"/>
    </row>
    <row r="578" spans="1:3">
      <c r="A578" s="90"/>
      <c r="B578" s="91"/>
      <c r="C578" s="92"/>
    </row>
    <row r="579" spans="1:3">
      <c r="A579" s="90"/>
      <c r="B579" s="91"/>
      <c r="C579" s="92"/>
    </row>
    <row r="580" spans="1:3">
      <c r="A580" s="90"/>
      <c r="B580" s="91"/>
      <c r="C580" s="92"/>
    </row>
    <row r="581" spans="1:3">
      <c r="A581" s="90"/>
      <c r="B581" s="91"/>
      <c r="C581" s="92"/>
    </row>
    <row r="582" spans="1:3">
      <c r="A582" s="90"/>
      <c r="B582" s="91"/>
      <c r="C582" s="92"/>
    </row>
    <row r="583" spans="1:3">
      <c r="A583" s="90"/>
      <c r="B583" s="91"/>
      <c r="C583" s="92"/>
    </row>
    <row r="584" spans="1:3">
      <c r="A584" s="90"/>
      <c r="B584" s="91"/>
      <c r="C584" s="92"/>
    </row>
    <row r="585" spans="1:3">
      <c r="A585" s="90"/>
      <c r="B585" s="91"/>
      <c r="C585" s="92"/>
    </row>
    <row r="586" spans="1:3">
      <c r="A586" s="90"/>
      <c r="B586" s="91"/>
      <c r="C586" s="92"/>
    </row>
    <row r="587" spans="1:3">
      <c r="A587" s="90"/>
      <c r="B587" s="91"/>
      <c r="C587" s="92"/>
    </row>
    <row r="588" spans="1:3">
      <c r="A588" s="90"/>
      <c r="B588" s="91"/>
      <c r="C588" s="92"/>
    </row>
    <row r="589" spans="1:3">
      <c r="A589" s="90"/>
      <c r="B589" s="91"/>
      <c r="C589" s="92"/>
    </row>
    <row r="590" spans="1:3">
      <c r="A590" s="90"/>
      <c r="B590" s="91"/>
      <c r="C590" s="92"/>
    </row>
    <row r="591" spans="1:3">
      <c r="A591" s="90"/>
      <c r="B591" s="91"/>
      <c r="C591" s="92"/>
    </row>
    <row r="592" spans="1:3">
      <c r="A592" s="90"/>
      <c r="B592" s="91"/>
      <c r="C592" s="92"/>
    </row>
    <row r="593" spans="1:3">
      <c r="A593" s="90"/>
      <c r="B593" s="91"/>
      <c r="C593" s="92"/>
    </row>
    <row r="594" spans="1:3">
      <c r="A594" s="90"/>
      <c r="B594" s="91"/>
      <c r="C594" s="92"/>
    </row>
    <row r="595" spans="1:3">
      <c r="A595" s="90"/>
      <c r="B595" s="91"/>
      <c r="C595" s="92"/>
    </row>
    <row r="596" spans="1:3">
      <c r="A596" s="90"/>
      <c r="B596" s="91"/>
      <c r="C596" s="92"/>
    </row>
    <row r="597" spans="1:3">
      <c r="A597" s="90"/>
      <c r="B597" s="91"/>
      <c r="C597" s="92"/>
    </row>
    <row r="598" spans="1:3">
      <c r="A598" s="90"/>
      <c r="B598" s="91"/>
      <c r="C598" s="92"/>
    </row>
    <row r="599" spans="1:3">
      <c r="A599" s="90"/>
      <c r="B599" s="91"/>
      <c r="C599" s="92"/>
    </row>
    <row r="600" spans="1:3">
      <c r="A600" s="90"/>
      <c r="B600" s="91"/>
      <c r="C600" s="92"/>
    </row>
    <row r="601" spans="1:3">
      <c r="A601" s="90"/>
      <c r="B601" s="91"/>
      <c r="C601" s="92"/>
    </row>
    <row r="602" spans="1:3">
      <c r="A602" s="90"/>
      <c r="B602" s="91"/>
      <c r="C602" s="92"/>
    </row>
    <row r="603" spans="1:3">
      <c r="A603" s="90"/>
      <c r="B603" s="91"/>
      <c r="C603" s="92"/>
    </row>
    <row r="604" spans="1:3">
      <c r="A604" s="90"/>
      <c r="B604" s="91"/>
      <c r="C604" s="92"/>
    </row>
    <row r="605" spans="1:3">
      <c r="A605" s="90"/>
      <c r="B605" s="91"/>
      <c r="C605" s="92"/>
    </row>
    <row r="606" spans="1:3">
      <c r="A606" s="90"/>
      <c r="B606" s="91"/>
      <c r="C606" s="92"/>
    </row>
    <row r="607" spans="1:3">
      <c r="A607" s="90"/>
      <c r="B607" s="91"/>
      <c r="C607" s="92"/>
    </row>
    <row r="608" spans="1:3">
      <c r="A608" s="90"/>
      <c r="B608" s="91"/>
      <c r="C608" s="92"/>
    </row>
    <row r="609" spans="1:3">
      <c r="A609" s="90"/>
      <c r="B609" s="91"/>
      <c r="C609" s="92"/>
    </row>
    <row r="610" spans="1:3">
      <c r="A610" s="90"/>
      <c r="B610" s="91"/>
      <c r="C610" s="92"/>
    </row>
    <row r="611" spans="1:3">
      <c r="A611" s="90"/>
      <c r="B611" s="91"/>
      <c r="C611" s="92"/>
    </row>
    <row r="612" spans="1:3">
      <c r="A612" s="90"/>
      <c r="B612" s="91"/>
      <c r="C612" s="92"/>
    </row>
    <row r="613" spans="1:3">
      <c r="A613" s="90"/>
      <c r="B613" s="91"/>
      <c r="C613" s="92"/>
    </row>
    <row r="614" spans="1:3">
      <c r="A614" s="90"/>
      <c r="B614" s="91"/>
      <c r="C614" s="92"/>
    </row>
    <row r="615" spans="1:3">
      <c r="A615" s="90"/>
      <c r="B615" s="91"/>
      <c r="C615" s="92"/>
    </row>
    <row r="616" spans="1:3">
      <c r="A616" s="90"/>
      <c r="B616" s="91"/>
      <c r="C616" s="92"/>
    </row>
    <row r="617" spans="1:3">
      <c r="A617" s="90"/>
      <c r="B617" s="91"/>
      <c r="C617" s="92"/>
    </row>
    <row r="618" spans="1:3">
      <c r="A618" s="90"/>
      <c r="B618" s="91"/>
      <c r="C618" s="92"/>
    </row>
    <row r="619" spans="1:3">
      <c r="A619" s="90"/>
      <c r="B619" s="91"/>
      <c r="C619" s="92"/>
    </row>
    <row r="620" spans="1:3">
      <c r="A620" s="90"/>
      <c r="B620" s="91"/>
      <c r="C620" s="92"/>
    </row>
    <row r="621" spans="1:3">
      <c r="A621" s="90"/>
      <c r="B621" s="91"/>
      <c r="C621" s="92"/>
    </row>
    <row r="622" spans="1:3">
      <c r="A622" s="90"/>
      <c r="B622" s="91"/>
      <c r="C622" s="92"/>
    </row>
    <row r="623" spans="1:3">
      <c r="A623" s="90"/>
      <c r="B623" s="91"/>
      <c r="C623" s="92"/>
    </row>
    <row r="624" spans="1:3">
      <c r="A624" s="90"/>
      <c r="B624" s="91"/>
      <c r="C624" s="92"/>
    </row>
    <row r="625" spans="1:3">
      <c r="A625" s="90"/>
      <c r="B625" s="91"/>
      <c r="C625" s="92"/>
    </row>
    <row r="626" spans="1:3">
      <c r="A626" s="90"/>
      <c r="B626" s="91"/>
      <c r="C626" s="92"/>
    </row>
    <row r="627" spans="1:3">
      <c r="A627" s="90"/>
      <c r="B627" s="91"/>
      <c r="C627" s="92"/>
    </row>
    <row r="628" spans="1:3">
      <c r="A628" s="90"/>
      <c r="B628" s="91"/>
      <c r="C628" s="92"/>
    </row>
    <row r="629" spans="1:3">
      <c r="A629" s="90"/>
      <c r="B629" s="91"/>
      <c r="C629" s="92"/>
    </row>
    <row r="630" spans="1:3">
      <c r="A630" s="90"/>
      <c r="B630" s="91"/>
      <c r="C630" s="92"/>
    </row>
    <row r="631" spans="1:3">
      <c r="A631" s="90"/>
      <c r="B631" s="91"/>
      <c r="C631" s="92"/>
    </row>
    <row r="632" spans="1:3">
      <c r="A632" s="90"/>
      <c r="B632" s="91"/>
      <c r="C632" s="92"/>
    </row>
    <row r="633" spans="1:3">
      <c r="A633" s="90"/>
      <c r="B633" s="91"/>
      <c r="C633" s="92"/>
    </row>
    <row r="634" spans="1:3">
      <c r="A634" s="90"/>
      <c r="B634" s="91"/>
      <c r="C634" s="92"/>
    </row>
    <row r="635" spans="1:3">
      <c r="A635" s="90"/>
      <c r="B635" s="91"/>
      <c r="C635" s="92"/>
    </row>
    <row r="636" spans="1:3">
      <c r="A636" s="90"/>
      <c r="B636" s="91"/>
      <c r="C636" s="92"/>
    </row>
    <row r="637" spans="1:3">
      <c r="A637" s="90"/>
      <c r="B637" s="91"/>
      <c r="C637" s="92"/>
    </row>
    <row r="638" spans="1:3">
      <c r="A638" s="90"/>
      <c r="B638" s="91"/>
      <c r="C638" s="92"/>
    </row>
    <row r="639" spans="1:3">
      <c r="A639" s="90"/>
      <c r="B639" s="91"/>
      <c r="C639" s="92"/>
    </row>
    <row r="640" spans="1:3">
      <c r="A640" s="90"/>
      <c r="B640" s="91"/>
      <c r="C640" s="92"/>
    </row>
    <row r="641" spans="1:3">
      <c r="A641" s="90"/>
      <c r="B641" s="91"/>
      <c r="C641" s="92"/>
    </row>
    <row r="642" spans="1:3">
      <c r="A642" s="90"/>
      <c r="B642" s="91"/>
      <c r="C642" s="92"/>
    </row>
    <row r="643" spans="1:3">
      <c r="A643" s="90"/>
      <c r="B643" s="91"/>
      <c r="C643" s="92"/>
    </row>
    <row r="644" spans="1:3">
      <c r="A644" s="90"/>
      <c r="B644" s="91"/>
      <c r="C644" s="92"/>
    </row>
    <row r="645" spans="1:3">
      <c r="A645" s="90"/>
      <c r="B645" s="91"/>
      <c r="C645" s="92"/>
    </row>
    <row r="646" spans="1:3">
      <c r="A646" s="90"/>
      <c r="B646" s="91"/>
      <c r="C646" s="92"/>
    </row>
    <row r="647" spans="1:3">
      <c r="A647" s="90"/>
      <c r="B647" s="91"/>
      <c r="C647" s="92"/>
    </row>
    <row r="648" spans="1:3">
      <c r="A648" s="90"/>
      <c r="B648" s="91"/>
      <c r="C648" s="92"/>
    </row>
    <row r="649" spans="1:3">
      <c r="A649" s="90"/>
      <c r="B649" s="91"/>
      <c r="C649" s="92"/>
    </row>
    <row r="650" spans="1:3">
      <c r="A650" s="90"/>
      <c r="B650" s="91"/>
      <c r="C650" s="92"/>
    </row>
    <row r="651" spans="1:3">
      <c r="A651" s="90"/>
      <c r="B651" s="91"/>
      <c r="C651" s="92"/>
    </row>
    <row r="652" spans="1:3">
      <c r="A652" s="90"/>
      <c r="B652" s="91"/>
      <c r="C652" s="92"/>
    </row>
    <row r="653" spans="1:3">
      <c r="A653" s="90"/>
      <c r="B653" s="91"/>
      <c r="C653" s="92"/>
    </row>
    <row r="654" spans="1:3">
      <c r="A654" s="90"/>
      <c r="B654" s="91"/>
      <c r="C654" s="92"/>
    </row>
    <row r="655" spans="1:3">
      <c r="A655" s="90"/>
      <c r="B655" s="91"/>
      <c r="C655" s="92"/>
    </row>
    <row r="656" spans="1:3">
      <c r="A656" s="90"/>
      <c r="B656" s="91"/>
      <c r="C656" s="92"/>
    </row>
    <row r="657" spans="1:3">
      <c r="A657" s="90"/>
      <c r="B657" s="91"/>
      <c r="C657" s="92"/>
    </row>
    <row r="658" spans="1:3">
      <c r="A658" s="90"/>
      <c r="B658" s="91"/>
      <c r="C658" s="92"/>
    </row>
    <row r="659" spans="1:3">
      <c r="A659" s="90"/>
      <c r="B659" s="91"/>
      <c r="C659" s="92"/>
    </row>
    <row r="660" spans="1:3">
      <c r="A660" s="90"/>
      <c r="B660" s="91"/>
      <c r="C660" s="92"/>
    </row>
    <row r="661" spans="1:3">
      <c r="A661" s="90"/>
      <c r="B661" s="91"/>
      <c r="C661" s="92"/>
    </row>
    <row r="662" spans="1:3">
      <c r="A662" s="90"/>
      <c r="B662" s="91"/>
      <c r="C662" s="92"/>
    </row>
    <row r="663" spans="1:3">
      <c r="A663" s="90"/>
      <c r="B663" s="91"/>
      <c r="C663" s="92"/>
    </row>
    <row r="664" spans="1:3">
      <c r="A664" s="90"/>
      <c r="B664" s="91"/>
      <c r="C664" s="92"/>
    </row>
    <row r="665" spans="1:3">
      <c r="A665" s="90"/>
      <c r="B665" s="91"/>
      <c r="C665" s="92"/>
    </row>
    <row r="666" spans="1:3">
      <c r="A666" s="90"/>
      <c r="B666" s="91"/>
      <c r="C666" s="92"/>
    </row>
    <row r="667" spans="1:3">
      <c r="A667" s="90"/>
      <c r="B667" s="91"/>
      <c r="C667" s="92"/>
    </row>
    <row r="668" spans="1:3">
      <c r="A668" s="90"/>
      <c r="B668" s="91"/>
      <c r="C668" s="92"/>
    </row>
    <row r="669" spans="1:3">
      <c r="A669" s="90"/>
      <c r="B669" s="91"/>
      <c r="C669" s="92"/>
    </row>
    <row r="670" spans="1:3">
      <c r="A670" s="90"/>
      <c r="B670" s="91"/>
      <c r="C670" s="92"/>
    </row>
    <row r="671" spans="1:3">
      <c r="A671" s="90"/>
      <c r="B671" s="91"/>
      <c r="C671" s="92"/>
    </row>
    <row r="672" spans="1:3">
      <c r="A672" s="90"/>
      <c r="B672" s="91"/>
      <c r="C672" s="92"/>
    </row>
    <row r="673" spans="1:3">
      <c r="A673" s="90"/>
      <c r="B673" s="91"/>
      <c r="C673" s="92"/>
    </row>
    <row r="674" spans="1:3">
      <c r="A674" s="90"/>
      <c r="B674" s="91"/>
      <c r="C674" s="92"/>
    </row>
    <row r="675" spans="1:3">
      <c r="A675" s="90"/>
      <c r="B675" s="91"/>
      <c r="C675" s="92"/>
    </row>
    <row r="676" spans="1:3">
      <c r="A676" s="90"/>
      <c r="B676" s="91"/>
      <c r="C676" s="92"/>
    </row>
    <row r="677" spans="1:3">
      <c r="A677" s="90"/>
      <c r="B677" s="91"/>
      <c r="C677" s="92"/>
    </row>
    <row r="678" spans="1:3">
      <c r="A678" s="90"/>
      <c r="B678" s="91"/>
      <c r="C678" s="92"/>
    </row>
    <row r="679" spans="1:3">
      <c r="A679" s="90"/>
      <c r="B679" s="91"/>
      <c r="C679" s="92"/>
    </row>
    <row r="680" spans="1:3">
      <c r="A680" s="90"/>
      <c r="B680" s="91"/>
      <c r="C680" s="92"/>
    </row>
    <row r="681" spans="1:3">
      <c r="A681" s="90"/>
      <c r="B681" s="91"/>
      <c r="C681" s="92"/>
    </row>
    <row r="682" spans="1:3">
      <c r="A682" s="90"/>
      <c r="B682" s="91"/>
      <c r="C682" s="92"/>
    </row>
    <row r="683" spans="1:3">
      <c r="A683" s="90"/>
      <c r="B683" s="91"/>
      <c r="C683" s="92"/>
    </row>
    <row r="684" spans="1:3">
      <c r="A684" s="90"/>
      <c r="B684" s="91"/>
      <c r="C684" s="92"/>
    </row>
    <row r="685" spans="1:3">
      <c r="A685" s="90"/>
      <c r="B685" s="91"/>
      <c r="C685" s="92"/>
    </row>
    <row r="686" spans="1:3">
      <c r="A686" s="90"/>
      <c r="B686" s="91"/>
      <c r="C686" s="92"/>
    </row>
    <row r="687" spans="1:3">
      <c r="A687" s="90"/>
      <c r="B687" s="91"/>
      <c r="C687" s="92"/>
    </row>
    <row r="688" spans="1:3">
      <c r="A688" s="90"/>
      <c r="B688" s="91"/>
      <c r="C688" s="92"/>
    </row>
    <row r="689" spans="1:3">
      <c r="A689" s="90"/>
      <c r="B689" s="91"/>
      <c r="C689" s="92"/>
    </row>
    <row r="690" spans="1:3">
      <c r="A690" s="90"/>
      <c r="B690" s="91"/>
      <c r="C690" s="92"/>
    </row>
    <row r="691" spans="1:3">
      <c r="A691" s="90"/>
      <c r="B691" s="91"/>
      <c r="C691" s="92"/>
    </row>
    <row r="692" spans="1:3">
      <c r="A692" s="90"/>
      <c r="B692" s="91"/>
      <c r="C692" s="92"/>
    </row>
    <row r="693" spans="1:3">
      <c r="A693" s="90"/>
      <c r="B693" s="91"/>
      <c r="C693" s="92"/>
    </row>
    <row r="694" spans="1:3">
      <c r="A694" s="90"/>
      <c r="B694" s="91"/>
      <c r="C694" s="92"/>
    </row>
    <row r="695" spans="1:3">
      <c r="A695" s="90"/>
      <c r="B695" s="91"/>
      <c r="C695" s="92"/>
    </row>
    <row r="696" spans="1:3">
      <c r="A696" s="90"/>
      <c r="B696" s="91"/>
      <c r="C696" s="92"/>
    </row>
    <row r="697" spans="1:3">
      <c r="A697" s="90"/>
      <c r="B697" s="91"/>
      <c r="C697" s="92"/>
    </row>
    <row r="698" spans="1:3">
      <c r="A698" s="90"/>
      <c r="B698" s="91"/>
      <c r="C698" s="92"/>
    </row>
    <row r="699" spans="1:3">
      <c r="A699" s="90"/>
      <c r="B699" s="91"/>
      <c r="C699" s="92"/>
    </row>
    <row r="700" spans="1:3">
      <c r="A700" s="90"/>
      <c r="B700" s="91"/>
      <c r="C700" s="92"/>
    </row>
    <row r="701" spans="1:3">
      <c r="A701" s="90"/>
      <c r="B701" s="91"/>
      <c r="C701" s="92"/>
    </row>
    <row r="702" spans="1:3">
      <c r="A702" s="90"/>
      <c r="B702" s="91"/>
      <c r="C702" s="92"/>
    </row>
    <row r="703" spans="1:3">
      <c r="A703" s="90"/>
      <c r="B703" s="91"/>
      <c r="C703" s="92"/>
    </row>
    <row r="704" spans="1:3">
      <c r="A704" s="90"/>
      <c r="B704" s="91"/>
      <c r="C704" s="92"/>
    </row>
    <row r="705" spans="1:3">
      <c r="A705" s="90"/>
      <c r="B705" s="91"/>
      <c r="C705" s="92"/>
    </row>
    <row r="706" spans="1:3">
      <c r="A706" s="90"/>
      <c r="B706" s="91"/>
      <c r="C706" s="92"/>
    </row>
    <row r="707" spans="1:3">
      <c r="A707" s="90"/>
      <c r="B707" s="91"/>
      <c r="C707" s="92"/>
    </row>
    <row r="708" spans="1:3">
      <c r="A708" s="90"/>
      <c r="B708" s="91"/>
      <c r="C708" s="92"/>
    </row>
    <row r="709" spans="1:3">
      <c r="A709" s="90"/>
      <c r="B709" s="91"/>
      <c r="C709" s="92"/>
    </row>
    <row r="710" spans="1:3">
      <c r="A710" s="90"/>
      <c r="B710" s="91"/>
      <c r="C710" s="92"/>
    </row>
    <row r="711" spans="1:3">
      <c r="A711" s="90"/>
      <c r="B711" s="91"/>
      <c r="C711" s="92"/>
    </row>
    <row r="712" spans="1:3">
      <c r="A712" s="90"/>
      <c r="B712" s="91"/>
      <c r="C712" s="92"/>
    </row>
    <row r="713" spans="1:3">
      <c r="A713" s="90"/>
      <c r="B713" s="91"/>
      <c r="C713" s="92"/>
    </row>
    <row r="714" spans="1:3">
      <c r="A714" s="90"/>
      <c r="B714" s="91"/>
      <c r="C714" s="92"/>
    </row>
    <row r="715" spans="1:3">
      <c r="A715" s="90"/>
      <c r="B715" s="91"/>
      <c r="C715" s="92"/>
    </row>
    <row r="716" spans="1:3">
      <c r="A716" s="90"/>
      <c r="B716" s="91"/>
      <c r="C716" s="92"/>
    </row>
    <row r="717" spans="1:3">
      <c r="A717" s="90"/>
      <c r="B717" s="91"/>
      <c r="C717" s="92"/>
    </row>
    <row r="718" spans="1:3">
      <c r="A718" s="90"/>
      <c r="B718" s="91"/>
      <c r="C718" s="92"/>
    </row>
    <row r="719" spans="1:3">
      <c r="A719" s="90"/>
      <c r="B719" s="91"/>
      <c r="C719" s="92"/>
    </row>
    <row r="720" spans="1:3">
      <c r="A720" s="90"/>
      <c r="B720" s="91"/>
      <c r="C720" s="92"/>
    </row>
    <row r="721" spans="1:3">
      <c r="A721" s="90"/>
      <c r="B721" s="91"/>
      <c r="C721" s="92"/>
    </row>
    <row r="722" spans="1:3">
      <c r="A722" s="90"/>
      <c r="B722" s="91"/>
      <c r="C722" s="92"/>
    </row>
    <row r="723" spans="1:3">
      <c r="A723" s="90"/>
      <c r="B723" s="91"/>
      <c r="C723" s="92"/>
    </row>
    <row r="724" spans="1:3">
      <c r="A724" s="90"/>
      <c r="B724" s="91"/>
      <c r="C724" s="92"/>
    </row>
    <row r="725" spans="1:3">
      <c r="A725" s="90"/>
      <c r="B725" s="91"/>
      <c r="C725" s="92"/>
    </row>
    <row r="726" spans="1:3">
      <c r="A726" s="90"/>
      <c r="B726" s="91"/>
      <c r="C726" s="92"/>
    </row>
    <row r="727" spans="1:3">
      <c r="A727" s="90"/>
      <c r="B727" s="91"/>
      <c r="C727" s="92"/>
    </row>
    <row r="728" spans="1:3">
      <c r="A728" s="90"/>
      <c r="B728" s="91"/>
      <c r="C728" s="92"/>
    </row>
    <row r="729" spans="1:3">
      <c r="A729" s="90"/>
      <c r="B729" s="91"/>
      <c r="C729" s="92"/>
    </row>
    <row r="730" spans="1:3">
      <c r="A730" s="90"/>
      <c r="B730" s="91"/>
      <c r="C730" s="92"/>
    </row>
    <row r="731" spans="1:3">
      <c r="A731" s="90"/>
      <c r="B731" s="91"/>
      <c r="C731" s="92"/>
    </row>
    <row r="732" spans="1:3">
      <c r="A732" s="90"/>
      <c r="B732" s="91"/>
      <c r="C732" s="92"/>
    </row>
    <row r="733" spans="1:3">
      <c r="A733" s="90"/>
      <c r="B733" s="91"/>
      <c r="C733" s="92"/>
    </row>
    <row r="734" spans="1:3">
      <c r="A734" s="90"/>
      <c r="B734" s="91"/>
      <c r="C734" s="92"/>
    </row>
    <row r="735" spans="1:3">
      <c r="A735" s="90"/>
      <c r="B735" s="91"/>
      <c r="C735" s="92"/>
    </row>
    <row r="736" spans="1:3">
      <c r="A736" s="90"/>
      <c r="B736" s="91"/>
      <c r="C736" s="92"/>
    </row>
    <row r="737" spans="1:3">
      <c r="A737" s="90"/>
      <c r="B737" s="91"/>
      <c r="C737" s="92"/>
    </row>
    <row r="738" spans="1:3">
      <c r="A738" s="90"/>
      <c r="B738" s="91"/>
      <c r="C738" s="92"/>
    </row>
    <row r="739" spans="1:3">
      <c r="A739" s="90"/>
      <c r="B739" s="91"/>
      <c r="C739" s="92"/>
    </row>
    <row r="740" spans="1:3">
      <c r="A740" s="90"/>
      <c r="B740" s="91"/>
      <c r="C740" s="92"/>
    </row>
    <row r="741" spans="1:3">
      <c r="A741" s="90"/>
      <c r="B741" s="91"/>
      <c r="C741" s="92"/>
    </row>
    <row r="742" spans="1:3">
      <c r="A742" s="90"/>
      <c r="B742" s="91"/>
      <c r="C742" s="92"/>
    </row>
    <row r="743" spans="1:3">
      <c r="A743" s="90"/>
      <c r="B743" s="91"/>
      <c r="C743" s="92"/>
    </row>
    <row r="744" spans="1:3">
      <c r="A744" s="90"/>
      <c r="B744" s="91"/>
      <c r="C744" s="92"/>
    </row>
    <row r="745" spans="1:3">
      <c r="A745" s="90"/>
      <c r="B745" s="91"/>
      <c r="C745" s="92"/>
    </row>
    <row r="746" spans="1:3">
      <c r="A746" s="90"/>
      <c r="B746" s="91"/>
      <c r="C746" s="92"/>
    </row>
    <row r="747" spans="1:3">
      <c r="A747" s="90"/>
      <c r="B747" s="91"/>
      <c r="C747" s="92"/>
    </row>
    <row r="748" spans="1:3">
      <c r="A748" s="90"/>
      <c r="B748" s="91"/>
      <c r="C748" s="92"/>
    </row>
    <row r="749" spans="1:3">
      <c r="A749" s="90"/>
      <c r="B749" s="91"/>
      <c r="C749" s="92"/>
    </row>
    <row r="750" spans="1:3">
      <c r="A750" s="90"/>
      <c r="B750" s="91"/>
      <c r="C750" s="92"/>
    </row>
    <row r="751" spans="1:3">
      <c r="A751" s="90"/>
      <c r="B751" s="91"/>
      <c r="C751" s="92"/>
    </row>
    <row r="752" spans="1:3">
      <c r="A752" s="90"/>
      <c r="B752" s="91"/>
      <c r="C752" s="92"/>
    </row>
    <row r="753" spans="1:3">
      <c r="A753" s="90"/>
      <c r="B753" s="91"/>
      <c r="C753" s="92"/>
    </row>
    <row r="754" spans="1:3">
      <c r="A754" s="90"/>
      <c r="B754" s="91"/>
      <c r="C754" s="92"/>
    </row>
    <row r="755" spans="1:3">
      <c r="A755" s="90"/>
      <c r="B755" s="91"/>
      <c r="C755" s="92"/>
    </row>
    <row r="756" spans="1:3">
      <c r="A756" s="90"/>
      <c r="B756" s="91"/>
      <c r="C756" s="92"/>
    </row>
    <row r="757" spans="1:3">
      <c r="A757" s="90"/>
      <c r="B757" s="91"/>
      <c r="C757" s="92"/>
    </row>
    <row r="758" spans="1:3">
      <c r="A758" s="90"/>
      <c r="B758" s="91"/>
      <c r="C758" s="92"/>
    </row>
    <row r="759" spans="1:3">
      <c r="A759" s="90"/>
      <c r="B759" s="91"/>
      <c r="C759" s="92"/>
    </row>
    <row r="760" spans="1:3">
      <c r="A760" s="90"/>
      <c r="B760" s="91"/>
      <c r="C760" s="92"/>
    </row>
    <row r="761" spans="1:3">
      <c r="A761" s="90"/>
      <c r="B761" s="91"/>
      <c r="C761" s="92"/>
    </row>
    <row r="762" spans="1:3">
      <c r="A762" s="90"/>
      <c r="B762" s="91"/>
      <c r="C762" s="92"/>
    </row>
    <row r="763" spans="1:3">
      <c r="A763" s="90"/>
      <c r="B763" s="91"/>
      <c r="C763" s="92"/>
    </row>
    <row r="764" spans="1:3">
      <c r="A764" s="90"/>
      <c r="B764" s="91"/>
      <c r="C764" s="92"/>
    </row>
    <row r="765" spans="1:3">
      <c r="A765" s="90"/>
      <c r="B765" s="91"/>
      <c r="C765" s="92"/>
    </row>
    <row r="766" spans="1:3">
      <c r="A766" s="90"/>
      <c r="B766" s="91"/>
      <c r="C766" s="92"/>
    </row>
    <row r="767" spans="1:3">
      <c r="A767" s="90"/>
      <c r="B767" s="91"/>
      <c r="C767" s="92"/>
    </row>
    <row r="768" spans="1:3">
      <c r="A768" s="90"/>
      <c r="B768" s="91"/>
      <c r="C768" s="92"/>
    </row>
    <row r="769" spans="1:3">
      <c r="A769" s="90"/>
      <c r="B769" s="91"/>
      <c r="C769" s="92"/>
    </row>
    <row r="770" spans="1:3">
      <c r="A770" s="90"/>
      <c r="B770" s="91"/>
      <c r="C770" s="92"/>
    </row>
    <row r="771" spans="1:3">
      <c r="A771" s="90"/>
      <c r="B771" s="91"/>
      <c r="C771" s="92"/>
    </row>
    <row r="772" spans="1:3">
      <c r="A772" s="90"/>
      <c r="B772" s="91"/>
      <c r="C772" s="92"/>
    </row>
    <row r="773" spans="1:3">
      <c r="A773" s="90"/>
      <c r="B773" s="91"/>
      <c r="C773" s="92"/>
    </row>
    <row r="774" spans="1:3">
      <c r="A774" s="90"/>
      <c r="B774" s="91"/>
      <c r="C774" s="92"/>
    </row>
    <row r="775" spans="1:3">
      <c r="A775" s="90"/>
      <c r="B775" s="91"/>
      <c r="C775" s="92"/>
    </row>
    <row r="776" spans="1:3">
      <c r="A776" s="90"/>
      <c r="B776" s="91"/>
      <c r="C776" s="92"/>
    </row>
    <row r="777" spans="1:3">
      <c r="A777" s="90"/>
      <c r="B777" s="91"/>
      <c r="C777" s="92"/>
    </row>
    <row r="778" spans="1:3">
      <c r="A778" s="90"/>
      <c r="B778" s="91"/>
      <c r="C778" s="92"/>
    </row>
    <row r="779" spans="1:3">
      <c r="A779" s="90"/>
      <c r="B779" s="91"/>
      <c r="C779" s="92"/>
    </row>
    <row r="780" spans="1:3">
      <c r="A780" s="90"/>
      <c r="B780" s="91"/>
      <c r="C780" s="92"/>
    </row>
    <row r="781" spans="1:3">
      <c r="A781" s="90"/>
      <c r="B781" s="91"/>
      <c r="C781" s="92"/>
    </row>
    <row r="782" spans="1:3">
      <c r="A782" s="90"/>
      <c r="B782" s="91"/>
      <c r="C782" s="92"/>
    </row>
    <row r="783" spans="1:3">
      <c r="A783" s="90"/>
      <c r="B783" s="91"/>
      <c r="C783" s="92"/>
    </row>
    <row r="784" spans="1:3">
      <c r="A784" s="90"/>
      <c r="B784" s="91"/>
      <c r="C784" s="92"/>
    </row>
    <row r="785" spans="1:3">
      <c r="A785" s="90"/>
      <c r="B785" s="91"/>
      <c r="C785" s="92"/>
    </row>
    <row r="786" spans="1:3">
      <c r="A786" s="90"/>
      <c r="B786" s="91"/>
      <c r="C786" s="92"/>
    </row>
    <row r="787" spans="1:3">
      <c r="A787" s="90"/>
      <c r="B787" s="91"/>
      <c r="C787" s="92"/>
    </row>
    <row r="788" spans="1:3">
      <c r="A788" s="90"/>
      <c r="B788" s="91"/>
      <c r="C788" s="92"/>
    </row>
    <row r="789" spans="1:3">
      <c r="A789" s="90"/>
      <c r="B789" s="91"/>
      <c r="C789" s="92"/>
    </row>
    <row r="790" spans="1:3">
      <c r="A790" s="90"/>
      <c r="B790" s="91"/>
      <c r="C790" s="92"/>
    </row>
    <row r="791" spans="1:3">
      <c r="A791" s="90"/>
      <c r="B791" s="91"/>
      <c r="C791" s="92"/>
    </row>
    <row r="792" spans="1:3">
      <c r="A792" s="90"/>
      <c r="B792" s="91"/>
      <c r="C792" s="92"/>
    </row>
    <row r="793" spans="1:3">
      <c r="A793" s="90"/>
      <c r="B793" s="91"/>
      <c r="C793" s="92"/>
    </row>
    <row r="794" spans="1:3">
      <c r="A794" s="90"/>
      <c r="B794" s="91"/>
      <c r="C794" s="92"/>
    </row>
    <row r="795" spans="1:3">
      <c r="A795" s="90"/>
      <c r="B795" s="91"/>
      <c r="C795" s="92"/>
    </row>
    <row r="796" spans="1:3">
      <c r="A796" s="90"/>
      <c r="B796" s="91"/>
      <c r="C796" s="92"/>
    </row>
    <row r="797" spans="1:3">
      <c r="A797" s="90"/>
      <c r="B797" s="91"/>
      <c r="C797" s="92"/>
    </row>
    <row r="798" spans="1:3">
      <c r="A798" s="90"/>
      <c r="B798" s="91"/>
      <c r="C798" s="92"/>
    </row>
    <row r="799" spans="1:3">
      <c r="A799" s="90"/>
      <c r="B799" s="91"/>
      <c r="C799" s="92"/>
    </row>
    <row r="800" spans="1:3">
      <c r="A800" s="90"/>
      <c r="B800" s="91"/>
      <c r="C800" s="92"/>
    </row>
    <row r="801" spans="1:3">
      <c r="A801" s="90"/>
      <c r="B801" s="91"/>
      <c r="C801" s="92"/>
    </row>
    <row r="802" spans="1:3">
      <c r="A802" s="90"/>
      <c r="B802" s="91"/>
      <c r="C802" s="92"/>
    </row>
    <row r="803" spans="1:3">
      <c r="A803" s="90"/>
      <c r="B803" s="91"/>
      <c r="C803" s="92"/>
    </row>
    <row r="804" spans="1:3">
      <c r="A804" s="90"/>
      <c r="B804" s="91"/>
      <c r="C804" s="92"/>
    </row>
    <row r="805" spans="1:3">
      <c r="A805" s="90"/>
      <c r="B805" s="91"/>
      <c r="C805" s="92"/>
    </row>
    <row r="806" spans="1:3">
      <c r="A806" s="90"/>
      <c r="B806" s="91"/>
      <c r="C806" s="92"/>
    </row>
    <row r="807" spans="1:3">
      <c r="A807" s="90"/>
      <c r="B807" s="91"/>
      <c r="C807" s="92"/>
    </row>
    <row r="808" spans="1:3">
      <c r="A808" s="90"/>
      <c r="B808" s="91"/>
      <c r="C808" s="92"/>
    </row>
    <row r="809" spans="1:3">
      <c r="A809" s="90"/>
      <c r="B809" s="91"/>
      <c r="C809" s="92"/>
    </row>
    <row r="810" spans="1:3">
      <c r="A810" s="90"/>
      <c r="B810" s="91"/>
      <c r="C810" s="92"/>
    </row>
    <row r="811" spans="1:3">
      <c r="A811" s="90"/>
      <c r="B811" s="91"/>
      <c r="C811" s="92"/>
    </row>
    <row r="812" spans="1:3">
      <c r="A812" s="90"/>
      <c r="B812" s="91"/>
      <c r="C812" s="92"/>
    </row>
    <row r="813" spans="1:3">
      <c r="A813" s="90"/>
      <c r="B813" s="91"/>
      <c r="C813" s="92"/>
    </row>
    <row r="814" spans="1:3">
      <c r="A814" s="90"/>
      <c r="B814" s="91"/>
      <c r="C814" s="92"/>
    </row>
    <row r="815" spans="1:3">
      <c r="A815" s="90"/>
      <c r="B815" s="91"/>
      <c r="C815" s="92"/>
    </row>
    <row r="816" spans="1:3">
      <c r="A816" s="90"/>
      <c r="B816" s="91"/>
      <c r="C816" s="92"/>
    </row>
    <row r="817" spans="1:3">
      <c r="A817" s="90"/>
      <c r="B817" s="91"/>
      <c r="C817" s="92"/>
    </row>
    <row r="818" spans="1:3">
      <c r="A818" s="90"/>
      <c r="B818" s="91"/>
      <c r="C818" s="92"/>
    </row>
    <row r="819" spans="1:3">
      <c r="A819" s="90"/>
      <c r="B819" s="91"/>
      <c r="C819" s="92"/>
    </row>
    <row r="820" spans="1:3">
      <c r="A820" s="90"/>
      <c r="B820" s="91"/>
      <c r="C820" s="92"/>
    </row>
    <row r="821" spans="1:3">
      <c r="A821" s="90"/>
      <c r="B821" s="91"/>
      <c r="C821" s="92"/>
    </row>
    <row r="822" spans="1:3">
      <c r="A822" s="90"/>
      <c r="B822" s="91"/>
      <c r="C822" s="92"/>
    </row>
    <row r="823" spans="1:3">
      <c r="A823" s="90"/>
      <c r="B823" s="91"/>
      <c r="C823" s="92"/>
    </row>
    <row r="824" spans="1:3">
      <c r="A824" s="90"/>
      <c r="B824" s="91"/>
      <c r="C824" s="92"/>
    </row>
    <row r="825" spans="1:3">
      <c r="A825" s="90"/>
      <c r="B825" s="91"/>
      <c r="C825" s="92"/>
    </row>
    <row r="826" spans="1:3">
      <c r="A826" s="90"/>
      <c r="B826" s="91"/>
      <c r="C826" s="92"/>
    </row>
    <row r="827" spans="1:3">
      <c r="A827" s="90"/>
      <c r="B827" s="91"/>
      <c r="C827" s="92"/>
    </row>
    <row r="828" spans="1:3">
      <c r="A828" s="90"/>
      <c r="B828" s="91"/>
      <c r="C828" s="92"/>
    </row>
    <row r="829" spans="1:3">
      <c r="A829" s="90"/>
      <c r="B829" s="91"/>
      <c r="C829" s="92"/>
    </row>
    <row r="830" spans="1:3">
      <c r="A830" s="90"/>
      <c r="B830" s="91"/>
      <c r="C830" s="92"/>
    </row>
    <row r="831" spans="1:3">
      <c r="A831" s="90"/>
      <c r="B831" s="91"/>
      <c r="C831" s="92"/>
    </row>
    <row r="832" spans="1:3">
      <c r="A832" s="90"/>
      <c r="B832" s="91"/>
      <c r="C832" s="92"/>
    </row>
    <row r="833" spans="1:3">
      <c r="A833" s="90"/>
      <c r="B833" s="91"/>
      <c r="C833" s="92"/>
    </row>
    <row r="834" spans="1:3">
      <c r="A834" s="90"/>
      <c r="B834" s="91"/>
      <c r="C834" s="92"/>
    </row>
    <row r="835" spans="1:3">
      <c r="A835" s="90"/>
      <c r="B835" s="91"/>
      <c r="C835" s="92"/>
    </row>
    <row r="836" spans="1:3">
      <c r="A836" s="90"/>
      <c r="B836" s="91"/>
      <c r="C836" s="92"/>
    </row>
    <row r="837" spans="1:3">
      <c r="A837" s="90"/>
      <c r="B837" s="91"/>
      <c r="C837" s="92"/>
    </row>
    <row r="838" spans="1:3">
      <c r="A838" s="90"/>
      <c r="B838" s="91"/>
      <c r="C838" s="92"/>
    </row>
    <row r="839" spans="1:3">
      <c r="A839" s="90"/>
      <c r="B839" s="91"/>
      <c r="C839" s="92"/>
    </row>
    <row r="840" spans="1:3">
      <c r="A840" s="90"/>
      <c r="B840" s="91"/>
      <c r="C840" s="92"/>
    </row>
    <row r="841" spans="1:3">
      <c r="A841" s="90"/>
      <c r="B841" s="91"/>
      <c r="C841" s="92"/>
    </row>
    <row r="842" spans="1:3">
      <c r="A842" s="90"/>
      <c r="B842" s="91"/>
      <c r="C842" s="92"/>
    </row>
    <row r="843" spans="1:3">
      <c r="A843" s="90"/>
      <c r="B843" s="91"/>
      <c r="C843" s="92"/>
    </row>
    <row r="844" spans="1:3">
      <c r="A844" s="90"/>
      <c r="B844" s="91"/>
      <c r="C844" s="92"/>
    </row>
    <row r="845" spans="1:3">
      <c r="A845" s="90"/>
      <c r="B845" s="91"/>
      <c r="C845" s="92"/>
    </row>
    <row r="846" spans="1:3">
      <c r="A846" s="90"/>
      <c r="B846" s="91"/>
      <c r="C846" s="92"/>
    </row>
    <row r="847" spans="1:3">
      <c r="A847" s="90"/>
      <c r="B847" s="91"/>
      <c r="C847" s="92"/>
    </row>
    <row r="848" spans="1:3">
      <c r="A848" s="90"/>
      <c r="B848" s="91"/>
      <c r="C848" s="92"/>
    </row>
    <row r="849" spans="1:3">
      <c r="A849" s="90"/>
      <c r="B849" s="91"/>
      <c r="C849" s="92"/>
    </row>
    <row r="850" spans="1:3">
      <c r="A850" s="90"/>
      <c r="B850" s="91"/>
      <c r="C850" s="92"/>
    </row>
    <row r="851" spans="1:3">
      <c r="A851" s="90"/>
      <c r="B851" s="91"/>
      <c r="C851" s="92"/>
    </row>
    <row r="852" spans="1:3">
      <c r="A852" s="90"/>
      <c r="B852" s="91"/>
      <c r="C852" s="92"/>
    </row>
    <row r="853" spans="1:3">
      <c r="A853" s="90"/>
      <c r="B853" s="91"/>
      <c r="C853" s="92"/>
    </row>
    <row r="854" spans="1:3">
      <c r="A854" s="90"/>
      <c r="B854" s="91"/>
      <c r="C854" s="92"/>
    </row>
    <row r="855" spans="1:3">
      <c r="A855" s="90"/>
      <c r="B855" s="91"/>
      <c r="C855" s="92"/>
    </row>
    <row r="856" spans="1:3">
      <c r="A856" s="90"/>
      <c r="B856" s="91"/>
      <c r="C856" s="92"/>
    </row>
    <row r="857" spans="1:3">
      <c r="A857" s="90"/>
      <c r="B857" s="91"/>
      <c r="C857" s="92"/>
    </row>
    <row r="858" spans="1:3">
      <c r="A858" s="90"/>
      <c r="B858" s="91"/>
      <c r="C858" s="92"/>
    </row>
    <row r="859" spans="1:3">
      <c r="A859" s="90"/>
      <c r="B859" s="91"/>
      <c r="C859" s="92"/>
    </row>
    <row r="860" spans="1:3">
      <c r="A860" s="90"/>
      <c r="B860" s="91"/>
      <c r="C860" s="92"/>
    </row>
    <row r="861" spans="1:3">
      <c r="A861" s="90"/>
      <c r="B861" s="91"/>
      <c r="C861" s="92"/>
    </row>
    <row r="862" spans="1:3">
      <c r="A862" s="90"/>
      <c r="B862" s="91"/>
      <c r="C862" s="92"/>
    </row>
    <row r="863" spans="1:3">
      <c r="A863" s="90"/>
      <c r="B863" s="91"/>
      <c r="C863" s="92"/>
    </row>
    <row r="864" spans="1:3">
      <c r="A864" s="90"/>
      <c r="B864" s="91"/>
      <c r="C864" s="92"/>
    </row>
    <row r="865" spans="1:3">
      <c r="A865" s="90"/>
      <c r="B865" s="91"/>
      <c r="C865" s="92"/>
    </row>
    <row r="866" spans="1:3">
      <c r="A866" s="90"/>
      <c r="B866" s="91"/>
      <c r="C866" s="92"/>
    </row>
    <row r="867" spans="1:3">
      <c r="A867" s="90"/>
      <c r="B867" s="91"/>
      <c r="C867" s="92"/>
    </row>
    <row r="868" spans="1:3">
      <c r="A868" s="90"/>
      <c r="B868" s="91"/>
      <c r="C868" s="92"/>
    </row>
    <row r="869" spans="1:3">
      <c r="A869" s="90"/>
      <c r="B869" s="91"/>
      <c r="C869" s="92"/>
    </row>
    <row r="870" spans="1:3">
      <c r="A870" s="90"/>
      <c r="B870" s="91"/>
      <c r="C870" s="92"/>
    </row>
    <row r="871" spans="1:3">
      <c r="A871" s="90"/>
      <c r="B871" s="91"/>
      <c r="C871" s="92"/>
    </row>
    <row r="872" spans="1:3">
      <c r="A872" s="90"/>
      <c r="B872" s="91"/>
      <c r="C872" s="92"/>
    </row>
    <row r="873" spans="1:3">
      <c r="A873" s="90"/>
      <c r="B873" s="91"/>
      <c r="C873" s="92"/>
    </row>
    <row r="874" spans="1:3">
      <c r="A874" s="90"/>
      <c r="B874" s="91"/>
      <c r="C874" s="92"/>
    </row>
    <row r="875" spans="1:3">
      <c r="A875" s="90"/>
      <c r="B875" s="91"/>
      <c r="C875" s="92"/>
    </row>
    <row r="876" spans="1:3">
      <c r="A876" s="90"/>
      <c r="B876" s="91"/>
      <c r="C876" s="92"/>
    </row>
    <row r="877" spans="1:3">
      <c r="A877" s="90"/>
      <c r="B877" s="91"/>
      <c r="C877" s="92"/>
    </row>
    <row r="878" spans="1:3">
      <c r="A878" s="90"/>
      <c r="B878" s="91"/>
      <c r="C878" s="92"/>
    </row>
    <row r="879" spans="1:3">
      <c r="A879" s="90"/>
      <c r="B879" s="91"/>
      <c r="C879" s="92"/>
    </row>
    <row r="880" spans="1:3">
      <c r="A880" s="90"/>
      <c r="B880" s="91"/>
      <c r="C880" s="92"/>
    </row>
    <row r="881" spans="1:3">
      <c r="A881" s="90"/>
      <c r="B881" s="91"/>
      <c r="C881" s="92"/>
    </row>
    <row r="882" spans="1:3">
      <c r="A882" s="90"/>
      <c r="B882" s="91"/>
      <c r="C882" s="92"/>
    </row>
    <row r="883" spans="1:3">
      <c r="A883" s="90"/>
      <c r="B883" s="91"/>
      <c r="C883" s="92"/>
    </row>
    <row r="884" spans="1:3">
      <c r="A884" s="90"/>
      <c r="B884" s="91"/>
      <c r="C884" s="92"/>
    </row>
    <row r="885" spans="1:3">
      <c r="A885" s="90"/>
      <c r="B885" s="91"/>
      <c r="C885" s="92"/>
    </row>
    <row r="886" spans="1:3">
      <c r="A886" s="90"/>
      <c r="B886" s="91"/>
      <c r="C886" s="92"/>
    </row>
    <row r="887" spans="1:3">
      <c r="A887" s="90"/>
      <c r="B887" s="91"/>
      <c r="C887" s="92"/>
    </row>
    <row r="888" spans="1:3">
      <c r="A888" s="90"/>
      <c r="B888" s="91"/>
      <c r="C888" s="92"/>
    </row>
    <row r="889" spans="1:3">
      <c r="A889" s="90"/>
      <c r="B889" s="91"/>
      <c r="C889" s="92"/>
    </row>
    <row r="890" spans="1:3">
      <c r="A890" s="90"/>
      <c r="B890" s="91"/>
      <c r="C890" s="92"/>
    </row>
    <row r="891" spans="1:3">
      <c r="A891" s="90"/>
      <c r="B891" s="91"/>
      <c r="C891" s="92"/>
    </row>
    <row r="892" spans="1:3">
      <c r="A892" s="90"/>
      <c r="B892" s="91"/>
      <c r="C892" s="92"/>
    </row>
    <row r="893" spans="1:3">
      <c r="A893" s="90"/>
      <c r="B893" s="91"/>
      <c r="C893" s="92"/>
    </row>
    <row r="894" spans="1:3">
      <c r="A894" s="90"/>
      <c r="B894" s="91"/>
      <c r="C894" s="92"/>
    </row>
    <row r="895" spans="1:3">
      <c r="A895" s="90"/>
      <c r="B895" s="91"/>
      <c r="C895" s="92"/>
    </row>
    <row r="896" spans="1:3">
      <c r="A896" s="90"/>
      <c r="B896" s="91"/>
      <c r="C896" s="92"/>
    </row>
    <row r="897" spans="1:3">
      <c r="A897" s="90"/>
      <c r="B897" s="91"/>
      <c r="C897" s="92"/>
    </row>
    <row r="898" spans="1:3">
      <c r="A898" s="90"/>
      <c r="B898" s="91"/>
      <c r="C898" s="92"/>
    </row>
    <row r="899" spans="1:3">
      <c r="A899" s="90"/>
      <c r="B899" s="91"/>
      <c r="C899" s="92"/>
    </row>
    <row r="900" spans="1:3">
      <c r="A900" s="90"/>
      <c r="B900" s="91"/>
      <c r="C900" s="92"/>
    </row>
    <row r="901" spans="1:3">
      <c r="A901" s="90"/>
      <c r="B901" s="91"/>
      <c r="C901" s="92"/>
    </row>
    <row r="902" spans="1:3">
      <c r="A902" s="90"/>
      <c r="B902" s="91"/>
      <c r="C902" s="92"/>
    </row>
    <row r="903" spans="1:3">
      <c r="A903" s="90"/>
      <c r="B903" s="91"/>
      <c r="C903" s="92"/>
    </row>
    <row r="904" spans="1:3">
      <c r="A904" s="90"/>
      <c r="B904" s="91"/>
      <c r="C904" s="92"/>
    </row>
    <row r="905" spans="1:3">
      <c r="A905" s="90"/>
      <c r="B905" s="91"/>
      <c r="C905" s="92"/>
    </row>
    <row r="906" spans="1:3">
      <c r="A906" s="90"/>
      <c r="B906" s="91"/>
      <c r="C906" s="92"/>
    </row>
    <row r="907" spans="1:3">
      <c r="A907" s="90"/>
      <c r="B907" s="91"/>
      <c r="C907" s="92"/>
    </row>
    <row r="908" spans="1:3">
      <c r="A908" s="90"/>
      <c r="B908" s="91"/>
      <c r="C908" s="92"/>
    </row>
    <row r="909" spans="1:3">
      <c r="A909" s="90"/>
      <c r="B909" s="91"/>
      <c r="C909" s="92"/>
    </row>
    <row r="910" spans="1:3">
      <c r="A910" s="90"/>
      <c r="B910" s="91"/>
      <c r="C910" s="92"/>
    </row>
    <row r="911" spans="1:3">
      <c r="A911" s="90"/>
      <c r="B911" s="91"/>
      <c r="C911" s="92"/>
    </row>
    <row r="912" spans="1:3">
      <c r="A912" s="90"/>
      <c r="B912" s="91"/>
      <c r="C912" s="92"/>
    </row>
    <row r="913" spans="1:3">
      <c r="A913" s="90"/>
      <c r="B913" s="91"/>
      <c r="C913" s="92"/>
    </row>
    <row r="914" spans="1:3">
      <c r="A914" s="90"/>
      <c r="B914" s="91"/>
      <c r="C914" s="92"/>
    </row>
    <row r="915" spans="1:3">
      <c r="A915" s="90"/>
      <c r="B915" s="91"/>
      <c r="C915" s="92"/>
    </row>
    <row r="916" spans="1:3">
      <c r="A916" s="90"/>
      <c r="B916" s="91"/>
      <c r="C916" s="92"/>
    </row>
    <row r="917" spans="1:3">
      <c r="A917" s="90"/>
      <c r="B917" s="91"/>
      <c r="C917" s="92"/>
    </row>
    <row r="918" spans="1:3">
      <c r="A918" s="90"/>
      <c r="B918" s="91"/>
      <c r="C918" s="92"/>
    </row>
    <row r="919" spans="1:3">
      <c r="A919" s="90"/>
      <c r="B919" s="91"/>
      <c r="C919" s="92"/>
    </row>
    <row r="920" spans="1:3">
      <c r="A920" s="90"/>
      <c r="B920" s="91"/>
      <c r="C920" s="92"/>
    </row>
    <row r="921" spans="1:3">
      <c r="A921" s="90"/>
      <c r="B921" s="91"/>
      <c r="C921" s="92"/>
    </row>
    <row r="922" spans="1:3">
      <c r="A922" s="90"/>
      <c r="B922" s="91"/>
      <c r="C922" s="92"/>
    </row>
    <row r="923" spans="1:3">
      <c r="A923" s="90"/>
      <c r="B923" s="91"/>
      <c r="C923" s="92"/>
    </row>
    <row r="924" spans="1:3">
      <c r="A924" s="90"/>
      <c r="B924" s="91"/>
      <c r="C924" s="92"/>
    </row>
    <row r="925" spans="1:3">
      <c r="A925" s="90"/>
      <c r="B925" s="91"/>
      <c r="C925" s="92"/>
    </row>
    <row r="926" spans="1:3">
      <c r="A926" s="90"/>
      <c r="B926" s="91"/>
      <c r="C926" s="92"/>
    </row>
    <row r="927" spans="1:3">
      <c r="A927" s="90"/>
      <c r="B927" s="91"/>
      <c r="C927" s="92"/>
    </row>
    <row r="928" spans="1:3">
      <c r="A928" s="90"/>
      <c r="B928" s="91"/>
      <c r="C928" s="92"/>
    </row>
    <row r="929" spans="1:3">
      <c r="A929" s="90"/>
      <c r="B929" s="91"/>
      <c r="C929" s="92"/>
    </row>
    <row r="930" spans="1:3">
      <c r="A930" s="90"/>
      <c r="B930" s="91"/>
      <c r="C930" s="92"/>
    </row>
    <row r="931" spans="1:3">
      <c r="A931" s="90"/>
      <c r="B931" s="91"/>
      <c r="C931" s="92"/>
    </row>
    <row r="932" spans="1:3">
      <c r="A932" s="90"/>
      <c r="B932" s="91"/>
      <c r="C932" s="92"/>
    </row>
    <row r="933" spans="1:3">
      <c r="A933" s="90"/>
      <c r="B933" s="91"/>
      <c r="C933" s="92"/>
    </row>
    <row r="934" spans="1:3">
      <c r="A934" s="90"/>
      <c r="B934" s="91"/>
      <c r="C934" s="92"/>
    </row>
    <row r="935" spans="1:3">
      <c r="A935" s="90"/>
      <c r="B935" s="91"/>
      <c r="C935" s="92"/>
    </row>
    <row r="936" spans="1:3">
      <c r="A936" s="90"/>
      <c r="B936" s="91"/>
      <c r="C936" s="92"/>
    </row>
    <row r="937" spans="1:3">
      <c r="A937" s="90"/>
      <c r="B937" s="91"/>
      <c r="C937" s="92"/>
    </row>
    <row r="938" spans="1:3">
      <c r="A938" s="90"/>
      <c r="B938" s="91"/>
      <c r="C938" s="92"/>
    </row>
    <row r="939" spans="1:3">
      <c r="A939" s="90"/>
      <c r="B939" s="91"/>
      <c r="C939" s="92"/>
    </row>
    <row r="940" spans="1:3">
      <c r="A940" s="90"/>
      <c r="B940" s="91"/>
      <c r="C940" s="92"/>
    </row>
    <row r="941" spans="1:3">
      <c r="A941" s="90"/>
      <c r="B941" s="91"/>
      <c r="C941" s="92"/>
    </row>
    <row r="942" spans="1:3">
      <c r="A942" s="90"/>
      <c r="B942" s="91"/>
      <c r="C942" s="92"/>
    </row>
    <row r="943" spans="1:3">
      <c r="A943" s="90"/>
      <c r="B943" s="91"/>
      <c r="C943" s="92"/>
    </row>
    <row r="944" spans="1:3">
      <c r="A944" s="90"/>
      <c r="B944" s="91"/>
      <c r="C944" s="92"/>
    </row>
    <row r="945" spans="1:3">
      <c r="A945" s="90"/>
      <c r="B945" s="91"/>
      <c r="C945" s="92"/>
    </row>
    <row r="946" spans="1:3">
      <c r="A946" s="90"/>
      <c r="B946" s="91"/>
      <c r="C946" s="92"/>
    </row>
    <row r="947" spans="1:3">
      <c r="A947" s="90"/>
      <c r="B947" s="91"/>
      <c r="C947" s="92"/>
    </row>
    <row r="948" spans="1:3">
      <c r="A948" s="90"/>
      <c r="B948" s="91"/>
      <c r="C948" s="92"/>
    </row>
    <row r="949" spans="1:3">
      <c r="A949" s="90"/>
      <c r="B949" s="91"/>
      <c r="C949" s="92"/>
    </row>
    <row r="950" spans="1:3">
      <c r="A950" s="90"/>
      <c r="B950" s="91"/>
      <c r="C950" s="92"/>
    </row>
    <row r="951" spans="1:3">
      <c r="A951" s="90"/>
      <c r="B951" s="91"/>
      <c r="C951" s="92"/>
    </row>
    <row r="952" spans="1:3">
      <c r="A952" s="90"/>
      <c r="B952" s="91"/>
      <c r="C952" s="92"/>
    </row>
    <row r="953" spans="1:3">
      <c r="A953" s="90"/>
      <c r="B953" s="91"/>
      <c r="C953" s="92"/>
    </row>
    <row r="954" spans="1:3">
      <c r="A954" s="90"/>
      <c r="B954" s="91"/>
      <c r="C954" s="92"/>
    </row>
    <row r="955" spans="1:3">
      <c r="A955" s="90"/>
      <c r="B955" s="91"/>
      <c r="C955" s="92"/>
    </row>
    <row r="956" spans="1:3">
      <c r="A956" s="90"/>
      <c r="B956" s="91"/>
      <c r="C956" s="92"/>
    </row>
    <row r="957" spans="1:3">
      <c r="A957" s="90"/>
      <c r="B957" s="91"/>
      <c r="C957" s="92"/>
    </row>
    <row r="958" spans="1:3">
      <c r="A958" s="90"/>
      <c r="B958" s="91"/>
      <c r="C958" s="92"/>
    </row>
    <row r="959" spans="1:3">
      <c r="A959" s="90"/>
      <c r="B959" s="91"/>
      <c r="C959" s="92"/>
    </row>
    <row r="960" spans="1:3">
      <c r="A960" s="90"/>
      <c r="B960" s="91"/>
      <c r="C960" s="92"/>
    </row>
    <row r="961" spans="1:3">
      <c r="A961" s="90"/>
      <c r="B961" s="91"/>
      <c r="C961" s="92"/>
    </row>
    <row r="962" spans="1:3">
      <c r="A962" s="90"/>
      <c r="B962" s="91"/>
      <c r="C962" s="92"/>
    </row>
    <row r="963" spans="1:3">
      <c r="A963" s="90"/>
      <c r="B963" s="91"/>
      <c r="C963" s="92"/>
    </row>
    <row r="964" spans="1:3">
      <c r="A964" s="90"/>
      <c r="B964" s="91"/>
      <c r="C964" s="92"/>
    </row>
    <row r="965" spans="1:3">
      <c r="A965" s="90"/>
      <c r="B965" s="91"/>
      <c r="C965" s="92"/>
    </row>
    <row r="966" spans="1:3">
      <c r="A966" s="90"/>
      <c r="B966" s="91"/>
      <c r="C966" s="92"/>
    </row>
    <row r="967" spans="1:3">
      <c r="A967" s="90"/>
      <c r="B967" s="91"/>
      <c r="C967" s="92"/>
    </row>
    <row r="968" spans="1:3">
      <c r="A968" s="90"/>
      <c r="B968" s="91"/>
      <c r="C968" s="92"/>
    </row>
    <row r="969" spans="1:3">
      <c r="A969" s="90"/>
      <c r="B969" s="91"/>
      <c r="C969" s="92"/>
    </row>
    <row r="970" spans="1:3">
      <c r="A970" s="90"/>
      <c r="B970" s="91"/>
      <c r="C970" s="92"/>
    </row>
    <row r="971" spans="1:3">
      <c r="A971" s="90"/>
      <c r="B971" s="91"/>
      <c r="C971" s="92"/>
    </row>
    <row r="972" spans="1:3">
      <c r="A972" s="90"/>
      <c r="B972" s="91"/>
      <c r="C972" s="92"/>
    </row>
    <row r="973" spans="1:3">
      <c r="A973" s="90"/>
      <c r="B973" s="91"/>
      <c r="C973" s="92"/>
    </row>
    <row r="974" spans="1:3">
      <c r="A974" s="90"/>
      <c r="B974" s="91"/>
      <c r="C974" s="92"/>
    </row>
    <row r="975" spans="1:3">
      <c r="A975" s="90"/>
      <c r="B975" s="91"/>
      <c r="C975" s="92"/>
    </row>
    <row r="976" spans="1:3">
      <c r="A976" s="90"/>
      <c r="B976" s="91"/>
      <c r="C976" s="92"/>
    </row>
    <row r="977" spans="1:3">
      <c r="A977" s="90"/>
      <c r="B977" s="91"/>
      <c r="C977" s="92"/>
    </row>
    <row r="978" spans="1:3">
      <c r="A978" s="90"/>
      <c r="B978" s="91"/>
      <c r="C978" s="92"/>
    </row>
    <row r="979" spans="1:3">
      <c r="A979" s="90"/>
      <c r="B979" s="91"/>
      <c r="C979" s="92"/>
    </row>
    <row r="980" spans="1:3">
      <c r="A980" s="90"/>
      <c r="B980" s="91"/>
      <c r="C980" s="92"/>
    </row>
    <row r="981" spans="1:3">
      <c r="A981" s="90"/>
      <c r="B981" s="91"/>
      <c r="C981" s="92"/>
    </row>
    <row r="982" spans="1:3">
      <c r="A982" s="90"/>
      <c r="B982" s="91"/>
      <c r="C982" s="92"/>
    </row>
    <row r="983" spans="1:3">
      <c r="A983" s="90"/>
      <c r="B983" s="91"/>
      <c r="C983" s="92"/>
    </row>
    <row r="984" spans="1:3">
      <c r="A984" s="90"/>
      <c r="B984" s="91"/>
      <c r="C984" s="92"/>
    </row>
    <row r="985" spans="1:3">
      <c r="A985" s="90"/>
      <c r="B985" s="91"/>
      <c r="C985" s="92"/>
    </row>
    <row r="986" spans="1:3">
      <c r="A986" s="90"/>
      <c r="B986" s="91"/>
      <c r="C986" s="92"/>
    </row>
    <row r="987" spans="1:3">
      <c r="A987" s="90"/>
      <c r="B987" s="91"/>
      <c r="C987" s="92"/>
    </row>
    <row r="988" spans="1:3">
      <c r="A988" s="90"/>
      <c r="B988" s="91"/>
      <c r="C988" s="92"/>
    </row>
    <row r="989" spans="1:3">
      <c r="A989" s="90"/>
      <c r="B989" s="91"/>
      <c r="C989" s="92"/>
    </row>
    <row r="990" spans="1:3">
      <c r="A990" s="90"/>
      <c r="B990" s="91"/>
      <c r="C990" s="92"/>
    </row>
    <row r="991" spans="1:3">
      <c r="A991" s="90"/>
      <c r="B991" s="91"/>
      <c r="C991" s="92"/>
    </row>
    <row r="992" spans="1:3">
      <c r="A992" s="90"/>
      <c r="B992" s="91"/>
      <c r="C992" s="92"/>
    </row>
    <row r="993" spans="1:3">
      <c r="A993" s="90"/>
      <c r="B993" s="91"/>
      <c r="C993" s="92"/>
    </row>
    <row r="994" spans="1:3">
      <c r="A994" s="90"/>
      <c r="B994" s="91"/>
      <c r="C994" s="92"/>
    </row>
    <row r="995" spans="1:3">
      <c r="A995" s="90"/>
      <c r="B995" s="91"/>
      <c r="C995" s="92"/>
    </row>
    <row r="996" spans="1:3">
      <c r="A996" s="90"/>
      <c r="B996" s="91"/>
      <c r="C996" s="92"/>
    </row>
    <row r="997" spans="1:3">
      <c r="A997" s="90"/>
      <c r="B997" s="91"/>
      <c r="C997" s="92"/>
    </row>
    <row r="998" spans="1:3">
      <c r="A998" s="90"/>
      <c r="B998" s="91"/>
      <c r="C998" s="92"/>
    </row>
    <row r="999" spans="1:3">
      <c r="A999" s="90"/>
      <c r="B999" s="91"/>
      <c r="C999" s="92"/>
    </row>
    <row r="1000" spans="1:3">
      <c r="A1000" s="90"/>
      <c r="B1000" s="91"/>
      <c r="C1000" s="92"/>
    </row>
    <row r="1001" spans="1:3">
      <c r="A1001" s="90"/>
      <c r="B1001" s="91"/>
      <c r="C1001" s="92"/>
    </row>
    <row r="1002" spans="1:3">
      <c r="A1002" s="90"/>
      <c r="B1002" s="91"/>
      <c r="C1002" s="92"/>
    </row>
    <row r="1003" spans="1:3">
      <c r="A1003" s="90"/>
      <c r="B1003" s="91"/>
      <c r="C1003" s="92"/>
    </row>
    <row r="1004" spans="1:3">
      <c r="A1004" s="90"/>
      <c r="B1004" s="91"/>
      <c r="C1004" s="92"/>
    </row>
    <row r="1005" spans="1:3">
      <c r="A1005" s="90"/>
      <c r="B1005" s="91"/>
      <c r="C1005" s="92"/>
    </row>
    <row r="1006" spans="1:3">
      <c r="A1006" s="90"/>
      <c r="B1006" s="91"/>
      <c r="C1006" s="92"/>
    </row>
    <row r="1007" spans="1:3">
      <c r="A1007" s="90"/>
      <c r="B1007" s="91"/>
      <c r="C1007" s="92"/>
    </row>
    <row r="1008" spans="1:3">
      <c r="A1008" s="90"/>
      <c r="B1008" s="91"/>
      <c r="C1008" s="92"/>
    </row>
    <row r="1009" spans="1:3">
      <c r="A1009" s="90"/>
      <c r="B1009" s="91"/>
      <c r="C1009" s="92"/>
    </row>
    <row r="1010" spans="1:3">
      <c r="A1010" s="90"/>
      <c r="B1010" s="91"/>
      <c r="C1010" s="92"/>
    </row>
    <row r="1011" spans="1:3">
      <c r="A1011" s="90"/>
      <c r="B1011" s="91"/>
      <c r="C1011" s="92"/>
    </row>
    <row r="1012" spans="1:3">
      <c r="A1012" s="90"/>
      <c r="B1012" s="91"/>
      <c r="C1012" s="92"/>
    </row>
    <row r="1013" spans="1:3">
      <c r="A1013" s="90"/>
      <c r="B1013" s="91"/>
      <c r="C1013" s="92"/>
    </row>
    <row r="1014" spans="1:3">
      <c r="A1014" s="90"/>
      <c r="B1014" s="91"/>
      <c r="C1014" s="92"/>
    </row>
    <row r="1015" spans="1:3">
      <c r="A1015" s="90"/>
      <c r="B1015" s="91"/>
      <c r="C1015" s="92"/>
    </row>
    <row r="1016" spans="1:3">
      <c r="A1016" s="90"/>
      <c r="B1016" s="91"/>
      <c r="C1016" s="92"/>
    </row>
    <row r="1017" spans="1:3">
      <c r="A1017" s="90"/>
      <c r="B1017" s="91"/>
      <c r="C1017" s="92"/>
    </row>
    <row r="1018" spans="1:3">
      <c r="A1018" s="90"/>
      <c r="B1018" s="91"/>
      <c r="C1018" s="92"/>
    </row>
    <row r="1019" spans="1:3">
      <c r="A1019" s="90"/>
      <c r="B1019" s="91"/>
      <c r="C1019" s="92"/>
    </row>
    <row r="1020" spans="1:3">
      <c r="A1020" s="90"/>
      <c r="B1020" s="91"/>
      <c r="C1020" s="92"/>
    </row>
    <row r="1021" spans="1:3">
      <c r="A1021" s="90"/>
      <c r="B1021" s="91"/>
      <c r="C1021" s="92"/>
    </row>
    <row r="1022" spans="1:3">
      <c r="A1022" s="90"/>
      <c r="B1022" s="91"/>
      <c r="C1022" s="92"/>
    </row>
    <row r="1023" spans="1:3">
      <c r="A1023" s="90"/>
      <c r="B1023" s="91"/>
      <c r="C1023" s="92"/>
    </row>
    <row r="1024" spans="1:3">
      <c r="A1024" s="90"/>
      <c r="B1024" s="91"/>
      <c r="C1024" s="92"/>
    </row>
    <row r="1025" spans="1:3">
      <c r="A1025" s="90"/>
      <c r="B1025" s="91"/>
      <c r="C1025" s="92"/>
    </row>
    <row r="1026" spans="1:3">
      <c r="A1026" s="90"/>
      <c r="B1026" s="91"/>
      <c r="C1026" s="92"/>
    </row>
    <row r="1027" spans="1:3">
      <c r="A1027" s="90"/>
      <c r="B1027" s="91"/>
      <c r="C1027" s="92"/>
    </row>
    <row r="1028" spans="1:3">
      <c r="A1028" s="90"/>
      <c r="B1028" s="91"/>
      <c r="C1028" s="92"/>
    </row>
    <row r="1029" spans="1:3">
      <c r="A1029" s="90"/>
      <c r="B1029" s="91"/>
      <c r="C1029" s="92"/>
    </row>
    <row r="1030" spans="1:3">
      <c r="A1030" s="90"/>
      <c r="B1030" s="91"/>
      <c r="C1030" s="92"/>
    </row>
    <row r="1031" spans="1:3">
      <c r="A1031" s="90"/>
      <c r="B1031" s="91"/>
      <c r="C1031" s="92"/>
    </row>
    <row r="1032" spans="1:3">
      <c r="A1032" s="90"/>
      <c r="B1032" s="91"/>
      <c r="C1032" s="92"/>
    </row>
    <row r="1033" spans="1:3">
      <c r="A1033" s="90"/>
      <c r="B1033" s="91"/>
      <c r="C1033" s="92"/>
    </row>
    <row r="1034" spans="1:3">
      <c r="A1034" s="90"/>
      <c r="B1034" s="91"/>
      <c r="C1034" s="92"/>
    </row>
    <row r="1035" spans="1:3">
      <c r="A1035" s="90"/>
      <c r="B1035" s="91"/>
      <c r="C1035" s="92"/>
    </row>
    <row r="1036" spans="1:3">
      <c r="A1036" s="90"/>
      <c r="B1036" s="91"/>
      <c r="C1036" s="92"/>
    </row>
    <row r="1037" spans="1:3">
      <c r="A1037" s="90"/>
      <c r="B1037" s="91"/>
      <c r="C1037" s="92"/>
    </row>
    <row r="1038" spans="1:3">
      <c r="A1038" s="90"/>
      <c r="B1038" s="91"/>
      <c r="C1038" s="92"/>
    </row>
    <row r="1039" spans="1:3">
      <c r="A1039" s="90"/>
      <c r="B1039" s="91"/>
      <c r="C1039" s="92"/>
    </row>
    <row r="1040" spans="1:3">
      <c r="A1040" s="90"/>
      <c r="B1040" s="91"/>
      <c r="C1040" s="92"/>
    </row>
    <row r="1041" spans="1:3">
      <c r="A1041" s="90"/>
      <c r="B1041" s="91"/>
      <c r="C1041" s="92"/>
    </row>
    <row r="1042" spans="1:3">
      <c r="A1042" s="90"/>
      <c r="B1042" s="91"/>
      <c r="C1042" s="92"/>
    </row>
    <row r="1043" spans="1:3">
      <c r="A1043" s="90"/>
      <c r="B1043" s="91"/>
      <c r="C1043" s="92"/>
    </row>
    <row r="1044" spans="1:3">
      <c r="A1044" s="90"/>
      <c r="B1044" s="91"/>
      <c r="C1044" s="92"/>
    </row>
    <row r="1045" spans="1:3">
      <c r="A1045" s="90"/>
      <c r="B1045" s="91"/>
      <c r="C1045" s="92"/>
    </row>
    <row r="1046" spans="1:3">
      <c r="A1046" s="90"/>
      <c r="B1046" s="91"/>
      <c r="C1046" s="92"/>
    </row>
    <row r="1047" spans="1:3">
      <c r="A1047" s="90"/>
      <c r="B1047" s="91"/>
      <c r="C1047" s="92"/>
    </row>
    <row r="1048" spans="1:3">
      <c r="A1048" s="90"/>
      <c r="B1048" s="91"/>
      <c r="C1048" s="92"/>
    </row>
    <row r="1049" spans="1:3">
      <c r="A1049" s="90"/>
      <c r="B1049" s="91"/>
      <c r="C1049" s="92"/>
    </row>
    <row r="1050" spans="1:3">
      <c r="A1050" s="90"/>
      <c r="B1050" s="91"/>
      <c r="C1050" s="92"/>
    </row>
    <row r="1051" spans="1:3">
      <c r="A1051" s="90"/>
      <c r="B1051" s="91"/>
      <c r="C1051" s="92"/>
    </row>
    <row r="1052" spans="1:3">
      <c r="A1052" s="90"/>
      <c r="B1052" s="91"/>
      <c r="C1052" s="92"/>
    </row>
    <row r="1053" spans="1:3">
      <c r="A1053" s="90"/>
      <c r="B1053" s="91"/>
      <c r="C1053" s="92"/>
    </row>
    <row r="1054" spans="1:3">
      <c r="A1054" s="90"/>
      <c r="B1054" s="91"/>
      <c r="C1054" s="92"/>
    </row>
    <row r="1055" spans="1:3">
      <c r="A1055" s="90"/>
      <c r="B1055" s="91"/>
      <c r="C1055" s="92"/>
    </row>
    <row r="1056" spans="1:3">
      <c r="A1056" s="90"/>
      <c r="B1056" s="91"/>
      <c r="C1056" s="92"/>
    </row>
    <row r="1057" spans="1:3">
      <c r="A1057" s="90"/>
      <c r="B1057" s="91"/>
      <c r="C1057" s="92"/>
    </row>
    <row r="1058" spans="1:3">
      <c r="A1058" s="90"/>
      <c r="B1058" s="91"/>
      <c r="C1058" s="92"/>
    </row>
    <row r="1059" spans="1:3">
      <c r="A1059" s="90"/>
      <c r="B1059" s="91"/>
      <c r="C1059" s="92"/>
    </row>
    <row r="1060" spans="1:3">
      <c r="A1060" s="90"/>
      <c r="B1060" s="91"/>
      <c r="C1060" s="92"/>
    </row>
    <row r="1061" spans="1:3">
      <c r="A1061" s="90"/>
      <c r="B1061" s="91"/>
      <c r="C1061" s="92"/>
    </row>
    <row r="1062" spans="1:3">
      <c r="A1062" s="90"/>
      <c r="B1062" s="91"/>
      <c r="C1062" s="92"/>
    </row>
    <row r="1063" spans="1:3">
      <c r="A1063" s="90"/>
      <c r="B1063" s="91"/>
      <c r="C1063" s="92"/>
    </row>
    <row r="1064" spans="1:3">
      <c r="A1064" s="90"/>
      <c r="B1064" s="91"/>
      <c r="C1064" s="92"/>
    </row>
    <row r="1065" spans="1:3">
      <c r="A1065" s="90"/>
      <c r="B1065" s="91"/>
      <c r="C1065" s="92"/>
    </row>
    <row r="1066" spans="1:3">
      <c r="A1066" s="90"/>
      <c r="B1066" s="91"/>
      <c r="C1066" s="92"/>
    </row>
    <row r="1067" spans="1:3">
      <c r="A1067" s="90"/>
      <c r="B1067" s="91"/>
      <c r="C1067" s="92"/>
    </row>
    <row r="1068" spans="1:3">
      <c r="A1068" s="90"/>
      <c r="B1068" s="91"/>
      <c r="C1068" s="92"/>
    </row>
    <row r="1069" spans="1:3">
      <c r="A1069" s="90"/>
      <c r="B1069" s="91"/>
      <c r="C1069" s="92"/>
    </row>
    <row r="1070" spans="1:3">
      <c r="A1070" s="90"/>
      <c r="B1070" s="91"/>
      <c r="C1070" s="92"/>
    </row>
    <row r="1071" spans="1:3">
      <c r="A1071" s="90"/>
      <c r="B1071" s="91"/>
      <c r="C1071" s="92"/>
    </row>
    <row r="1072" spans="1:3">
      <c r="A1072" s="90"/>
      <c r="B1072" s="91"/>
      <c r="C1072" s="92"/>
    </row>
    <row r="1073" spans="1:3">
      <c r="A1073" s="90"/>
      <c r="B1073" s="91"/>
      <c r="C1073" s="92"/>
    </row>
    <row r="1074" spans="1:3">
      <c r="A1074" s="90"/>
      <c r="B1074" s="91"/>
      <c r="C1074" s="92"/>
    </row>
    <row r="1075" spans="1:3">
      <c r="A1075" s="90"/>
      <c r="B1075" s="91"/>
      <c r="C1075" s="92"/>
    </row>
    <row r="1076" spans="1:3">
      <c r="A1076" s="90"/>
      <c r="B1076" s="91"/>
      <c r="C1076" s="92"/>
    </row>
    <row r="1077" spans="1:3">
      <c r="A1077" s="90"/>
      <c r="B1077" s="91"/>
      <c r="C1077" s="92"/>
    </row>
    <row r="1078" spans="1:3">
      <c r="A1078" s="90"/>
      <c r="B1078" s="91"/>
      <c r="C1078" s="92"/>
    </row>
    <row r="1079" spans="1:3">
      <c r="A1079" s="90"/>
      <c r="B1079" s="91"/>
      <c r="C1079" s="92"/>
    </row>
    <row r="1080" spans="1:3">
      <c r="A1080" s="90"/>
      <c r="B1080" s="91"/>
      <c r="C1080" s="92"/>
    </row>
    <row r="1081" spans="1:3">
      <c r="A1081" s="90"/>
      <c r="B1081" s="91"/>
      <c r="C1081" s="92"/>
    </row>
    <row r="1082" spans="1:3">
      <c r="A1082" s="90"/>
      <c r="B1082" s="91"/>
      <c r="C1082" s="92"/>
    </row>
    <row r="1083" spans="1:3">
      <c r="A1083" s="90"/>
      <c r="B1083" s="91"/>
      <c r="C1083" s="92"/>
    </row>
    <row r="1084" spans="1:3">
      <c r="A1084" s="90"/>
      <c r="B1084" s="91"/>
      <c r="C1084" s="92"/>
    </row>
    <row r="1085" spans="1:3">
      <c r="A1085" s="90"/>
      <c r="B1085" s="91"/>
      <c r="C1085" s="92"/>
    </row>
    <row r="1086" spans="1:3">
      <c r="A1086" s="90"/>
      <c r="B1086" s="91"/>
      <c r="C1086" s="92"/>
    </row>
    <row r="1087" spans="1:3">
      <c r="A1087" s="90"/>
      <c r="B1087" s="91"/>
      <c r="C1087" s="92"/>
    </row>
    <row r="1088" spans="1:3">
      <c r="A1088" s="90"/>
      <c r="B1088" s="91"/>
      <c r="C1088" s="92"/>
    </row>
    <row r="1089" spans="1:3">
      <c r="A1089" s="90"/>
      <c r="B1089" s="91"/>
      <c r="C1089" s="92"/>
    </row>
    <row r="1090" spans="1:3">
      <c r="A1090" s="90"/>
      <c r="B1090" s="91"/>
      <c r="C1090" s="92"/>
    </row>
    <row r="1091" spans="1:3">
      <c r="A1091" s="90"/>
      <c r="B1091" s="91"/>
      <c r="C1091" s="92"/>
    </row>
    <row r="1092" spans="1:3">
      <c r="A1092" s="90"/>
      <c r="B1092" s="91"/>
      <c r="C1092" s="92"/>
    </row>
    <row r="1093" spans="1:3">
      <c r="A1093" s="90"/>
      <c r="B1093" s="91"/>
      <c r="C1093" s="92"/>
    </row>
    <row r="1094" spans="1:3">
      <c r="A1094" s="90"/>
      <c r="B1094" s="91"/>
      <c r="C1094" s="92"/>
    </row>
    <row r="1095" spans="1:3">
      <c r="A1095" s="90"/>
      <c r="B1095" s="91"/>
      <c r="C1095" s="92"/>
    </row>
    <row r="1096" spans="1:3">
      <c r="A1096" s="90"/>
      <c r="B1096" s="91"/>
      <c r="C1096" s="92"/>
    </row>
    <row r="1097" spans="1:3">
      <c r="A1097" s="90"/>
      <c r="B1097" s="91"/>
      <c r="C1097" s="92"/>
    </row>
    <row r="1098" spans="1:3">
      <c r="A1098" s="90"/>
      <c r="B1098" s="91"/>
      <c r="C1098" s="92"/>
    </row>
    <row r="1099" spans="1:3">
      <c r="A1099" s="90"/>
      <c r="B1099" s="91"/>
      <c r="C1099" s="92"/>
    </row>
    <row r="1100" spans="1:3">
      <c r="A1100" s="90"/>
      <c r="B1100" s="91"/>
      <c r="C1100" s="92"/>
    </row>
    <row r="1101" spans="1:3">
      <c r="A1101" s="90"/>
      <c r="B1101" s="91"/>
      <c r="C1101" s="92"/>
    </row>
    <row r="1102" spans="1:3">
      <c r="A1102" s="90"/>
      <c r="B1102" s="91"/>
      <c r="C1102" s="92"/>
    </row>
    <row r="1103" spans="1:3">
      <c r="A1103" s="90"/>
      <c r="B1103" s="91"/>
      <c r="C1103" s="92"/>
    </row>
    <row r="1104" spans="1:3">
      <c r="A1104" s="90"/>
      <c r="B1104" s="91"/>
      <c r="C1104" s="92"/>
    </row>
    <row r="1105" spans="1:3">
      <c r="A1105" s="90"/>
      <c r="B1105" s="91"/>
      <c r="C1105" s="92"/>
    </row>
    <row r="1106" spans="1:3">
      <c r="A1106" s="90"/>
      <c r="B1106" s="91"/>
      <c r="C1106" s="92"/>
    </row>
    <row r="1107" spans="1:3">
      <c r="A1107" s="90"/>
      <c r="B1107" s="91"/>
      <c r="C1107" s="92"/>
    </row>
    <row r="1108" spans="1:3">
      <c r="A1108" s="90"/>
      <c r="B1108" s="91"/>
      <c r="C1108" s="92"/>
    </row>
    <row r="1109" spans="1:3">
      <c r="A1109" s="90"/>
      <c r="B1109" s="91"/>
      <c r="C1109" s="92"/>
    </row>
    <row r="1110" spans="1:3">
      <c r="A1110" s="90"/>
      <c r="B1110" s="91"/>
      <c r="C1110" s="92"/>
    </row>
    <row r="1111" spans="1:3">
      <c r="A1111" s="90"/>
      <c r="B1111" s="91"/>
      <c r="C1111" s="92"/>
    </row>
    <row r="1112" spans="1:3">
      <c r="A1112" s="90"/>
      <c r="B1112" s="91"/>
      <c r="C1112" s="92"/>
    </row>
    <row r="1113" spans="1:3">
      <c r="A1113" s="90"/>
      <c r="B1113" s="91"/>
      <c r="C1113" s="92"/>
    </row>
    <row r="1114" spans="1:3">
      <c r="A1114" s="90"/>
      <c r="B1114" s="91"/>
      <c r="C1114" s="92"/>
    </row>
    <row r="1115" spans="1:3">
      <c r="A1115" s="90"/>
      <c r="B1115" s="91"/>
      <c r="C1115" s="92"/>
    </row>
    <row r="1116" spans="1:3">
      <c r="A1116" s="90"/>
      <c r="B1116" s="91"/>
      <c r="C1116" s="92"/>
    </row>
    <row r="1117" spans="1:3">
      <c r="A1117" s="90"/>
      <c r="B1117" s="91"/>
      <c r="C1117" s="92"/>
    </row>
    <row r="1118" spans="1:3">
      <c r="A1118" s="90"/>
      <c r="B1118" s="91"/>
      <c r="C1118" s="92"/>
    </row>
    <row r="1119" spans="1:3">
      <c r="A1119" s="90"/>
      <c r="B1119" s="91"/>
      <c r="C1119" s="92"/>
    </row>
    <row r="1120" spans="1:3">
      <c r="A1120" s="90"/>
      <c r="B1120" s="91"/>
      <c r="C1120" s="92"/>
    </row>
    <row r="1121" spans="1:3">
      <c r="A1121" s="90"/>
      <c r="B1121" s="91"/>
      <c r="C1121" s="92"/>
    </row>
    <row r="1122" spans="1:3">
      <c r="A1122" s="90"/>
      <c r="B1122" s="91"/>
      <c r="C1122" s="92"/>
    </row>
    <row r="1123" spans="1:3">
      <c r="A1123" s="90"/>
      <c r="B1123" s="91"/>
      <c r="C1123" s="92"/>
    </row>
    <row r="1124" spans="1:3">
      <c r="A1124" s="90"/>
      <c r="B1124" s="91"/>
      <c r="C1124" s="92"/>
    </row>
    <row r="1125" spans="1:3">
      <c r="A1125" s="90"/>
      <c r="B1125" s="91"/>
      <c r="C1125" s="92"/>
    </row>
    <row r="1126" spans="1:3">
      <c r="A1126" s="90"/>
      <c r="B1126" s="91"/>
      <c r="C1126" s="92"/>
    </row>
    <row r="1127" spans="1:3">
      <c r="A1127" s="90"/>
      <c r="B1127" s="91"/>
      <c r="C1127" s="92"/>
    </row>
    <row r="1128" spans="1:3">
      <c r="A1128" s="90"/>
      <c r="B1128" s="91"/>
      <c r="C1128" s="92"/>
    </row>
    <row r="1129" spans="1:3">
      <c r="A1129" s="90"/>
      <c r="B1129" s="91"/>
      <c r="C1129" s="92"/>
    </row>
    <row r="1130" spans="1:3">
      <c r="A1130" s="90"/>
      <c r="B1130" s="91"/>
      <c r="C1130" s="92"/>
    </row>
    <row r="1131" spans="1:3">
      <c r="A1131" s="90"/>
      <c r="B1131" s="91"/>
      <c r="C1131" s="92"/>
    </row>
    <row r="1132" spans="1:3">
      <c r="A1132" s="90"/>
      <c r="B1132" s="91"/>
      <c r="C1132" s="92"/>
    </row>
    <row r="1133" spans="1:3">
      <c r="A1133" s="90"/>
      <c r="B1133" s="91"/>
      <c r="C1133" s="92"/>
    </row>
    <row r="1134" spans="1:3">
      <c r="A1134" s="90"/>
      <c r="B1134" s="91"/>
      <c r="C1134" s="92"/>
    </row>
    <row r="1135" spans="1:3">
      <c r="A1135" s="90"/>
      <c r="B1135" s="91"/>
      <c r="C1135" s="92"/>
    </row>
    <row r="1136" spans="1:3">
      <c r="A1136" s="90"/>
      <c r="B1136" s="91"/>
      <c r="C1136" s="92"/>
    </row>
    <row r="1137" spans="1:3">
      <c r="A1137" s="90"/>
      <c r="B1137" s="91"/>
      <c r="C1137" s="92"/>
    </row>
    <row r="1138" spans="1:3">
      <c r="A1138" s="90"/>
      <c r="B1138" s="91"/>
      <c r="C1138" s="92"/>
    </row>
    <row r="1139" spans="1:3">
      <c r="A1139" s="90"/>
      <c r="B1139" s="91"/>
      <c r="C1139" s="92"/>
    </row>
    <row r="1140" spans="1:3">
      <c r="A1140" s="90"/>
      <c r="B1140" s="91"/>
      <c r="C1140" s="92"/>
    </row>
    <row r="1141" spans="1:3">
      <c r="A1141" s="90"/>
      <c r="B1141" s="91"/>
      <c r="C1141" s="92"/>
    </row>
    <row r="1142" spans="1:3">
      <c r="A1142" s="90"/>
      <c r="B1142" s="91"/>
      <c r="C1142" s="92"/>
    </row>
    <row r="1143" spans="1:3">
      <c r="A1143" s="90"/>
      <c r="B1143" s="91"/>
      <c r="C1143" s="92"/>
    </row>
    <row r="1144" spans="1:3">
      <c r="A1144" s="90"/>
      <c r="B1144" s="91"/>
      <c r="C1144" s="92"/>
    </row>
    <row r="1145" spans="1:3">
      <c r="A1145" s="90"/>
      <c r="B1145" s="91"/>
      <c r="C1145" s="92"/>
    </row>
    <row r="1146" spans="1:3">
      <c r="A1146" s="90"/>
      <c r="B1146" s="91"/>
      <c r="C1146" s="92"/>
    </row>
    <row r="1147" spans="1:3">
      <c r="A1147" s="90"/>
      <c r="B1147" s="91"/>
      <c r="C1147" s="92"/>
    </row>
    <row r="1148" spans="1:3">
      <c r="A1148" s="90"/>
      <c r="B1148" s="91"/>
      <c r="C1148" s="92"/>
    </row>
    <row r="1149" spans="1:3">
      <c r="A1149" s="90"/>
      <c r="B1149" s="91"/>
      <c r="C1149" s="92"/>
    </row>
    <row r="1150" spans="1:3">
      <c r="A1150" s="90"/>
      <c r="B1150" s="91"/>
      <c r="C1150" s="92"/>
    </row>
    <row r="1151" spans="1:3">
      <c r="A1151" s="90"/>
      <c r="B1151" s="91"/>
      <c r="C1151" s="92"/>
    </row>
    <row r="1152" spans="1:3">
      <c r="A1152" s="90"/>
      <c r="B1152" s="91"/>
      <c r="C1152" s="92"/>
    </row>
    <row r="1153" spans="1:3">
      <c r="A1153" s="90"/>
      <c r="B1153" s="91"/>
      <c r="C1153" s="92"/>
    </row>
    <row r="1154" spans="1:3">
      <c r="A1154" s="90"/>
      <c r="B1154" s="91"/>
      <c r="C1154" s="92"/>
    </row>
    <row r="1155" spans="1:3">
      <c r="A1155" s="90"/>
      <c r="B1155" s="91"/>
      <c r="C1155" s="92"/>
    </row>
    <row r="1156" spans="1:3">
      <c r="A1156" s="90"/>
      <c r="B1156" s="91"/>
      <c r="C1156" s="92"/>
    </row>
    <row r="1157" spans="1:3">
      <c r="A1157" s="90"/>
      <c r="B1157" s="91"/>
      <c r="C1157" s="92"/>
    </row>
    <row r="1158" spans="1:3">
      <c r="A1158" s="90"/>
      <c r="B1158" s="91"/>
      <c r="C1158" s="92"/>
    </row>
    <row r="1159" spans="1:3">
      <c r="A1159" s="90"/>
      <c r="B1159" s="91"/>
      <c r="C1159" s="92"/>
    </row>
    <row r="1160" spans="1:3">
      <c r="A1160" s="90"/>
      <c r="B1160" s="91"/>
      <c r="C1160" s="92"/>
    </row>
    <row r="1161" spans="1:3">
      <c r="A1161" s="90"/>
      <c r="B1161" s="91"/>
      <c r="C1161" s="92"/>
    </row>
    <row r="1162" spans="1:3">
      <c r="A1162" s="90"/>
      <c r="B1162" s="91"/>
      <c r="C1162" s="92"/>
    </row>
    <row r="1163" spans="1:3">
      <c r="A1163" s="90"/>
      <c r="B1163" s="91"/>
      <c r="C1163" s="92"/>
    </row>
    <row r="1164" spans="1:3">
      <c r="A1164" s="90"/>
      <c r="B1164" s="91"/>
      <c r="C1164" s="92"/>
    </row>
    <row r="1165" spans="1:3">
      <c r="A1165" s="90"/>
      <c r="B1165" s="91"/>
      <c r="C1165" s="92"/>
    </row>
    <row r="1166" spans="1:3">
      <c r="B1166" s="91"/>
      <c r="C1166" s="92"/>
    </row>
  </sheetData>
  <mergeCells count="97">
    <mergeCell ref="T5:W5"/>
    <mergeCell ref="T6:U6"/>
    <mergeCell ref="A242:W242"/>
    <mergeCell ref="P4:S4"/>
    <mergeCell ref="O5:O7"/>
    <mergeCell ref="B17:N17"/>
    <mergeCell ref="B22:N22"/>
    <mergeCell ref="T1:W1"/>
    <mergeCell ref="A2:W2"/>
    <mergeCell ref="A3:W3"/>
    <mergeCell ref="A4:A7"/>
    <mergeCell ref="B4:G4"/>
    <mergeCell ref="C5:C7"/>
    <mergeCell ref="B10:W10"/>
    <mergeCell ref="B11:W11"/>
    <mergeCell ref="P5:S5"/>
    <mergeCell ref="P6:Q6"/>
    <mergeCell ref="R6:S6"/>
    <mergeCell ref="T4:W4"/>
    <mergeCell ref="B47:N47"/>
    <mergeCell ref="M4:M7"/>
    <mergeCell ref="I5:L5"/>
    <mergeCell ref="I6:J6"/>
    <mergeCell ref="K6:L6"/>
    <mergeCell ref="D5:G5"/>
    <mergeCell ref="H5:H7"/>
    <mergeCell ref="F6:G6"/>
    <mergeCell ref="N4:N7"/>
    <mergeCell ref="D6:E6"/>
    <mergeCell ref="H4:L4"/>
    <mergeCell ref="B5:B7"/>
    <mergeCell ref="B237:W237"/>
    <mergeCell ref="B161:W161"/>
    <mergeCell ref="B162:W162"/>
    <mergeCell ref="B164:W164"/>
    <mergeCell ref="B166:W166"/>
    <mergeCell ref="B168:W168"/>
    <mergeCell ref="B170:W170"/>
    <mergeCell ref="B172:W172"/>
    <mergeCell ref="B228:W228"/>
    <mergeCell ref="B230:W230"/>
    <mergeCell ref="B232:W232"/>
    <mergeCell ref="B234:W234"/>
    <mergeCell ref="B236:W236"/>
    <mergeCell ref="B196:N196"/>
    <mergeCell ref="B217:W217"/>
    <mergeCell ref="B219:W219"/>
    <mergeCell ref="B138:N138"/>
    <mergeCell ref="B151:W151"/>
    <mergeCell ref="B153:W153"/>
    <mergeCell ref="B155:W155"/>
    <mergeCell ref="B156:W156"/>
    <mergeCell ref="B149:W149"/>
    <mergeCell ref="B150:W150"/>
    <mergeCell ref="B159:W159"/>
    <mergeCell ref="B108:N108"/>
    <mergeCell ref="B53:N53"/>
    <mergeCell ref="B71:W71"/>
    <mergeCell ref="B76:W76"/>
    <mergeCell ref="B79:W79"/>
    <mergeCell ref="B98:W98"/>
    <mergeCell ref="B101:W101"/>
    <mergeCell ref="B105:W105"/>
    <mergeCell ref="B111:W111"/>
    <mergeCell ref="B114:W114"/>
    <mergeCell ref="B120:W120"/>
    <mergeCell ref="B123:W123"/>
    <mergeCell ref="B132:W132"/>
    <mergeCell ref="B135:W135"/>
    <mergeCell ref="B146:W146"/>
    <mergeCell ref="V6:W6"/>
    <mergeCell ref="B9:W9"/>
    <mergeCell ref="B24:W24"/>
    <mergeCell ref="B33:W33"/>
    <mergeCell ref="B34:W34"/>
    <mergeCell ref="B50:W50"/>
    <mergeCell ref="B51:W51"/>
    <mergeCell ref="B89:W89"/>
    <mergeCell ref="B92:W92"/>
    <mergeCell ref="B95:W95"/>
    <mergeCell ref="B84:W84"/>
    <mergeCell ref="B86:W86"/>
    <mergeCell ref="B174:W174"/>
    <mergeCell ref="B176:W176"/>
    <mergeCell ref="B178:W178"/>
    <mergeCell ref="B180:W180"/>
    <mergeCell ref="B182:W182"/>
    <mergeCell ref="B184:W184"/>
    <mergeCell ref="B186:W186"/>
    <mergeCell ref="B188:W188"/>
    <mergeCell ref="B190:W190"/>
    <mergeCell ref="B192:W192"/>
    <mergeCell ref="B194:W194"/>
    <mergeCell ref="B198:W198"/>
    <mergeCell ref="B202:W202"/>
    <mergeCell ref="B206:W206"/>
    <mergeCell ref="B209:W209"/>
  </mergeCells>
  <phoneticPr fontId="11" type="noConversion"/>
  <pageMargins left="0.78740157480314965" right="0.27559055118110237" top="0.31496062992125984" bottom="0.27559055118110237" header="0.19685039370078741" footer="0.23622047244094491"/>
  <pageSetup paperSize="9" scale="75" orientation="portrait" verticalDpi="300" r:id="rId1"/>
  <headerFooter alignWithMargins="0">
    <oddFooter xml:space="preserve">&amp;C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нормы времени</vt:lpstr>
      <vt:lpstr>2 Расчет доп. ФОТ </vt:lpstr>
      <vt:lpstr>1 накл. расходы </vt:lpstr>
      <vt:lpstr>5 зарплата(2)</vt:lpstr>
      <vt:lpstr>6 план. кальк.(3)</vt:lpstr>
      <vt:lpstr>зп. за 1 мин.(1)</vt:lpstr>
      <vt:lpstr>рассчет(4)</vt:lpstr>
      <vt:lpstr>Уведомление(5)</vt:lpstr>
      <vt:lpstr>Лист1</vt:lpstr>
      <vt:lpstr>'5 зарплата(2)'!Заголовки_для_печати</vt:lpstr>
      <vt:lpstr>'6 план. кальк.(3)'!Заголовки_для_печати</vt:lpstr>
      <vt:lpstr>'нормы времени'!Заголовки_для_печати</vt:lpstr>
      <vt:lpstr>'Уведомление(5)'!Область_печати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2025-12-12T13:46:52Z</cp:lastPrinted>
  <dcterms:created xsi:type="dcterms:W3CDTF">1996-10-08T23:32:33Z</dcterms:created>
  <dcterms:modified xsi:type="dcterms:W3CDTF">2025-12-12T13:54:13Z</dcterms:modified>
</cp:coreProperties>
</file>